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684" i="1" l="1"/>
  <c r="Z684" i="1"/>
  <c r="Y684" i="1"/>
  <c r="J684" i="1"/>
  <c r="H684" i="1"/>
  <c r="F684" i="1"/>
  <c r="E684" i="1"/>
  <c r="D684" i="1"/>
  <c r="C684" i="1"/>
  <c r="G684" i="1" s="1"/>
  <c r="AB684" i="1" s="1"/>
  <c r="B684" i="1"/>
  <c r="AA683" i="1"/>
  <c r="AB683" i="1" s="1"/>
  <c r="Z683" i="1"/>
  <c r="Y683" i="1"/>
  <c r="J683" i="1"/>
  <c r="G683" i="1"/>
  <c r="F683" i="1"/>
  <c r="H683" i="1" s="1"/>
  <c r="E683" i="1"/>
  <c r="D683" i="1"/>
  <c r="C683" i="1"/>
  <c r="B683" i="1"/>
  <c r="AA682" i="1"/>
  <c r="Z682" i="1"/>
  <c r="Y682" i="1"/>
  <c r="J682" i="1"/>
  <c r="G682" i="1"/>
  <c r="F682" i="1"/>
  <c r="E682" i="1"/>
  <c r="D682" i="1"/>
  <c r="C682" i="1"/>
  <c r="B682" i="1"/>
  <c r="AA681" i="1"/>
  <c r="Z681" i="1"/>
  <c r="Y681" i="1"/>
  <c r="J681" i="1"/>
  <c r="F681" i="1"/>
  <c r="E681" i="1"/>
  <c r="D681" i="1"/>
  <c r="C681" i="1"/>
  <c r="G681" i="1" s="1"/>
  <c r="B681" i="1"/>
  <c r="AA680" i="1"/>
  <c r="Z680" i="1"/>
  <c r="Y680" i="1"/>
  <c r="J680" i="1"/>
  <c r="H680" i="1"/>
  <c r="F680" i="1"/>
  <c r="E680" i="1"/>
  <c r="D680" i="1"/>
  <c r="C680" i="1"/>
  <c r="G680" i="1" s="1"/>
  <c r="AB680" i="1" s="1"/>
  <c r="B680" i="1"/>
  <c r="AB679" i="1"/>
  <c r="AA679" i="1"/>
  <c r="Z679" i="1"/>
  <c r="Y679" i="1"/>
  <c r="J679" i="1"/>
  <c r="I679" i="1"/>
  <c r="G679" i="1"/>
  <c r="F679" i="1"/>
  <c r="H679" i="1" s="1"/>
  <c r="X679" i="1" s="1"/>
  <c r="E679" i="1"/>
  <c r="D679" i="1"/>
  <c r="C679" i="1"/>
  <c r="B679" i="1"/>
  <c r="AA678" i="1"/>
  <c r="Z678" i="1"/>
  <c r="Y678" i="1"/>
  <c r="J678" i="1"/>
  <c r="G678" i="1"/>
  <c r="F678" i="1"/>
  <c r="E678" i="1"/>
  <c r="D678" i="1"/>
  <c r="C678" i="1"/>
  <c r="B678" i="1"/>
  <c r="AA677" i="1"/>
  <c r="Z677" i="1"/>
  <c r="Y677" i="1"/>
  <c r="J677" i="1"/>
  <c r="F677" i="1"/>
  <c r="E677" i="1"/>
  <c r="D677" i="1"/>
  <c r="C677" i="1"/>
  <c r="G677" i="1" s="1"/>
  <c r="B677" i="1"/>
  <c r="AA676" i="1"/>
  <c r="Z676" i="1"/>
  <c r="Y676" i="1"/>
  <c r="J676" i="1"/>
  <c r="F676" i="1"/>
  <c r="E676" i="1"/>
  <c r="D676" i="1"/>
  <c r="C676" i="1"/>
  <c r="G676" i="1" s="1"/>
  <c r="B676" i="1"/>
  <c r="AA675" i="1"/>
  <c r="Z675" i="1"/>
  <c r="Y675" i="1"/>
  <c r="J675" i="1"/>
  <c r="H675" i="1"/>
  <c r="G675" i="1"/>
  <c r="AB675" i="1" s="1"/>
  <c r="F675" i="1"/>
  <c r="E675" i="1"/>
  <c r="D675" i="1"/>
  <c r="C675" i="1"/>
  <c r="B675" i="1"/>
  <c r="AA674" i="1"/>
  <c r="Z674" i="1"/>
  <c r="Y674" i="1"/>
  <c r="J674" i="1"/>
  <c r="F674" i="1"/>
  <c r="E674" i="1"/>
  <c r="D674" i="1"/>
  <c r="G674" i="1" s="1"/>
  <c r="C674" i="1"/>
  <c r="B674" i="1"/>
  <c r="AA673" i="1"/>
  <c r="Z673" i="1"/>
  <c r="Y673" i="1"/>
  <c r="J673" i="1"/>
  <c r="F673" i="1"/>
  <c r="E673" i="1"/>
  <c r="D673" i="1"/>
  <c r="C673" i="1"/>
  <c r="B673" i="1"/>
  <c r="AA672" i="1"/>
  <c r="Z672" i="1"/>
  <c r="Y672" i="1"/>
  <c r="J672" i="1"/>
  <c r="F672" i="1"/>
  <c r="E672" i="1"/>
  <c r="D672" i="1"/>
  <c r="C672" i="1"/>
  <c r="G672" i="1" s="1"/>
  <c r="B672" i="1"/>
  <c r="AA671" i="1"/>
  <c r="Z671" i="1"/>
  <c r="Y671" i="1"/>
  <c r="J671" i="1"/>
  <c r="G671" i="1"/>
  <c r="F671" i="1"/>
  <c r="E671" i="1"/>
  <c r="D671" i="1"/>
  <c r="C671" i="1"/>
  <c r="B671" i="1"/>
  <c r="AA670" i="1"/>
  <c r="Z670" i="1"/>
  <c r="Y670" i="1"/>
  <c r="J670" i="1"/>
  <c r="G670" i="1"/>
  <c r="F670" i="1"/>
  <c r="E670" i="1"/>
  <c r="D670" i="1"/>
  <c r="C670" i="1"/>
  <c r="B670" i="1"/>
  <c r="AA669" i="1"/>
  <c r="Z669" i="1"/>
  <c r="Y669" i="1"/>
  <c r="J669" i="1"/>
  <c r="F669" i="1"/>
  <c r="E669" i="1"/>
  <c r="D669" i="1"/>
  <c r="C669" i="1"/>
  <c r="G669" i="1" s="1"/>
  <c r="B669" i="1"/>
  <c r="AA668" i="1"/>
  <c r="Z668" i="1"/>
  <c r="Y668" i="1"/>
  <c r="J668" i="1"/>
  <c r="I668" i="1"/>
  <c r="H668" i="1"/>
  <c r="X668" i="1" s="1"/>
  <c r="F668" i="1"/>
  <c r="E668" i="1"/>
  <c r="D668" i="1"/>
  <c r="C668" i="1"/>
  <c r="G668" i="1" s="1"/>
  <c r="AB668" i="1" s="1"/>
  <c r="B668" i="1"/>
  <c r="AA667" i="1"/>
  <c r="AB667" i="1" s="1"/>
  <c r="Z667" i="1"/>
  <c r="Y667" i="1"/>
  <c r="J667" i="1"/>
  <c r="G667" i="1"/>
  <c r="F667" i="1"/>
  <c r="H667" i="1" s="1"/>
  <c r="E667" i="1"/>
  <c r="D667" i="1"/>
  <c r="C667" i="1"/>
  <c r="B667" i="1"/>
  <c r="AA666" i="1"/>
  <c r="Z666" i="1"/>
  <c r="Y666" i="1"/>
  <c r="J666" i="1"/>
  <c r="G666" i="1"/>
  <c r="F666" i="1"/>
  <c r="E666" i="1"/>
  <c r="D666" i="1"/>
  <c r="C666" i="1"/>
  <c r="B666" i="1"/>
  <c r="AA665" i="1"/>
  <c r="Z665" i="1"/>
  <c r="Y665" i="1"/>
  <c r="J665" i="1"/>
  <c r="F665" i="1"/>
  <c r="E665" i="1"/>
  <c r="D665" i="1"/>
  <c r="C665" i="1"/>
  <c r="G665" i="1" s="1"/>
  <c r="B665" i="1"/>
  <c r="AA664" i="1"/>
  <c r="Z664" i="1"/>
  <c r="Y664" i="1"/>
  <c r="J664" i="1"/>
  <c r="H664" i="1"/>
  <c r="F664" i="1"/>
  <c r="E664" i="1"/>
  <c r="D664" i="1"/>
  <c r="C664" i="1"/>
  <c r="G664" i="1" s="1"/>
  <c r="AB664" i="1" s="1"/>
  <c r="B664" i="1"/>
  <c r="AB663" i="1"/>
  <c r="AA663" i="1"/>
  <c r="Z663" i="1"/>
  <c r="Y663" i="1"/>
  <c r="J663" i="1"/>
  <c r="I663" i="1"/>
  <c r="G663" i="1"/>
  <c r="F663" i="1"/>
  <c r="H663" i="1" s="1"/>
  <c r="X663" i="1" s="1"/>
  <c r="E663" i="1"/>
  <c r="D663" i="1"/>
  <c r="C663" i="1"/>
  <c r="B663" i="1"/>
  <c r="AA662" i="1"/>
  <c r="Z662" i="1"/>
  <c r="Y662" i="1"/>
  <c r="J662" i="1"/>
  <c r="G662" i="1"/>
  <c r="F662" i="1"/>
  <c r="E662" i="1"/>
  <c r="D662" i="1"/>
  <c r="C662" i="1"/>
  <c r="B662" i="1"/>
  <c r="AA661" i="1"/>
  <c r="Z661" i="1"/>
  <c r="Y661" i="1"/>
  <c r="J661" i="1"/>
  <c r="F661" i="1"/>
  <c r="E661" i="1"/>
  <c r="D661" i="1"/>
  <c r="C661" i="1"/>
  <c r="G661" i="1" s="1"/>
  <c r="B661" i="1"/>
  <c r="AA660" i="1"/>
  <c r="Z660" i="1"/>
  <c r="Y660" i="1"/>
  <c r="J660" i="1"/>
  <c r="F660" i="1"/>
  <c r="E660" i="1"/>
  <c r="D660" i="1"/>
  <c r="C660" i="1"/>
  <c r="G660" i="1" s="1"/>
  <c r="B660" i="1"/>
  <c r="AA659" i="1"/>
  <c r="Z659" i="1"/>
  <c r="Y659" i="1"/>
  <c r="J659" i="1"/>
  <c r="G659" i="1"/>
  <c r="F659" i="1"/>
  <c r="E659" i="1"/>
  <c r="D659" i="1"/>
  <c r="C659" i="1"/>
  <c r="B659" i="1"/>
  <c r="AA658" i="1"/>
  <c r="Z658" i="1"/>
  <c r="Y658" i="1"/>
  <c r="J658" i="1"/>
  <c r="F658" i="1"/>
  <c r="E658" i="1"/>
  <c r="D658" i="1"/>
  <c r="G658" i="1" s="1"/>
  <c r="C658" i="1"/>
  <c r="B658" i="1"/>
  <c r="AA657" i="1"/>
  <c r="Z657" i="1"/>
  <c r="Y657" i="1"/>
  <c r="J657" i="1"/>
  <c r="F657" i="1"/>
  <c r="E657" i="1"/>
  <c r="D657" i="1"/>
  <c r="C657" i="1"/>
  <c r="B657" i="1"/>
  <c r="AA656" i="1"/>
  <c r="Z656" i="1"/>
  <c r="Y656" i="1"/>
  <c r="J656" i="1"/>
  <c r="F656" i="1"/>
  <c r="E656" i="1"/>
  <c r="D656" i="1"/>
  <c r="C656" i="1"/>
  <c r="G656" i="1" s="1"/>
  <c r="B656" i="1"/>
  <c r="AA655" i="1"/>
  <c r="Z655" i="1"/>
  <c r="Y655" i="1"/>
  <c r="J655" i="1"/>
  <c r="G655" i="1"/>
  <c r="F655" i="1"/>
  <c r="E655" i="1"/>
  <c r="D655" i="1"/>
  <c r="C655" i="1"/>
  <c r="B655" i="1"/>
  <c r="AA651" i="1"/>
  <c r="Z651" i="1"/>
  <c r="AB651" i="1" s="1"/>
  <c r="Y651" i="1"/>
  <c r="J651" i="1"/>
  <c r="G651" i="1"/>
  <c r="F651" i="1"/>
  <c r="E651" i="1"/>
  <c r="D651" i="1"/>
  <c r="C651" i="1"/>
  <c r="B651" i="1"/>
  <c r="AA650" i="1"/>
  <c r="Z650" i="1"/>
  <c r="Y650" i="1"/>
  <c r="J650" i="1"/>
  <c r="F650" i="1"/>
  <c r="E650" i="1"/>
  <c r="D650" i="1"/>
  <c r="C650" i="1"/>
  <c r="B650" i="1"/>
  <c r="AA649" i="1"/>
  <c r="Z649" i="1"/>
  <c r="Y649" i="1"/>
  <c r="J649" i="1"/>
  <c r="F649" i="1"/>
  <c r="E649" i="1"/>
  <c r="D649" i="1"/>
  <c r="C649" i="1"/>
  <c r="B649" i="1"/>
  <c r="AB648" i="1"/>
  <c r="AA648" i="1"/>
  <c r="Z648" i="1"/>
  <c r="Y648" i="1"/>
  <c r="J648" i="1"/>
  <c r="G648" i="1"/>
  <c r="H648" i="1" s="1"/>
  <c r="F648" i="1"/>
  <c r="E648" i="1"/>
  <c r="D648" i="1"/>
  <c r="C648" i="1"/>
  <c r="B648" i="1"/>
  <c r="AA647" i="1"/>
  <c r="Z647" i="1"/>
  <c r="AB647" i="1" s="1"/>
  <c r="Y647" i="1"/>
  <c r="J647" i="1"/>
  <c r="H647" i="1"/>
  <c r="G647" i="1"/>
  <c r="F647" i="1"/>
  <c r="E647" i="1"/>
  <c r="D647" i="1"/>
  <c r="C647" i="1"/>
  <c r="B647" i="1"/>
  <c r="AA646" i="1"/>
  <c r="Z646" i="1"/>
  <c r="Y646" i="1"/>
  <c r="J646" i="1"/>
  <c r="F646" i="1"/>
  <c r="E646" i="1"/>
  <c r="D646" i="1"/>
  <c r="C646" i="1"/>
  <c r="B646" i="1"/>
  <c r="AA645" i="1"/>
  <c r="Z645" i="1"/>
  <c r="Y645" i="1"/>
  <c r="J645" i="1"/>
  <c r="F645" i="1"/>
  <c r="E645" i="1"/>
  <c r="D645" i="1"/>
  <c r="C645" i="1"/>
  <c r="B645" i="1"/>
  <c r="AA644" i="1"/>
  <c r="Z644" i="1"/>
  <c r="Y644" i="1"/>
  <c r="J644" i="1"/>
  <c r="G644" i="1"/>
  <c r="H644" i="1" s="1"/>
  <c r="F644" i="1"/>
  <c r="E644" i="1"/>
  <c r="D644" i="1"/>
  <c r="C644" i="1"/>
  <c r="B644" i="1"/>
  <c r="AA643" i="1"/>
  <c r="Z643" i="1"/>
  <c r="Y643" i="1"/>
  <c r="J643" i="1"/>
  <c r="G643" i="1"/>
  <c r="F643" i="1"/>
  <c r="E643" i="1"/>
  <c r="D643" i="1"/>
  <c r="C643" i="1"/>
  <c r="B643" i="1"/>
  <c r="AA642" i="1"/>
  <c r="Z642" i="1"/>
  <c r="Y642" i="1"/>
  <c r="J642" i="1"/>
  <c r="F642" i="1"/>
  <c r="E642" i="1"/>
  <c r="D642" i="1"/>
  <c r="C642" i="1"/>
  <c r="G642" i="1" s="1"/>
  <c r="B642" i="1"/>
  <c r="AA641" i="1"/>
  <c r="Z641" i="1"/>
  <c r="Y641" i="1"/>
  <c r="J641" i="1"/>
  <c r="F641" i="1"/>
  <c r="E641" i="1"/>
  <c r="D641" i="1"/>
  <c r="C641" i="1"/>
  <c r="B641" i="1"/>
  <c r="AA640" i="1"/>
  <c r="Z640" i="1"/>
  <c r="Y640" i="1"/>
  <c r="J640" i="1"/>
  <c r="H640" i="1"/>
  <c r="X640" i="1" s="1"/>
  <c r="G640" i="1"/>
  <c r="AB640" i="1" s="1"/>
  <c r="F640" i="1"/>
  <c r="E640" i="1"/>
  <c r="D640" i="1"/>
  <c r="C640" i="1"/>
  <c r="B640" i="1"/>
  <c r="AA639" i="1"/>
  <c r="Z639" i="1"/>
  <c r="Y639" i="1"/>
  <c r="J639" i="1"/>
  <c r="G639" i="1"/>
  <c r="F639" i="1"/>
  <c r="E639" i="1"/>
  <c r="D639" i="1"/>
  <c r="C639" i="1"/>
  <c r="B639" i="1"/>
  <c r="AA638" i="1"/>
  <c r="Z638" i="1"/>
  <c r="Y638" i="1"/>
  <c r="J638" i="1"/>
  <c r="F638" i="1"/>
  <c r="E638" i="1"/>
  <c r="D638" i="1"/>
  <c r="C638" i="1"/>
  <c r="G638" i="1" s="1"/>
  <c r="B638" i="1"/>
  <c r="AA637" i="1"/>
  <c r="Z637" i="1"/>
  <c r="Y637" i="1"/>
  <c r="J637" i="1"/>
  <c r="F637" i="1"/>
  <c r="E637" i="1"/>
  <c r="D637" i="1"/>
  <c r="C637" i="1"/>
  <c r="B637" i="1"/>
  <c r="AA636" i="1"/>
  <c r="Z636" i="1"/>
  <c r="Y636" i="1"/>
  <c r="J636" i="1"/>
  <c r="I636" i="1"/>
  <c r="H636" i="1"/>
  <c r="X636" i="1" s="1"/>
  <c r="G636" i="1"/>
  <c r="AB636" i="1" s="1"/>
  <c r="F636" i="1"/>
  <c r="E636" i="1"/>
  <c r="D636" i="1"/>
  <c r="C636" i="1"/>
  <c r="B636" i="1"/>
  <c r="AB635" i="1"/>
  <c r="AA635" i="1"/>
  <c r="Z635" i="1"/>
  <c r="Y635" i="1"/>
  <c r="J635" i="1"/>
  <c r="G635" i="1"/>
  <c r="F635" i="1"/>
  <c r="E635" i="1"/>
  <c r="D635" i="1"/>
  <c r="C635" i="1"/>
  <c r="B635" i="1"/>
  <c r="AA634" i="1"/>
  <c r="Z634" i="1"/>
  <c r="Y634" i="1"/>
  <c r="J634" i="1"/>
  <c r="F634" i="1"/>
  <c r="E634" i="1"/>
  <c r="D634" i="1"/>
  <c r="C634" i="1"/>
  <c r="B634" i="1"/>
  <c r="AA633" i="1"/>
  <c r="Z633" i="1"/>
  <c r="Y633" i="1"/>
  <c r="J633" i="1"/>
  <c r="F633" i="1"/>
  <c r="E633" i="1"/>
  <c r="D633" i="1"/>
  <c r="C633" i="1"/>
  <c r="B633" i="1"/>
  <c r="AB632" i="1"/>
  <c r="AA632" i="1"/>
  <c r="Z632" i="1"/>
  <c r="Y632" i="1"/>
  <c r="J632" i="1"/>
  <c r="G632" i="1"/>
  <c r="H632" i="1" s="1"/>
  <c r="F632" i="1"/>
  <c r="E632" i="1"/>
  <c r="D632" i="1"/>
  <c r="C632" i="1"/>
  <c r="B632" i="1"/>
  <c r="AA631" i="1"/>
  <c r="Z631" i="1"/>
  <c r="AB631" i="1" s="1"/>
  <c r="Y631" i="1"/>
  <c r="J631" i="1"/>
  <c r="H631" i="1"/>
  <c r="G631" i="1"/>
  <c r="F631" i="1"/>
  <c r="E631" i="1"/>
  <c r="D631" i="1"/>
  <c r="C631" i="1"/>
  <c r="B631" i="1"/>
  <c r="AA630" i="1"/>
  <c r="Z630" i="1"/>
  <c r="Y630" i="1"/>
  <c r="J630" i="1"/>
  <c r="F630" i="1"/>
  <c r="E630" i="1"/>
  <c r="D630" i="1"/>
  <c r="C630" i="1"/>
  <c r="B630" i="1"/>
  <c r="AA629" i="1"/>
  <c r="Z629" i="1"/>
  <c r="Y629" i="1"/>
  <c r="J629" i="1"/>
  <c r="F629" i="1"/>
  <c r="E629" i="1"/>
  <c r="D629" i="1"/>
  <c r="C629" i="1"/>
  <c r="B629" i="1"/>
  <c r="AA628" i="1"/>
  <c r="Z628" i="1"/>
  <c r="Y628" i="1"/>
  <c r="J628" i="1"/>
  <c r="G628" i="1"/>
  <c r="H628" i="1" s="1"/>
  <c r="F628" i="1"/>
  <c r="E628" i="1"/>
  <c r="D628" i="1"/>
  <c r="C628" i="1"/>
  <c r="B628" i="1"/>
  <c r="AA627" i="1"/>
  <c r="Z627" i="1"/>
  <c r="Y627" i="1"/>
  <c r="J627" i="1"/>
  <c r="G627" i="1"/>
  <c r="F627" i="1"/>
  <c r="E627" i="1"/>
  <c r="D627" i="1"/>
  <c r="C627" i="1"/>
  <c r="B627" i="1"/>
  <c r="AA626" i="1"/>
  <c r="Z626" i="1"/>
  <c r="Y626" i="1"/>
  <c r="J626" i="1"/>
  <c r="F626" i="1"/>
  <c r="E626" i="1"/>
  <c r="D626" i="1"/>
  <c r="C626" i="1"/>
  <c r="G626" i="1" s="1"/>
  <c r="B626" i="1"/>
  <c r="AA625" i="1"/>
  <c r="Z625" i="1"/>
  <c r="Y625" i="1"/>
  <c r="J625" i="1"/>
  <c r="F625" i="1"/>
  <c r="E625" i="1"/>
  <c r="D625" i="1"/>
  <c r="C625" i="1"/>
  <c r="B625" i="1"/>
  <c r="AA624" i="1"/>
  <c r="Z624" i="1"/>
  <c r="Y624" i="1"/>
  <c r="J624" i="1"/>
  <c r="H624" i="1"/>
  <c r="X624" i="1" s="1"/>
  <c r="G624" i="1"/>
  <c r="AB624" i="1" s="1"/>
  <c r="F624" i="1"/>
  <c r="E624" i="1"/>
  <c r="D624" i="1"/>
  <c r="C624" i="1"/>
  <c r="B624" i="1"/>
  <c r="AA623" i="1"/>
  <c r="Z623" i="1"/>
  <c r="Y623" i="1"/>
  <c r="J623" i="1"/>
  <c r="G623" i="1"/>
  <c r="F623" i="1"/>
  <c r="E623" i="1"/>
  <c r="D623" i="1"/>
  <c r="C623" i="1"/>
  <c r="B623" i="1"/>
  <c r="AA622" i="1"/>
  <c r="Z622" i="1"/>
  <c r="Y622" i="1"/>
  <c r="J622" i="1"/>
  <c r="F622" i="1"/>
  <c r="E622" i="1"/>
  <c r="D622" i="1"/>
  <c r="C622" i="1"/>
  <c r="G622" i="1" s="1"/>
  <c r="B622" i="1"/>
  <c r="AA621" i="1"/>
  <c r="Z621" i="1"/>
  <c r="Y621" i="1"/>
  <c r="J621" i="1"/>
  <c r="F621" i="1"/>
  <c r="E621" i="1"/>
  <c r="D621" i="1"/>
  <c r="C621" i="1"/>
  <c r="G621" i="1" s="1"/>
  <c r="B621" i="1"/>
  <c r="AA620" i="1"/>
  <c r="Z620" i="1"/>
  <c r="Y620" i="1"/>
  <c r="J620" i="1"/>
  <c r="G620" i="1"/>
  <c r="F620" i="1"/>
  <c r="E620" i="1"/>
  <c r="D620" i="1"/>
  <c r="C620" i="1"/>
  <c r="B620" i="1"/>
  <c r="AA619" i="1"/>
  <c r="Z619" i="1"/>
  <c r="AB619" i="1" s="1"/>
  <c r="Y619" i="1"/>
  <c r="J619" i="1"/>
  <c r="G619" i="1"/>
  <c r="F619" i="1"/>
  <c r="E619" i="1"/>
  <c r="D619" i="1"/>
  <c r="C619" i="1"/>
  <c r="B619" i="1"/>
  <c r="AA618" i="1"/>
  <c r="Z618" i="1"/>
  <c r="Y618" i="1"/>
  <c r="J618" i="1"/>
  <c r="F618" i="1"/>
  <c r="E618" i="1"/>
  <c r="D618" i="1"/>
  <c r="C618" i="1"/>
  <c r="B618" i="1"/>
  <c r="AA617" i="1"/>
  <c r="Z617" i="1"/>
  <c r="Y617" i="1"/>
  <c r="J617" i="1"/>
  <c r="F617" i="1"/>
  <c r="E617" i="1"/>
  <c r="D617" i="1"/>
  <c r="C617" i="1"/>
  <c r="B617" i="1"/>
  <c r="AB616" i="1"/>
  <c r="AA616" i="1"/>
  <c r="Z616" i="1"/>
  <c r="Y616" i="1"/>
  <c r="J616" i="1"/>
  <c r="G616" i="1"/>
  <c r="H616" i="1" s="1"/>
  <c r="F616" i="1"/>
  <c r="E616" i="1"/>
  <c r="D616" i="1"/>
  <c r="C616" i="1"/>
  <c r="B616" i="1"/>
  <c r="AA615" i="1"/>
  <c r="Z615" i="1"/>
  <c r="AB615" i="1" s="1"/>
  <c r="Y615" i="1"/>
  <c r="J615" i="1"/>
  <c r="H615" i="1"/>
  <c r="G615" i="1"/>
  <c r="F615" i="1"/>
  <c r="E615" i="1"/>
  <c r="D615" i="1"/>
  <c r="C615" i="1"/>
  <c r="B615" i="1"/>
  <c r="AA614" i="1"/>
  <c r="Z614" i="1"/>
  <c r="Y614" i="1"/>
  <c r="J614" i="1"/>
  <c r="F614" i="1"/>
  <c r="E614" i="1"/>
  <c r="D614" i="1"/>
  <c r="C614" i="1"/>
  <c r="B614" i="1"/>
  <c r="AA613" i="1"/>
  <c r="Z613" i="1"/>
  <c r="Y613" i="1"/>
  <c r="J613" i="1"/>
  <c r="F613" i="1"/>
  <c r="E613" i="1"/>
  <c r="D613" i="1"/>
  <c r="C613" i="1"/>
  <c r="B613" i="1"/>
  <c r="AA612" i="1"/>
  <c r="Z612" i="1"/>
  <c r="Y612" i="1"/>
  <c r="J612" i="1"/>
  <c r="G612" i="1"/>
  <c r="H612" i="1" s="1"/>
  <c r="F612" i="1"/>
  <c r="E612" i="1"/>
  <c r="D612" i="1"/>
  <c r="C612" i="1"/>
  <c r="B612" i="1"/>
  <c r="AA611" i="1"/>
  <c r="Z611" i="1"/>
  <c r="Y611" i="1"/>
  <c r="J611" i="1"/>
  <c r="G611" i="1"/>
  <c r="F611" i="1"/>
  <c r="E611" i="1"/>
  <c r="D611" i="1"/>
  <c r="C611" i="1"/>
  <c r="B611" i="1"/>
  <c r="AA610" i="1"/>
  <c r="Z610" i="1"/>
  <c r="Y610" i="1"/>
  <c r="J610" i="1"/>
  <c r="F610" i="1"/>
  <c r="E610" i="1"/>
  <c r="D610" i="1"/>
  <c r="C610" i="1"/>
  <c r="G610" i="1" s="1"/>
  <c r="B610" i="1"/>
  <c r="AA609" i="1"/>
  <c r="Z609" i="1"/>
  <c r="Y609" i="1"/>
  <c r="J609" i="1"/>
  <c r="F609" i="1"/>
  <c r="E609" i="1"/>
  <c r="D609" i="1"/>
  <c r="C609" i="1"/>
  <c r="B609" i="1"/>
  <c r="AA608" i="1"/>
  <c r="Z608" i="1"/>
  <c r="Y608" i="1"/>
  <c r="J608" i="1"/>
  <c r="H608" i="1"/>
  <c r="X608" i="1" s="1"/>
  <c r="G608" i="1"/>
  <c r="AB608" i="1" s="1"/>
  <c r="F608" i="1"/>
  <c r="E608" i="1"/>
  <c r="D608" i="1"/>
  <c r="C608" i="1"/>
  <c r="B608" i="1"/>
  <c r="AA607" i="1"/>
  <c r="Z607" i="1"/>
  <c r="Y607" i="1"/>
  <c r="J607" i="1"/>
  <c r="G607" i="1"/>
  <c r="F607" i="1"/>
  <c r="E607" i="1"/>
  <c r="D607" i="1"/>
  <c r="C607" i="1"/>
  <c r="B607" i="1"/>
  <c r="AA606" i="1"/>
  <c r="Z606" i="1"/>
  <c r="Y606" i="1"/>
  <c r="J606" i="1"/>
  <c r="F606" i="1"/>
  <c r="E606" i="1"/>
  <c r="D606" i="1"/>
  <c r="C606" i="1"/>
  <c r="G606" i="1" s="1"/>
  <c r="B606" i="1"/>
  <c r="AA605" i="1"/>
  <c r="Z605" i="1"/>
  <c r="Y605" i="1"/>
  <c r="J605" i="1"/>
  <c r="F605" i="1"/>
  <c r="E605" i="1"/>
  <c r="D605" i="1"/>
  <c r="C605" i="1"/>
  <c r="B605" i="1"/>
  <c r="AA604" i="1"/>
  <c r="Z604" i="1"/>
  <c r="Y604" i="1"/>
  <c r="J604" i="1"/>
  <c r="H604" i="1"/>
  <c r="G604" i="1"/>
  <c r="AB604" i="1" s="1"/>
  <c r="F604" i="1"/>
  <c r="E604" i="1"/>
  <c r="D604" i="1"/>
  <c r="C604" i="1"/>
  <c r="B604" i="1"/>
  <c r="AA603" i="1"/>
  <c r="Z603" i="1"/>
  <c r="AB603" i="1" s="1"/>
  <c r="Y603" i="1"/>
  <c r="J603" i="1"/>
  <c r="G603" i="1"/>
  <c r="F603" i="1"/>
  <c r="E603" i="1"/>
  <c r="D603" i="1"/>
  <c r="C603" i="1"/>
  <c r="B603" i="1"/>
  <c r="AA602" i="1"/>
  <c r="Z602" i="1"/>
  <c r="Y602" i="1"/>
  <c r="J602" i="1"/>
  <c r="F602" i="1"/>
  <c r="E602" i="1"/>
  <c r="D602" i="1"/>
  <c r="C602" i="1"/>
  <c r="B602" i="1"/>
  <c r="AA601" i="1"/>
  <c r="Z601" i="1"/>
  <c r="Y601" i="1"/>
  <c r="J601" i="1"/>
  <c r="F601" i="1"/>
  <c r="E601" i="1"/>
  <c r="D601" i="1"/>
  <c r="C601" i="1"/>
  <c r="G601" i="1" s="1"/>
  <c r="B601" i="1"/>
  <c r="AB600" i="1"/>
  <c r="AA600" i="1"/>
  <c r="Z600" i="1"/>
  <c r="Y600" i="1"/>
  <c r="J600" i="1"/>
  <c r="G600" i="1"/>
  <c r="F600" i="1"/>
  <c r="H600" i="1" s="1"/>
  <c r="E600" i="1"/>
  <c r="D600" i="1"/>
  <c r="C600" i="1"/>
  <c r="B600" i="1"/>
  <c r="AA599" i="1"/>
  <c r="Z599" i="1"/>
  <c r="Y599" i="1"/>
  <c r="J599" i="1"/>
  <c r="F599" i="1"/>
  <c r="E599" i="1"/>
  <c r="D599" i="1"/>
  <c r="G599" i="1" s="1"/>
  <c r="AB599" i="1" s="1"/>
  <c r="C599" i="1"/>
  <c r="B599" i="1"/>
  <c r="AA598" i="1"/>
  <c r="Z598" i="1"/>
  <c r="Y598" i="1"/>
  <c r="J598" i="1"/>
  <c r="F598" i="1"/>
  <c r="E598" i="1"/>
  <c r="D598" i="1"/>
  <c r="C598" i="1"/>
  <c r="B598" i="1"/>
  <c r="AA597" i="1"/>
  <c r="Z597" i="1"/>
  <c r="Y597" i="1"/>
  <c r="J597" i="1"/>
  <c r="F597" i="1"/>
  <c r="E597" i="1"/>
  <c r="D597" i="1"/>
  <c r="C597" i="1"/>
  <c r="B597" i="1"/>
  <c r="AB596" i="1"/>
  <c r="AA596" i="1"/>
  <c r="Z596" i="1"/>
  <c r="Y596" i="1"/>
  <c r="J596" i="1"/>
  <c r="I596" i="1"/>
  <c r="G596" i="1"/>
  <c r="F596" i="1"/>
  <c r="H596" i="1" s="1"/>
  <c r="X596" i="1" s="1"/>
  <c r="E596" i="1"/>
  <c r="D596" i="1"/>
  <c r="C596" i="1"/>
  <c r="B596" i="1"/>
  <c r="AB595" i="1"/>
  <c r="AA595" i="1"/>
  <c r="Z595" i="1"/>
  <c r="Y595" i="1"/>
  <c r="J595" i="1"/>
  <c r="F595" i="1"/>
  <c r="E595" i="1"/>
  <c r="D595" i="1"/>
  <c r="G595" i="1" s="1"/>
  <c r="C595" i="1"/>
  <c r="B595" i="1"/>
  <c r="AA594" i="1"/>
  <c r="Z594" i="1"/>
  <c r="Y594" i="1"/>
  <c r="J594" i="1"/>
  <c r="F594" i="1"/>
  <c r="E594" i="1"/>
  <c r="D594" i="1"/>
  <c r="C594" i="1"/>
  <c r="B594" i="1"/>
  <c r="AA593" i="1"/>
  <c r="Z593" i="1"/>
  <c r="Y593" i="1"/>
  <c r="J593" i="1"/>
  <c r="F593" i="1"/>
  <c r="E593" i="1"/>
  <c r="D593" i="1"/>
  <c r="C593" i="1"/>
  <c r="B593" i="1"/>
  <c r="AB592" i="1"/>
  <c r="AA592" i="1"/>
  <c r="Z592" i="1"/>
  <c r="Y592" i="1"/>
  <c r="J592" i="1"/>
  <c r="I592" i="1"/>
  <c r="H592" i="1"/>
  <c r="X592" i="1" s="1"/>
  <c r="G592" i="1"/>
  <c r="F592" i="1"/>
  <c r="E592" i="1"/>
  <c r="D592" i="1"/>
  <c r="C592" i="1"/>
  <c r="B592" i="1"/>
  <c r="AA591" i="1"/>
  <c r="Z591" i="1"/>
  <c r="Y591" i="1"/>
  <c r="J591" i="1"/>
  <c r="F591" i="1"/>
  <c r="E591" i="1"/>
  <c r="D591" i="1"/>
  <c r="G591" i="1" s="1"/>
  <c r="C591" i="1"/>
  <c r="B591" i="1"/>
  <c r="AA590" i="1"/>
  <c r="Z590" i="1"/>
  <c r="Y590" i="1"/>
  <c r="J590" i="1"/>
  <c r="F590" i="1"/>
  <c r="E590" i="1"/>
  <c r="D590" i="1"/>
  <c r="C590" i="1"/>
  <c r="B590" i="1"/>
  <c r="AA589" i="1"/>
  <c r="Z589" i="1"/>
  <c r="Y589" i="1"/>
  <c r="J589" i="1"/>
  <c r="F589" i="1"/>
  <c r="E589" i="1"/>
  <c r="D589" i="1"/>
  <c r="C589" i="1"/>
  <c r="B589" i="1"/>
  <c r="AA588" i="1"/>
  <c r="Z588" i="1"/>
  <c r="Y588" i="1"/>
  <c r="J588" i="1"/>
  <c r="G588" i="1"/>
  <c r="F588" i="1"/>
  <c r="E588" i="1"/>
  <c r="D588" i="1"/>
  <c r="C588" i="1"/>
  <c r="B588" i="1"/>
  <c r="AA587" i="1"/>
  <c r="Z587" i="1"/>
  <c r="AB587" i="1" s="1"/>
  <c r="Y587" i="1"/>
  <c r="J587" i="1"/>
  <c r="F587" i="1"/>
  <c r="E587" i="1"/>
  <c r="D587" i="1"/>
  <c r="G587" i="1" s="1"/>
  <c r="C587" i="1"/>
  <c r="B587" i="1"/>
  <c r="AA586" i="1"/>
  <c r="Z586" i="1"/>
  <c r="Y586" i="1"/>
  <c r="J586" i="1"/>
  <c r="F586" i="1"/>
  <c r="E586" i="1"/>
  <c r="D586" i="1"/>
  <c r="C586" i="1"/>
  <c r="B586" i="1"/>
  <c r="AA585" i="1"/>
  <c r="Z585" i="1"/>
  <c r="Y585" i="1"/>
  <c r="J585" i="1"/>
  <c r="F585" i="1"/>
  <c r="E585" i="1"/>
  <c r="D585" i="1"/>
  <c r="C585" i="1"/>
  <c r="G585" i="1" s="1"/>
  <c r="B585" i="1"/>
  <c r="AA584" i="1"/>
  <c r="Z584" i="1"/>
  <c r="Y584" i="1"/>
  <c r="J584" i="1"/>
  <c r="G584" i="1"/>
  <c r="AB584" i="1" s="1"/>
  <c r="F584" i="1"/>
  <c r="E584" i="1"/>
  <c r="D584" i="1"/>
  <c r="C584" i="1"/>
  <c r="B584" i="1"/>
  <c r="AA583" i="1"/>
  <c r="Z583" i="1"/>
  <c r="Y583" i="1"/>
  <c r="J583" i="1"/>
  <c r="F583" i="1"/>
  <c r="E583" i="1"/>
  <c r="D583" i="1"/>
  <c r="G583" i="1" s="1"/>
  <c r="C583" i="1"/>
  <c r="B583" i="1"/>
  <c r="AA582" i="1"/>
  <c r="Z582" i="1"/>
  <c r="Y582" i="1"/>
  <c r="J582" i="1"/>
  <c r="F582" i="1"/>
  <c r="E582" i="1"/>
  <c r="D582" i="1"/>
  <c r="C582" i="1"/>
  <c r="B582" i="1"/>
  <c r="AA581" i="1"/>
  <c r="Z581" i="1"/>
  <c r="Y581" i="1"/>
  <c r="J581" i="1"/>
  <c r="F581" i="1"/>
  <c r="E581" i="1"/>
  <c r="D581" i="1"/>
  <c r="C581" i="1"/>
  <c r="B581" i="1"/>
  <c r="AA580" i="1"/>
  <c r="Z580" i="1"/>
  <c r="Y580" i="1"/>
  <c r="J580" i="1"/>
  <c r="G580" i="1"/>
  <c r="H580" i="1" s="1"/>
  <c r="F580" i="1"/>
  <c r="E580" i="1"/>
  <c r="D580" i="1"/>
  <c r="C580" i="1"/>
  <c r="B580" i="1"/>
  <c r="AA579" i="1"/>
  <c r="Z579" i="1"/>
  <c r="Y579" i="1"/>
  <c r="J579" i="1"/>
  <c r="F579" i="1"/>
  <c r="E579" i="1"/>
  <c r="D579" i="1"/>
  <c r="G579" i="1" s="1"/>
  <c r="C579" i="1"/>
  <c r="B579" i="1"/>
  <c r="AA578" i="1"/>
  <c r="Z578" i="1"/>
  <c r="Y578" i="1"/>
  <c r="J578" i="1"/>
  <c r="F578" i="1"/>
  <c r="E578" i="1"/>
  <c r="D578" i="1"/>
  <c r="C578" i="1"/>
  <c r="B578" i="1"/>
  <c r="AA577" i="1"/>
  <c r="Z577" i="1"/>
  <c r="Y577" i="1"/>
  <c r="J577" i="1"/>
  <c r="F577" i="1"/>
  <c r="E577" i="1"/>
  <c r="D577" i="1"/>
  <c r="C577" i="1"/>
  <c r="G577" i="1" s="1"/>
  <c r="B577" i="1"/>
  <c r="AA576" i="1"/>
  <c r="Z576" i="1"/>
  <c r="Y576" i="1"/>
  <c r="J576" i="1"/>
  <c r="G576" i="1"/>
  <c r="F576" i="1"/>
  <c r="E576" i="1"/>
  <c r="D576" i="1"/>
  <c r="C576" i="1"/>
  <c r="B576" i="1"/>
  <c r="AA575" i="1"/>
  <c r="Z575" i="1"/>
  <c r="Y575" i="1"/>
  <c r="J575" i="1"/>
  <c r="F575" i="1"/>
  <c r="E575" i="1"/>
  <c r="D575" i="1"/>
  <c r="G575" i="1" s="1"/>
  <c r="H575" i="1" s="1"/>
  <c r="C575" i="1"/>
  <c r="B575" i="1"/>
  <c r="AA574" i="1"/>
  <c r="Z574" i="1"/>
  <c r="Y574" i="1"/>
  <c r="J574" i="1"/>
  <c r="H574" i="1"/>
  <c r="X574" i="1" s="1"/>
  <c r="G574" i="1"/>
  <c r="AB574" i="1" s="1"/>
  <c r="F574" i="1"/>
  <c r="E574" i="1"/>
  <c r="D574" i="1"/>
  <c r="C574" i="1"/>
  <c r="B574" i="1"/>
  <c r="AA573" i="1"/>
  <c r="Z573" i="1"/>
  <c r="Y573" i="1"/>
  <c r="J573" i="1"/>
  <c r="H573" i="1"/>
  <c r="G573" i="1"/>
  <c r="AB573" i="1" s="1"/>
  <c r="F573" i="1"/>
  <c r="E573" i="1"/>
  <c r="D573" i="1"/>
  <c r="C573" i="1"/>
  <c r="B573" i="1"/>
  <c r="AA572" i="1"/>
  <c r="Z572" i="1"/>
  <c r="Y572" i="1"/>
  <c r="J572" i="1"/>
  <c r="F572" i="1"/>
  <c r="E572" i="1"/>
  <c r="D572" i="1"/>
  <c r="C572" i="1"/>
  <c r="B572" i="1"/>
  <c r="AA571" i="1"/>
  <c r="Z571" i="1"/>
  <c r="Y571" i="1"/>
  <c r="J571" i="1"/>
  <c r="F571" i="1"/>
  <c r="E571" i="1"/>
  <c r="D571" i="1"/>
  <c r="C571" i="1"/>
  <c r="B571" i="1"/>
  <c r="AA570" i="1"/>
  <c r="Z570" i="1"/>
  <c r="Y570" i="1"/>
  <c r="J570" i="1"/>
  <c r="F570" i="1"/>
  <c r="E570" i="1"/>
  <c r="D570" i="1"/>
  <c r="G570" i="1" s="1"/>
  <c r="C570" i="1"/>
  <c r="B570" i="1"/>
  <c r="AA569" i="1"/>
  <c r="Z569" i="1"/>
  <c r="Y569" i="1"/>
  <c r="J569" i="1"/>
  <c r="G569" i="1"/>
  <c r="AB569" i="1" s="1"/>
  <c r="F569" i="1"/>
  <c r="H569" i="1" s="1"/>
  <c r="E569" i="1"/>
  <c r="D569" i="1"/>
  <c r="C569" i="1"/>
  <c r="B569" i="1"/>
  <c r="AA568" i="1"/>
  <c r="Z568" i="1"/>
  <c r="Y568" i="1"/>
  <c r="J568" i="1"/>
  <c r="F568" i="1"/>
  <c r="E568" i="1"/>
  <c r="D568" i="1"/>
  <c r="C568" i="1"/>
  <c r="G568" i="1" s="1"/>
  <c r="B568" i="1"/>
  <c r="AA567" i="1"/>
  <c r="Z567" i="1"/>
  <c r="Y567" i="1"/>
  <c r="J567" i="1"/>
  <c r="F567" i="1"/>
  <c r="E567" i="1"/>
  <c r="D567" i="1"/>
  <c r="C567" i="1"/>
  <c r="B567" i="1"/>
  <c r="AA566" i="1"/>
  <c r="Z566" i="1"/>
  <c r="Y566" i="1"/>
  <c r="J566" i="1"/>
  <c r="F566" i="1"/>
  <c r="E566" i="1"/>
  <c r="D566" i="1"/>
  <c r="G566" i="1" s="1"/>
  <c r="C566" i="1"/>
  <c r="B566" i="1"/>
  <c r="AA565" i="1"/>
  <c r="Z565" i="1"/>
  <c r="Y565" i="1"/>
  <c r="J565" i="1"/>
  <c r="G565" i="1"/>
  <c r="AB565" i="1" s="1"/>
  <c r="F565" i="1"/>
  <c r="E565" i="1"/>
  <c r="D565" i="1"/>
  <c r="C565" i="1"/>
  <c r="B565" i="1"/>
  <c r="AA564" i="1"/>
  <c r="Z564" i="1"/>
  <c r="Y564" i="1"/>
  <c r="J564" i="1"/>
  <c r="F564" i="1"/>
  <c r="E564" i="1"/>
  <c r="D564" i="1"/>
  <c r="C564" i="1"/>
  <c r="B564" i="1"/>
  <c r="AA563" i="1"/>
  <c r="Z563" i="1"/>
  <c r="Y563" i="1"/>
  <c r="J563" i="1"/>
  <c r="F563" i="1"/>
  <c r="E563" i="1"/>
  <c r="D563" i="1"/>
  <c r="C563" i="1"/>
  <c r="B563" i="1"/>
  <c r="AA562" i="1"/>
  <c r="Z562" i="1"/>
  <c r="Y562" i="1"/>
  <c r="J562" i="1"/>
  <c r="F562" i="1"/>
  <c r="E562" i="1"/>
  <c r="D562" i="1"/>
  <c r="G562" i="1" s="1"/>
  <c r="C562" i="1"/>
  <c r="B562" i="1"/>
  <c r="AA561" i="1"/>
  <c r="Z561" i="1"/>
  <c r="Y561" i="1"/>
  <c r="J561" i="1"/>
  <c r="G561" i="1"/>
  <c r="F561" i="1"/>
  <c r="E561" i="1"/>
  <c r="D561" i="1"/>
  <c r="C561" i="1"/>
  <c r="B561" i="1"/>
  <c r="AA560" i="1"/>
  <c r="Z560" i="1"/>
  <c r="Y560" i="1"/>
  <c r="J560" i="1"/>
  <c r="F560" i="1"/>
  <c r="E560" i="1"/>
  <c r="D560" i="1"/>
  <c r="C560" i="1"/>
  <c r="B560" i="1"/>
  <c r="AA559" i="1"/>
  <c r="Z559" i="1"/>
  <c r="Y559" i="1"/>
  <c r="J559" i="1"/>
  <c r="F559" i="1"/>
  <c r="E559" i="1"/>
  <c r="D559" i="1"/>
  <c r="C559" i="1"/>
  <c r="B559" i="1"/>
  <c r="AA558" i="1"/>
  <c r="Z558" i="1"/>
  <c r="Y558" i="1"/>
  <c r="J558" i="1"/>
  <c r="F558" i="1"/>
  <c r="E558" i="1"/>
  <c r="D558" i="1"/>
  <c r="G558" i="1" s="1"/>
  <c r="C558" i="1"/>
  <c r="B558" i="1"/>
  <c r="AA557" i="1"/>
  <c r="Z557" i="1"/>
  <c r="Y557" i="1"/>
  <c r="J557" i="1"/>
  <c r="H557" i="1"/>
  <c r="G557" i="1"/>
  <c r="AB557" i="1" s="1"/>
  <c r="F557" i="1"/>
  <c r="E557" i="1"/>
  <c r="D557" i="1"/>
  <c r="C557" i="1"/>
  <c r="B557" i="1"/>
  <c r="AA556" i="1"/>
  <c r="Z556" i="1"/>
  <c r="Y556" i="1"/>
  <c r="J556" i="1"/>
  <c r="F556" i="1"/>
  <c r="E556" i="1"/>
  <c r="D556" i="1"/>
  <c r="C556" i="1"/>
  <c r="G556" i="1" s="1"/>
  <c r="B556" i="1"/>
  <c r="AA555" i="1"/>
  <c r="Z555" i="1"/>
  <c r="Y555" i="1"/>
  <c r="J555" i="1"/>
  <c r="F555" i="1"/>
  <c r="E555" i="1"/>
  <c r="D555" i="1"/>
  <c r="C555" i="1"/>
  <c r="B555" i="1"/>
  <c r="AA554" i="1"/>
  <c r="Z554" i="1"/>
  <c r="Y554" i="1"/>
  <c r="J554" i="1"/>
  <c r="F554" i="1"/>
  <c r="E554" i="1"/>
  <c r="D554" i="1"/>
  <c r="G554" i="1" s="1"/>
  <c r="C554" i="1"/>
  <c r="B554" i="1"/>
  <c r="AA553" i="1"/>
  <c r="Z553" i="1"/>
  <c r="Y553" i="1"/>
  <c r="J553" i="1"/>
  <c r="G553" i="1"/>
  <c r="F553" i="1"/>
  <c r="E553" i="1"/>
  <c r="D553" i="1"/>
  <c r="C553" i="1"/>
  <c r="B553" i="1"/>
  <c r="AA552" i="1"/>
  <c r="Z552" i="1"/>
  <c r="Y552" i="1"/>
  <c r="J552" i="1"/>
  <c r="F552" i="1"/>
  <c r="E552" i="1"/>
  <c r="D552" i="1"/>
  <c r="C552" i="1"/>
  <c r="G552" i="1" s="1"/>
  <c r="B552" i="1"/>
  <c r="AA551" i="1"/>
  <c r="Z551" i="1"/>
  <c r="Y551" i="1"/>
  <c r="J551" i="1"/>
  <c r="F551" i="1"/>
  <c r="E551" i="1"/>
  <c r="D551" i="1"/>
  <c r="C551" i="1"/>
  <c r="B551" i="1"/>
  <c r="AA550" i="1"/>
  <c r="Z550" i="1"/>
  <c r="Y550" i="1"/>
  <c r="J550" i="1"/>
  <c r="F550" i="1"/>
  <c r="E550" i="1"/>
  <c r="D550" i="1"/>
  <c r="G550" i="1" s="1"/>
  <c r="C550" i="1"/>
  <c r="B550" i="1"/>
  <c r="AA549" i="1"/>
  <c r="Z549" i="1"/>
  <c r="Y549" i="1"/>
  <c r="J549" i="1"/>
  <c r="H549" i="1"/>
  <c r="G549" i="1"/>
  <c r="AB549" i="1" s="1"/>
  <c r="F549" i="1"/>
  <c r="E549" i="1"/>
  <c r="D549" i="1"/>
  <c r="C549" i="1"/>
  <c r="B549" i="1"/>
  <c r="AA548" i="1"/>
  <c r="Z548" i="1"/>
  <c r="Y548" i="1"/>
  <c r="J548" i="1"/>
  <c r="F548" i="1"/>
  <c r="E548" i="1"/>
  <c r="D548" i="1"/>
  <c r="C548" i="1"/>
  <c r="B548" i="1"/>
  <c r="AA547" i="1"/>
  <c r="Z547" i="1"/>
  <c r="Y547" i="1"/>
  <c r="J547" i="1"/>
  <c r="F547" i="1"/>
  <c r="E547" i="1"/>
  <c r="D547" i="1"/>
  <c r="C547" i="1"/>
  <c r="B547" i="1"/>
  <c r="AA546" i="1"/>
  <c r="Z546" i="1"/>
  <c r="Y546" i="1"/>
  <c r="J546" i="1"/>
  <c r="F546" i="1"/>
  <c r="E546" i="1"/>
  <c r="D546" i="1"/>
  <c r="G546" i="1" s="1"/>
  <c r="C546" i="1"/>
  <c r="B546" i="1"/>
  <c r="AA545" i="1"/>
  <c r="Z545" i="1"/>
  <c r="Y545" i="1"/>
  <c r="J545" i="1"/>
  <c r="H545" i="1"/>
  <c r="G545" i="1"/>
  <c r="AB545" i="1" s="1"/>
  <c r="F545" i="1"/>
  <c r="E545" i="1"/>
  <c r="D545" i="1"/>
  <c r="C545" i="1"/>
  <c r="B545" i="1"/>
  <c r="AA544" i="1"/>
  <c r="Z544" i="1"/>
  <c r="Y544" i="1"/>
  <c r="J544" i="1"/>
  <c r="F544" i="1"/>
  <c r="E544" i="1"/>
  <c r="D544" i="1"/>
  <c r="C544" i="1"/>
  <c r="G544" i="1" s="1"/>
  <c r="B544" i="1"/>
  <c r="AA543" i="1"/>
  <c r="Z543" i="1"/>
  <c r="Y543" i="1"/>
  <c r="J543" i="1"/>
  <c r="F543" i="1"/>
  <c r="E543" i="1"/>
  <c r="D543" i="1"/>
  <c r="C543" i="1"/>
  <c r="B543" i="1"/>
  <c r="AA539" i="1"/>
  <c r="Z539" i="1"/>
  <c r="Y539" i="1"/>
  <c r="J539" i="1"/>
  <c r="G539" i="1"/>
  <c r="F539" i="1"/>
  <c r="E539" i="1"/>
  <c r="D539" i="1"/>
  <c r="C539" i="1"/>
  <c r="B539" i="1"/>
  <c r="AA538" i="1"/>
  <c r="Z538" i="1"/>
  <c r="Y538" i="1"/>
  <c r="J538" i="1"/>
  <c r="F538" i="1"/>
  <c r="E538" i="1"/>
  <c r="D538" i="1"/>
  <c r="C538" i="1"/>
  <c r="G538" i="1" s="1"/>
  <c r="B538" i="1"/>
  <c r="AA537" i="1"/>
  <c r="Z537" i="1"/>
  <c r="Y537" i="1"/>
  <c r="J537" i="1"/>
  <c r="H537" i="1"/>
  <c r="F537" i="1"/>
  <c r="E537" i="1"/>
  <c r="D537" i="1"/>
  <c r="C537" i="1"/>
  <c r="G537" i="1" s="1"/>
  <c r="AB537" i="1" s="1"/>
  <c r="B537" i="1"/>
  <c r="AB536" i="1"/>
  <c r="AA536" i="1"/>
  <c r="Z536" i="1"/>
  <c r="Y536" i="1"/>
  <c r="J536" i="1"/>
  <c r="G536" i="1"/>
  <c r="F536" i="1"/>
  <c r="E536" i="1"/>
  <c r="D536" i="1"/>
  <c r="C536" i="1"/>
  <c r="B536" i="1"/>
  <c r="AA535" i="1"/>
  <c r="Z535" i="1"/>
  <c r="Y535" i="1"/>
  <c r="J535" i="1"/>
  <c r="F535" i="1"/>
  <c r="E535" i="1"/>
  <c r="D535" i="1"/>
  <c r="C535" i="1"/>
  <c r="B535" i="1"/>
  <c r="AA534" i="1"/>
  <c r="Z534" i="1"/>
  <c r="Y534" i="1"/>
  <c r="J534" i="1"/>
  <c r="F534" i="1"/>
  <c r="E534" i="1"/>
  <c r="D534" i="1"/>
  <c r="C534" i="1"/>
  <c r="G534" i="1" s="1"/>
  <c r="B534" i="1"/>
  <c r="AA533" i="1"/>
  <c r="Z533" i="1"/>
  <c r="Y533" i="1"/>
  <c r="J533" i="1"/>
  <c r="G533" i="1"/>
  <c r="F533" i="1"/>
  <c r="E533" i="1"/>
  <c r="D533" i="1"/>
  <c r="C533" i="1"/>
  <c r="B533" i="1"/>
  <c r="AA532" i="1"/>
  <c r="Z532" i="1"/>
  <c r="Y532" i="1"/>
  <c r="J532" i="1"/>
  <c r="G532" i="1"/>
  <c r="F532" i="1"/>
  <c r="E532" i="1"/>
  <c r="D532" i="1"/>
  <c r="C532" i="1"/>
  <c r="B532" i="1"/>
  <c r="AA531" i="1"/>
  <c r="Z531" i="1"/>
  <c r="Y531" i="1"/>
  <c r="J531" i="1"/>
  <c r="F531" i="1"/>
  <c r="E531" i="1"/>
  <c r="D531" i="1"/>
  <c r="C531" i="1"/>
  <c r="G531" i="1" s="1"/>
  <c r="B531" i="1"/>
  <c r="AA530" i="1"/>
  <c r="Z530" i="1"/>
  <c r="Y530" i="1"/>
  <c r="J530" i="1"/>
  <c r="F530" i="1"/>
  <c r="E530" i="1"/>
  <c r="D530" i="1"/>
  <c r="C530" i="1"/>
  <c r="B530" i="1"/>
  <c r="AB529" i="1"/>
  <c r="AA529" i="1"/>
  <c r="Z529" i="1"/>
  <c r="Y529" i="1"/>
  <c r="J529" i="1"/>
  <c r="I529" i="1"/>
  <c r="H529" i="1"/>
  <c r="X529" i="1" s="1"/>
  <c r="G529" i="1"/>
  <c r="F529" i="1"/>
  <c r="E529" i="1"/>
  <c r="D529" i="1"/>
  <c r="C529" i="1"/>
  <c r="B529" i="1"/>
  <c r="AA528" i="1"/>
  <c r="Z528" i="1"/>
  <c r="Y528" i="1"/>
  <c r="J528" i="1"/>
  <c r="G528" i="1"/>
  <c r="F528" i="1"/>
  <c r="E528" i="1"/>
  <c r="D528" i="1"/>
  <c r="C528" i="1"/>
  <c r="B528" i="1"/>
  <c r="AA527" i="1"/>
  <c r="Z527" i="1"/>
  <c r="Y527" i="1"/>
  <c r="J527" i="1"/>
  <c r="F527" i="1"/>
  <c r="E527" i="1"/>
  <c r="D527" i="1"/>
  <c r="C527" i="1"/>
  <c r="G527" i="1" s="1"/>
  <c r="B527" i="1"/>
  <c r="AA526" i="1"/>
  <c r="Z526" i="1"/>
  <c r="Y526" i="1"/>
  <c r="J526" i="1"/>
  <c r="F526" i="1"/>
  <c r="E526" i="1"/>
  <c r="D526" i="1"/>
  <c r="C526" i="1"/>
  <c r="B526" i="1"/>
  <c r="AA522" i="1"/>
  <c r="Z522" i="1"/>
  <c r="Y522" i="1"/>
  <c r="J522" i="1"/>
  <c r="H522" i="1"/>
  <c r="F522" i="1"/>
  <c r="E522" i="1"/>
  <c r="D522" i="1"/>
  <c r="C522" i="1"/>
  <c r="G522" i="1" s="1"/>
  <c r="AB522" i="1" s="1"/>
  <c r="B522" i="1"/>
  <c r="AA521" i="1"/>
  <c r="AB521" i="1" s="1"/>
  <c r="Z521" i="1"/>
  <c r="Y521" i="1"/>
  <c r="J521" i="1"/>
  <c r="H521" i="1"/>
  <c r="G521" i="1"/>
  <c r="F521" i="1"/>
  <c r="E521" i="1"/>
  <c r="D521" i="1"/>
  <c r="C521" i="1"/>
  <c r="B521" i="1"/>
  <c r="AA520" i="1"/>
  <c r="Z520" i="1"/>
  <c r="Y520" i="1"/>
  <c r="J520" i="1"/>
  <c r="G520" i="1"/>
  <c r="F520" i="1"/>
  <c r="E520" i="1"/>
  <c r="D520" i="1"/>
  <c r="C520" i="1"/>
  <c r="B520" i="1"/>
  <c r="AA519" i="1"/>
  <c r="Z519" i="1"/>
  <c r="Y519" i="1"/>
  <c r="J519" i="1"/>
  <c r="F519" i="1"/>
  <c r="E519" i="1"/>
  <c r="D519" i="1"/>
  <c r="C519" i="1"/>
  <c r="G519" i="1" s="1"/>
  <c r="B519" i="1"/>
  <c r="AA518" i="1"/>
  <c r="Z518" i="1"/>
  <c r="Y518" i="1"/>
  <c r="J518" i="1"/>
  <c r="H518" i="1"/>
  <c r="F518" i="1"/>
  <c r="E518" i="1"/>
  <c r="D518" i="1"/>
  <c r="C518" i="1"/>
  <c r="G518" i="1" s="1"/>
  <c r="AB518" i="1" s="1"/>
  <c r="B518" i="1"/>
  <c r="AB517" i="1"/>
  <c r="AA517" i="1"/>
  <c r="Z517" i="1"/>
  <c r="Y517" i="1"/>
  <c r="J517" i="1"/>
  <c r="G517" i="1"/>
  <c r="F517" i="1"/>
  <c r="H517" i="1" s="1"/>
  <c r="E517" i="1"/>
  <c r="D517" i="1"/>
  <c r="C517" i="1"/>
  <c r="B517" i="1"/>
  <c r="AA516" i="1"/>
  <c r="Z516" i="1"/>
  <c r="Y516" i="1"/>
  <c r="J516" i="1"/>
  <c r="G516" i="1"/>
  <c r="F516" i="1"/>
  <c r="E516" i="1"/>
  <c r="D516" i="1"/>
  <c r="C516" i="1"/>
  <c r="B516" i="1"/>
  <c r="AA515" i="1"/>
  <c r="Z515" i="1"/>
  <c r="Y515" i="1"/>
  <c r="J515" i="1"/>
  <c r="F515" i="1"/>
  <c r="E515" i="1"/>
  <c r="D515" i="1"/>
  <c r="C515" i="1"/>
  <c r="G515" i="1" s="1"/>
  <c r="B515" i="1"/>
  <c r="AA514" i="1"/>
  <c r="Z514" i="1"/>
  <c r="Y514" i="1"/>
  <c r="J514" i="1"/>
  <c r="H514" i="1"/>
  <c r="F514" i="1"/>
  <c r="E514" i="1"/>
  <c r="D514" i="1"/>
  <c r="C514" i="1"/>
  <c r="G514" i="1" s="1"/>
  <c r="AB514" i="1" s="1"/>
  <c r="B514" i="1"/>
  <c r="AB513" i="1"/>
  <c r="AA513" i="1"/>
  <c r="Z513" i="1"/>
  <c r="Y513" i="1"/>
  <c r="J513" i="1"/>
  <c r="I513" i="1"/>
  <c r="H513" i="1"/>
  <c r="X513" i="1" s="1"/>
  <c r="G513" i="1"/>
  <c r="F513" i="1"/>
  <c r="E513" i="1"/>
  <c r="D513" i="1"/>
  <c r="C513" i="1"/>
  <c r="B513" i="1"/>
  <c r="AA512" i="1"/>
  <c r="Z512" i="1"/>
  <c r="Y512" i="1"/>
  <c r="J512" i="1"/>
  <c r="G512" i="1"/>
  <c r="F512" i="1"/>
  <c r="E512" i="1"/>
  <c r="D512" i="1"/>
  <c r="C512" i="1"/>
  <c r="B512" i="1"/>
  <c r="AA511" i="1"/>
  <c r="Z511" i="1"/>
  <c r="Y511" i="1"/>
  <c r="J511" i="1"/>
  <c r="F511" i="1"/>
  <c r="E511" i="1"/>
  <c r="D511" i="1"/>
  <c r="C511" i="1"/>
  <c r="G511" i="1" s="1"/>
  <c r="B511" i="1"/>
  <c r="AA510" i="1"/>
  <c r="Z510" i="1"/>
  <c r="Y510" i="1"/>
  <c r="J510" i="1"/>
  <c r="F510" i="1"/>
  <c r="E510" i="1"/>
  <c r="D510" i="1"/>
  <c r="C510" i="1"/>
  <c r="G510" i="1" s="1"/>
  <c r="B510" i="1"/>
  <c r="AB509" i="1"/>
  <c r="AA509" i="1"/>
  <c r="Z509" i="1"/>
  <c r="Y509" i="1"/>
  <c r="J509" i="1"/>
  <c r="G509" i="1"/>
  <c r="F509" i="1"/>
  <c r="H509" i="1" s="1"/>
  <c r="E509" i="1"/>
  <c r="D509" i="1"/>
  <c r="C509" i="1"/>
  <c r="B509" i="1"/>
  <c r="AA508" i="1"/>
  <c r="Z508" i="1"/>
  <c r="Y508" i="1"/>
  <c r="J508" i="1"/>
  <c r="G508" i="1"/>
  <c r="AB508" i="1" s="1"/>
  <c r="F508" i="1"/>
  <c r="E508" i="1"/>
  <c r="D508" i="1"/>
  <c r="C508" i="1"/>
  <c r="B508" i="1"/>
  <c r="AA507" i="1"/>
  <c r="Z507" i="1"/>
  <c r="Y507" i="1"/>
  <c r="J507" i="1"/>
  <c r="F507" i="1"/>
  <c r="E507" i="1"/>
  <c r="D507" i="1"/>
  <c r="C507" i="1"/>
  <c r="G507" i="1" s="1"/>
  <c r="B507" i="1"/>
  <c r="AA503" i="1"/>
  <c r="Z503" i="1"/>
  <c r="Y503" i="1"/>
  <c r="J503" i="1"/>
  <c r="F503" i="1"/>
  <c r="E503" i="1"/>
  <c r="D503" i="1"/>
  <c r="C503" i="1"/>
  <c r="B503" i="1"/>
  <c r="AA502" i="1"/>
  <c r="Z502" i="1"/>
  <c r="Y502" i="1"/>
  <c r="J502" i="1"/>
  <c r="G502" i="1"/>
  <c r="F502" i="1"/>
  <c r="E502" i="1"/>
  <c r="D502" i="1"/>
  <c r="C502" i="1"/>
  <c r="B502" i="1"/>
  <c r="AA501" i="1"/>
  <c r="Z501" i="1"/>
  <c r="Y501" i="1"/>
  <c r="J501" i="1"/>
  <c r="G501" i="1"/>
  <c r="F501" i="1"/>
  <c r="E501" i="1"/>
  <c r="D501" i="1"/>
  <c r="C501" i="1"/>
  <c r="B501" i="1"/>
  <c r="AA500" i="1"/>
  <c r="Z500" i="1"/>
  <c r="Y500" i="1"/>
  <c r="J500" i="1"/>
  <c r="F500" i="1"/>
  <c r="E500" i="1"/>
  <c r="D500" i="1"/>
  <c r="C500" i="1"/>
  <c r="G500" i="1" s="1"/>
  <c r="B500" i="1"/>
  <c r="AA499" i="1"/>
  <c r="Z499" i="1"/>
  <c r="Y499" i="1"/>
  <c r="J499" i="1"/>
  <c r="F499" i="1"/>
  <c r="E499" i="1"/>
  <c r="D499" i="1"/>
  <c r="C499" i="1"/>
  <c r="B499" i="1"/>
  <c r="AA498" i="1"/>
  <c r="Z498" i="1"/>
  <c r="Y498" i="1"/>
  <c r="J498" i="1"/>
  <c r="G498" i="1"/>
  <c r="H498" i="1" s="1"/>
  <c r="F498" i="1"/>
  <c r="E498" i="1"/>
  <c r="D498" i="1"/>
  <c r="C498" i="1"/>
  <c r="B498" i="1"/>
  <c r="AA494" i="1"/>
  <c r="Z494" i="1"/>
  <c r="Y494" i="1"/>
  <c r="J494" i="1"/>
  <c r="H494" i="1"/>
  <c r="X494" i="1" s="1"/>
  <c r="G494" i="1"/>
  <c r="AB494" i="1" s="1"/>
  <c r="F494" i="1"/>
  <c r="E494" i="1"/>
  <c r="D494" i="1"/>
  <c r="C494" i="1"/>
  <c r="B494" i="1"/>
  <c r="AA493" i="1"/>
  <c r="Z493" i="1"/>
  <c r="Y493" i="1"/>
  <c r="J493" i="1"/>
  <c r="F493" i="1"/>
  <c r="E493" i="1"/>
  <c r="D493" i="1"/>
  <c r="G493" i="1" s="1"/>
  <c r="AB493" i="1" s="1"/>
  <c r="C493" i="1"/>
  <c r="B493" i="1"/>
  <c r="AA492" i="1"/>
  <c r="Z492" i="1"/>
  <c r="Y492" i="1"/>
  <c r="J492" i="1"/>
  <c r="F492" i="1"/>
  <c r="E492" i="1"/>
  <c r="D492" i="1"/>
  <c r="C492" i="1"/>
  <c r="B492" i="1"/>
  <c r="AA491" i="1"/>
  <c r="Z491" i="1"/>
  <c r="Y491" i="1"/>
  <c r="X491" i="1"/>
  <c r="J491" i="1"/>
  <c r="I491" i="1"/>
  <c r="H491" i="1"/>
  <c r="F491" i="1"/>
  <c r="E491" i="1"/>
  <c r="D491" i="1"/>
  <c r="C491" i="1"/>
  <c r="G491" i="1" s="1"/>
  <c r="AB491" i="1" s="1"/>
  <c r="B491" i="1"/>
  <c r="AA490" i="1"/>
  <c r="AB490" i="1" s="1"/>
  <c r="Z490" i="1"/>
  <c r="Y490" i="1"/>
  <c r="J490" i="1"/>
  <c r="G490" i="1"/>
  <c r="F490" i="1"/>
  <c r="E490" i="1"/>
  <c r="D490" i="1"/>
  <c r="C490" i="1"/>
  <c r="B490" i="1"/>
  <c r="AA489" i="1"/>
  <c r="Z489" i="1"/>
  <c r="Y489" i="1"/>
  <c r="J489" i="1"/>
  <c r="F489" i="1"/>
  <c r="E489" i="1"/>
  <c r="D489" i="1"/>
  <c r="G489" i="1" s="1"/>
  <c r="H489" i="1" s="1"/>
  <c r="C489" i="1"/>
  <c r="B489" i="1"/>
  <c r="AA488" i="1"/>
  <c r="Z488" i="1"/>
  <c r="Y488" i="1"/>
  <c r="J488" i="1"/>
  <c r="F488" i="1"/>
  <c r="E488" i="1"/>
  <c r="D488" i="1"/>
  <c r="C488" i="1"/>
  <c r="G488" i="1" s="1"/>
  <c r="B488" i="1"/>
  <c r="AA487" i="1"/>
  <c r="Z487" i="1"/>
  <c r="Y487" i="1"/>
  <c r="J487" i="1"/>
  <c r="H487" i="1"/>
  <c r="F487" i="1"/>
  <c r="E487" i="1"/>
  <c r="D487" i="1"/>
  <c r="C487" i="1"/>
  <c r="G487" i="1" s="1"/>
  <c r="AB487" i="1" s="1"/>
  <c r="B487" i="1"/>
  <c r="AA486" i="1"/>
  <c r="Z486" i="1"/>
  <c r="Y486" i="1"/>
  <c r="J486" i="1"/>
  <c r="G486" i="1"/>
  <c r="F486" i="1"/>
  <c r="E486" i="1"/>
  <c r="D486" i="1"/>
  <c r="C486" i="1"/>
  <c r="B486" i="1"/>
  <c r="AA485" i="1"/>
  <c r="Z485" i="1"/>
  <c r="Y485" i="1"/>
  <c r="J485" i="1"/>
  <c r="G485" i="1"/>
  <c r="F485" i="1"/>
  <c r="E485" i="1"/>
  <c r="D485" i="1"/>
  <c r="C485" i="1"/>
  <c r="B485" i="1"/>
  <c r="AA484" i="1"/>
  <c r="Z484" i="1"/>
  <c r="Y484" i="1"/>
  <c r="J484" i="1"/>
  <c r="F484" i="1"/>
  <c r="E484" i="1"/>
  <c r="D484" i="1"/>
  <c r="C484" i="1"/>
  <c r="B484" i="1"/>
  <c r="AA483" i="1"/>
  <c r="Z483" i="1"/>
  <c r="Y483" i="1"/>
  <c r="J483" i="1"/>
  <c r="F483" i="1"/>
  <c r="E483" i="1"/>
  <c r="D483" i="1"/>
  <c r="C483" i="1"/>
  <c r="G483" i="1" s="1"/>
  <c r="AB483" i="1" s="1"/>
  <c r="B483" i="1"/>
  <c r="AA482" i="1"/>
  <c r="Z482" i="1"/>
  <c r="Y482" i="1"/>
  <c r="J482" i="1"/>
  <c r="G482" i="1"/>
  <c r="H482" i="1" s="1"/>
  <c r="X482" i="1" s="1"/>
  <c r="F482" i="1"/>
  <c r="E482" i="1"/>
  <c r="D482" i="1"/>
  <c r="C482" i="1"/>
  <c r="B482" i="1"/>
  <c r="AA481" i="1"/>
  <c r="Z481" i="1"/>
  <c r="Y481" i="1"/>
  <c r="J481" i="1"/>
  <c r="F481" i="1"/>
  <c r="E481" i="1"/>
  <c r="D481" i="1"/>
  <c r="G481" i="1" s="1"/>
  <c r="C481" i="1"/>
  <c r="B481" i="1"/>
  <c r="AA480" i="1"/>
  <c r="Z480" i="1"/>
  <c r="Y480" i="1"/>
  <c r="J480" i="1"/>
  <c r="F480" i="1"/>
  <c r="E480" i="1"/>
  <c r="D480" i="1"/>
  <c r="C480" i="1"/>
  <c r="B480" i="1"/>
  <c r="AA479" i="1"/>
  <c r="Z479" i="1"/>
  <c r="Y479" i="1"/>
  <c r="J479" i="1"/>
  <c r="F479" i="1"/>
  <c r="E479" i="1"/>
  <c r="D479" i="1"/>
  <c r="C479" i="1"/>
  <c r="G479" i="1" s="1"/>
  <c r="B479" i="1"/>
  <c r="AA478" i="1"/>
  <c r="Z478" i="1"/>
  <c r="Y478" i="1"/>
  <c r="J478" i="1"/>
  <c r="I478" i="1"/>
  <c r="H478" i="1"/>
  <c r="X478" i="1" s="1"/>
  <c r="G478" i="1"/>
  <c r="AB478" i="1" s="1"/>
  <c r="F478" i="1"/>
  <c r="E478" i="1"/>
  <c r="D478" i="1"/>
  <c r="C478" i="1"/>
  <c r="B478" i="1"/>
  <c r="AB477" i="1"/>
  <c r="AA477" i="1"/>
  <c r="Z477" i="1"/>
  <c r="Y477" i="1"/>
  <c r="J477" i="1"/>
  <c r="F477" i="1"/>
  <c r="E477" i="1"/>
  <c r="D477" i="1"/>
  <c r="G477" i="1" s="1"/>
  <c r="H477" i="1" s="1"/>
  <c r="C477" i="1"/>
  <c r="B477" i="1"/>
  <c r="AA476" i="1"/>
  <c r="Z476" i="1"/>
  <c r="Y476" i="1"/>
  <c r="J476" i="1"/>
  <c r="F476" i="1"/>
  <c r="E476" i="1"/>
  <c r="D476" i="1"/>
  <c r="C476" i="1"/>
  <c r="B476" i="1"/>
  <c r="AA475" i="1"/>
  <c r="Z475" i="1"/>
  <c r="Y475" i="1"/>
  <c r="X475" i="1"/>
  <c r="J475" i="1"/>
  <c r="I475" i="1"/>
  <c r="H475" i="1"/>
  <c r="F475" i="1"/>
  <c r="E475" i="1"/>
  <c r="D475" i="1"/>
  <c r="C475" i="1"/>
  <c r="G475" i="1" s="1"/>
  <c r="AB475" i="1" s="1"/>
  <c r="B475" i="1"/>
  <c r="AB474" i="1"/>
  <c r="AA474" i="1"/>
  <c r="Z474" i="1"/>
  <c r="Y474" i="1"/>
  <c r="J474" i="1"/>
  <c r="G474" i="1"/>
  <c r="F474" i="1"/>
  <c r="E474" i="1"/>
  <c r="D474" i="1"/>
  <c r="C474" i="1"/>
  <c r="B474" i="1"/>
  <c r="AA473" i="1"/>
  <c r="Z473" i="1"/>
  <c r="Y473" i="1"/>
  <c r="J473" i="1"/>
  <c r="F473" i="1"/>
  <c r="E473" i="1"/>
  <c r="D473" i="1"/>
  <c r="G473" i="1" s="1"/>
  <c r="H473" i="1" s="1"/>
  <c r="C473" i="1"/>
  <c r="B473" i="1"/>
  <c r="AA472" i="1"/>
  <c r="Z472" i="1"/>
  <c r="Y472" i="1"/>
  <c r="J472" i="1"/>
  <c r="F472" i="1"/>
  <c r="E472" i="1"/>
  <c r="D472" i="1"/>
  <c r="C472" i="1"/>
  <c r="G472" i="1" s="1"/>
  <c r="B472" i="1"/>
  <c r="AA471" i="1"/>
  <c r="Z471" i="1"/>
  <c r="Y471" i="1"/>
  <c r="J471" i="1"/>
  <c r="F471" i="1"/>
  <c r="E471" i="1"/>
  <c r="D471" i="1"/>
  <c r="C471" i="1"/>
  <c r="B471" i="1"/>
  <c r="AA470" i="1"/>
  <c r="Z470" i="1"/>
  <c r="Y470" i="1"/>
  <c r="J470" i="1"/>
  <c r="G470" i="1"/>
  <c r="F470" i="1"/>
  <c r="E470" i="1"/>
  <c r="D470" i="1"/>
  <c r="C470" i="1"/>
  <c r="B470" i="1"/>
  <c r="AA469" i="1"/>
  <c r="Z469" i="1"/>
  <c r="Y469" i="1"/>
  <c r="J469" i="1"/>
  <c r="H469" i="1"/>
  <c r="G469" i="1"/>
  <c r="AB469" i="1" s="1"/>
  <c r="F469" i="1"/>
  <c r="E469" i="1"/>
  <c r="D469" i="1"/>
  <c r="C469" i="1"/>
  <c r="B469" i="1"/>
  <c r="AA468" i="1"/>
  <c r="Z468" i="1"/>
  <c r="Y468" i="1"/>
  <c r="J468" i="1"/>
  <c r="F468" i="1"/>
  <c r="E468" i="1"/>
  <c r="D468" i="1"/>
  <c r="C468" i="1"/>
  <c r="G468" i="1" s="1"/>
  <c r="B468" i="1"/>
  <c r="AA464" i="1"/>
  <c r="Z464" i="1"/>
  <c r="Y464" i="1"/>
  <c r="J464" i="1"/>
  <c r="F464" i="1"/>
  <c r="E464" i="1"/>
  <c r="D464" i="1"/>
  <c r="C464" i="1"/>
  <c r="G464" i="1" s="1"/>
  <c r="B464" i="1"/>
  <c r="AA463" i="1"/>
  <c r="Z463" i="1"/>
  <c r="Y463" i="1"/>
  <c r="J463" i="1"/>
  <c r="I463" i="1"/>
  <c r="G463" i="1"/>
  <c r="H463" i="1" s="1"/>
  <c r="X463" i="1" s="1"/>
  <c r="F463" i="1"/>
  <c r="E463" i="1"/>
  <c r="D463" i="1"/>
  <c r="C463" i="1"/>
  <c r="B463" i="1"/>
  <c r="AA462" i="1"/>
  <c r="Z462" i="1"/>
  <c r="Y462" i="1"/>
  <c r="J462" i="1"/>
  <c r="F462" i="1"/>
  <c r="E462" i="1"/>
  <c r="D462" i="1"/>
  <c r="C462" i="1"/>
  <c r="G462" i="1" s="1"/>
  <c r="B462" i="1"/>
  <c r="AA461" i="1"/>
  <c r="Z461" i="1"/>
  <c r="Y461" i="1"/>
  <c r="J461" i="1"/>
  <c r="F461" i="1"/>
  <c r="E461" i="1"/>
  <c r="D461" i="1"/>
  <c r="G461" i="1" s="1"/>
  <c r="C461" i="1"/>
  <c r="B461" i="1"/>
  <c r="AB460" i="1"/>
  <c r="AA460" i="1"/>
  <c r="Z460" i="1"/>
  <c r="Y460" i="1"/>
  <c r="J460" i="1"/>
  <c r="G460" i="1"/>
  <c r="H460" i="1" s="1"/>
  <c r="F460" i="1"/>
  <c r="E460" i="1"/>
  <c r="D460" i="1"/>
  <c r="C460" i="1"/>
  <c r="B460" i="1"/>
  <c r="AA459" i="1"/>
  <c r="Z459" i="1"/>
  <c r="Y459" i="1"/>
  <c r="J459" i="1"/>
  <c r="G459" i="1"/>
  <c r="F459" i="1"/>
  <c r="E459" i="1"/>
  <c r="D459" i="1"/>
  <c r="C459" i="1"/>
  <c r="B459" i="1"/>
  <c r="AA458" i="1"/>
  <c r="Z458" i="1"/>
  <c r="Y458" i="1"/>
  <c r="J458" i="1"/>
  <c r="F458" i="1"/>
  <c r="E458" i="1"/>
  <c r="D458" i="1"/>
  <c r="C458" i="1"/>
  <c r="G458" i="1" s="1"/>
  <c r="B458" i="1"/>
  <c r="AA457" i="1"/>
  <c r="Z457" i="1"/>
  <c r="Y457" i="1"/>
  <c r="J457" i="1"/>
  <c r="G457" i="1"/>
  <c r="AB457" i="1" s="1"/>
  <c r="F457" i="1"/>
  <c r="E457" i="1"/>
  <c r="D457" i="1"/>
  <c r="C457" i="1"/>
  <c r="B457" i="1"/>
  <c r="AA456" i="1"/>
  <c r="Z456" i="1"/>
  <c r="Y456" i="1"/>
  <c r="J456" i="1"/>
  <c r="F456" i="1"/>
  <c r="E456" i="1"/>
  <c r="D456" i="1"/>
  <c r="G456" i="1" s="1"/>
  <c r="C456" i="1"/>
  <c r="B456" i="1"/>
  <c r="AA455" i="1"/>
  <c r="Z455" i="1"/>
  <c r="Y455" i="1"/>
  <c r="J455" i="1"/>
  <c r="F455" i="1"/>
  <c r="E455" i="1"/>
  <c r="D455" i="1"/>
  <c r="C455" i="1"/>
  <c r="G455" i="1" s="1"/>
  <c r="B455" i="1"/>
  <c r="AA454" i="1"/>
  <c r="Z454" i="1"/>
  <c r="Y454" i="1"/>
  <c r="J454" i="1"/>
  <c r="F454" i="1"/>
  <c r="E454" i="1"/>
  <c r="D454" i="1"/>
  <c r="C454" i="1"/>
  <c r="G454" i="1" s="1"/>
  <c r="B454" i="1"/>
  <c r="AA453" i="1"/>
  <c r="Z453" i="1"/>
  <c r="Y453" i="1"/>
  <c r="J453" i="1"/>
  <c r="F453" i="1"/>
  <c r="E453" i="1"/>
  <c r="D453" i="1"/>
  <c r="C453" i="1"/>
  <c r="B453" i="1"/>
  <c r="AA449" i="1"/>
  <c r="Z449" i="1"/>
  <c r="Y449" i="1"/>
  <c r="J449" i="1"/>
  <c r="F449" i="1"/>
  <c r="E449" i="1"/>
  <c r="D449" i="1"/>
  <c r="C449" i="1"/>
  <c r="G449" i="1" s="1"/>
  <c r="B449" i="1"/>
  <c r="AA448" i="1"/>
  <c r="Z448" i="1"/>
  <c r="Y448" i="1"/>
  <c r="J448" i="1"/>
  <c r="H448" i="1"/>
  <c r="F448" i="1"/>
  <c r="E448" i="1"/>
  <c r="D448" i="1"/>
  <c r="C448" i="1"/>
  <c r="G448" i="1" s="1"/>
  <c r="AB448" i="1" s="1"/>
  <c r="B448" i="1"/>
  <c r="AA447" i="1"/>
  <c r="Z447" i="1"/>
  <c r="Y447" i="1"/>
  <c r="J447" i="1"/>
  <c r="I447" i="1"/>
  <c r="G447" i="1"/>
  <c r="H447" i="1" s="1"/>
  <c r="X447" i="1" s="1"/>
  <c r="F447" i="1"/>
  <c r="E447" i="1"/>
  <c r="D447" i="1"/>
  <c r="C447" i="1"/>
  <c r="B447" i="1"/>
  <c r="AA446" i="1"/>
  <c r="Z446" i="1"/>
  <c r="Y446" i="1"/>
  <c r="J446" i="1"/>
  <c r="F446" i="1"/>
  <c r="E446" i="1"/>
  <c r="D446" i="1"/>
  <c r="C446" i="1"/>
  <c r="B446" i="1"/>
  <c r="AA445" i="1"/>
  <c r="Z445" i="1"/>
  <c r="Y445" i="1"/>
  <c r="J445" i="1"/>
  <c r="F445" i="1"/>
  <c r="E445" i="1"/>
  <c r="D445" i="1"/>
  <c r="C445" i="1"/>
  <c r="G445" i="1" s="1"/>
  <c r="B445" i="1"/>
  <c r="AB444" i="1"/>
  <c r="AA444" i="1"/>
  <c r="Z444" i="1"/>
  <c r="Y444" i="1"/>
  <c r="J444" i="1"/>
  <c r="G444" i="1"/>
  <c r="H444" i="1" s="1"/>
  <c r="X444" i="1" s="1"/>
  <c r="F444" i="1"/>
  <c r="E444" i="1"/>
  <c r="D444" i="1"/>
  <c r="C444" i="1"/>
  <c r="B444" i="1"/>
  <c r="AA440" i="1"/>
  <c r="Z440" i="1"/>
  <c r="Y440" i="1"/>
  <c r="J440" i="1"/>
  <c r="G440" i="1"/>
  <c r="F440" i="1"/>
  <c r="E440" i="1"/>
  <c r="D440" i="1"/>
  <c r="C440" i="1"/>
  <c r="B440" i="1"/>
  <c r="AA439" i="1"/>
  <c r="Z439" i="1"/>
  <c r="Y439" i="1"/>
  <c r="J439" i="1"/>
  <c r="F439" i="1"/>
  <c r="E439" i="1"/>
  <c r="D439" i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I437" i="1"/>
  <c r="H437" i="1"/>
  <c r="F437" i="1"/>
  <c r="E437" i="1"/>
  <c r="D437" i="1"/>
  <c r="G437" i="1" s="1"/>
  <c r="AB437" i="1" s="1"/>
  <c r="C437" i="1"/>
  <c r="B437" i="1"/>
  <c r="AA436" i="1"/>
  <c r="Z436" i="1"/>
  <c r="Y436" i="1"/>
  <c r="J436" i="1"/>
  <c r="G436" i="1"/>
  <c r="F436" i="1"/>
  <c r="E436" i="1"/>
  <c r="D436" i="1"/>
  <c r="C436" i="1"/>
  <c r="B436" i="1"/>
  <c r="AA435" i="1"/>
  <c r="Z435" i="1"/>
  <c r="Y435" i="1"/>
  <c r="J435" i="1"/>
  <c r="F435" i="1"/>
  <c r="E435" i="1"/>
  <c r="D435" i="1"/>
  <c r="C435" i="1"/>
  <c r="G435" i="1" s="1"/>
  <c r="B435" i="1"/>
  <c r="AA434" i="1"/>
  <c r="Z434" i="1"/>
  <c r="Y434" i="1"/>
  <c r="J434" i="1"/>
  <c r="F434" i="1"/>
  <c r="E434" i="1"/>
  <c r="D434" i="1"/>
  <c r="C434" i="1"/>
  <c r="G434" i="1" s="1"/>
  <c r="B434" i="1"/>
  <c r="AA433" i="1"/>
  <c r="Z433" i="1"/>
  <c r="Y433" i="1"/>
  <c r="J433" i="1"/>
  <c r="F433" i="1"/>
  <c r="E433" i="1"/>
  <c r="D433" i="1"/>
  <c r="G433" i="1" s="1"/>
  <c r="C433" i="1"/>
  <c r="B433" i="1"/>
  <c r="AA432" i="1"/>
  <c r="Z432" i="1"/>
  <c r="Y432" i="1"/>
  <c r="J432" i="1"/>
  <c r="H432" i="1"/>
  <c r="G432" i="1"/>
  <c r="AB432" i="1" s="1"/>
  <c r="F432" i="1"/>
  <c r="E432" i="1"/>
  <c r="D432" i="1"/>
  <c r="C432" i="1"/>
  <c r="B432" i="1"/>
  <c r="AA431" i="1"/>
  <c r="Z431" i="1"/>
  <c r="Y431" i="1"/>
  <c r="J431" i="1"/>
  <c r="F431" i="1"/>
  <c r="E431" i="1"/>
  <c r="D431" i="1"/>
  <c r="C431" i="1"/>
  <c r="B431" i="1"/>
  <c r="AA430" i="1"/>
  <c r="Z430" i="1"/>
  <c r="Y430" i="1"/>
  <c r="J430" i="1"/>
  <c r="F430" i="1"/>
  <c r="E430" i="1"/>
  <c r="D430" i="1"/>
  <c r="C430" i="1"/>
  <c r="B430" i="1"/>
  <c r="AA429" i="1"/>
  <c r="Z429" i="1"/>
  <c r="Y429" i="1"/>
  <c r="J429" i="1"/>
  <c r="H429" i="1"/>
  <c r="F429" i="1"/>
  <c r="E429" i="1"/>
  <c r="D429" i="1"/>
  <c r="G429" i="1" s="1"/>
  <c r="AB429" i="1" s="1"/>
  <c r="C429" i="1"/>
  <c r="B429" i="1"/>
  <c r="AA425" i="1"/>
  <c r="Z425" i="1"/>
  <c r="Y425" i="1"/>
  <c r="J425" i="1"/>
  <c r="G425" i="1"/>
  <c r="H425" i="1" s="1"/>
  <c r="F425" i="1"/>
  <c r="E425" i="1"/>
  <c r="D425" i="1"/>
  <c r="C425" i="1"/>
  <c r="B425" i="1"/>
  <c r="AA424" i="1"/>
  <c r="Z424" i="1"/>
  <c r="Y424" i="1"/>
  <c r="J424" i="1"/>
  <c r="G424" i="1"/>
  <c r="F424" i="1"/>
  <c r="E424" i="1"/>
  <c r="D424" i="1"/>
  <c r="C424" i="1"/>
  <c r="B424" i="1"/>
  <c r="AA423" i="1"/>
  <c r="Z423" i="1"/>
  <c r="Y423" i="1"/>
  <c r="J423" i="1"/>
  <c r="G423" i="1"/>
  <c r="F423" i="1"/>
  <c r="E423" i="1"/>
  <c r="D423" i="1"/>
  <c r="C423" i="1"/>
  <c r="B423" i="1"/>
  <c r="AA422" i="1"/>
  <c r="Z422" i="1"/>
  <c r="Y422" i="1"/>
  <c r="J422" i="1"/>
  <c r="F422" i="1"/>
  <c r="E422" i="1"/>
  <c r="D422" i="1"/>
  <c r="C422" i="1"/>
  <c r="G422" i="1" s="1"/>
  <c r="B422" i="1"/>
  <c r="AA421" i="1"/>
  <c r="Z421" i="1"/>
  <c r="Y421" i="1"/>
  <c r="J421" i="1"/>
  <c r="G421" i="1"/>
  <c r="F421" i="1"/>
  <c r="E421" i="1"/>
  <c r="D421" i="1"/>
  <c r="C421" i="1"/>
  <c r="B421" i="1"/>
  <c r="AA420" i="1"/>
  <c r="Z420" i="1"/>
  <c r="Y420" i="1"/>
  <c r="J420" i="1"/>
  <c r="G420" i="1"/>
  <c r="AB420" i="1" s="1"/>
  <c r="F420" i="1"/>
  <c r="E420" i="1"/>
  <c r="D420" i="1"/>
  <c r="C420" i="1"/>
  <c r="B420" i="1"/>
  <c r="AA419" i="1"/>
  <c r="Z419" i="1"/>
  <c r="Y419" i="1"/>
  <c r="J419" i="1"/>
  <c r="F419" i="1"/>
  <c r="E419" i="1"/>
  <c r="D419" i="1"/>
  <c r="C419" i="1"/>
  <c r="G419" i="1" s="1"/>
  <c r="B419" i="1"/>
  <c r="AA418" i="1"/>
  <c r="Z418" i="1"/>
  <c r="Y418" i="1"/>
  <c r="J418" i="1"/>
  <c r="F418" i="1"/>
  <c r="E418" i="1"/>
  <c r="D418" i="1"/>
  <c r="C418" i="1"/>
  <c r="G418" i="1" s="1"/>
  <c r="B418" i="1"/>
  <c r="AA417" i="1"/>
  <c r="Z417" i="1"/>
  <c r="Y417" i="1"/>
  <c r="J417" i="1"/>
  <c r="H417" i="1"/>
  <c r="X417" i="1" s="1"/>
  <c r="G417" i="1"/>
  <c r="AB417" i="1" s="1"/>
  <c r="F417" i="1"/>
  <c r="E417" i="1"/>
  <c r="D417" i="1"/>
  <c r="C417" i="1"/>
  <c r="B417" i="1"/>
  <c r="AA416" i="1"/>
  <c r="AB416" i="1" s="1"/>
  <c r="Z416" i="1"/>
  <c r="Y416" i="1"/>
  <c r="J416" i="1"/>
  <c r="G416" i="1"/>
  <c r="F416" i="1"/>
  <c r="E416" i="1"/>
  <c r="D416" i="1"/>
  <c r="C416" i="1"/>
  <c r="B416" i="1"/>
  <c r="AA415" i="1"/>
  <c r="Z415" i="1"/>
  <c r="Y415" i="1"/>
  <c r="J415" i="1"/>
  <c r="F415" i="1"/>
  <c r="E415" i="1"/>
  <c r="D415" i="1"/>
  <c r="G415" i="1" s="1"/>
  <c r="C415" i="1"/>
  <c r="B415" i="1"/>
  <c r="AA414" i="1"/>
  <c r="Z414" i="1"/>
  <c r="Y414" i="1"/>
  <c r="J414" i="1"/>
  <c r="F414" i="1"/>
  <c r="E414" i="1"/>
  <c r="D414" i="1"/>
  <c r="C414" i="1"/>
  <c r="G414" i="1" s="1"/>
  <c r="B414" i="1"/>
  <c r="AA413" i="1"/>
  <c r="Z413" i="1"/>
  <c r="Y413" i="1"/>
  <c r="J413" i="1"/>
  <c r="F413" i="1"/>
  <c r="E413" i="1"/>
  <c r="D413" i="1"/>
  <c r="C413" i="1"/>
  <c r="G413" i="1" s="1"/>
  <c r="B413" i="1"/>
  <c r="AA412" i="1"/>
  <c r="Z412" i="1"/>
  <c r="Y412" i="1"/>
  <c r="J412" i="1"/>
  <c r="G412" i="1"/>
  <c r="F412" i="1"/>
  <c r="E412" i="1"/>
  <c r="D412" i="1"/>
  <c r="C412" i="1"/>
  <c r="B412" i="1"/>
  <c r="AA408" i="1"/>
  <c r="Z408" i="1"/>
  <c r="Y408" i="1"/>
  <c r="J408" i="1"/>
  <c r="F408" i="1"/>
  <c r="E408" i="1"/>
  <c r="D408" i="1"/>
  <c r="C408" i="1"/>
  <c r="B408" i="1"/>
  <c r="AA407" i="1"/>
  <c r="Z407" i="1"/>
  <c r="Y407" i="1"/>
  <c r="J407" i="1"/>
  <c r="F407" i="1"/>
  <c r="E407" i="1"/>
  <c r="D407" i="1"/>
  <c r="C407" i="1"/>
  <c r="G407" i="1" s="1"/>
  <c r="B407" i="1"/>
  <c r="AA406" i="1"/>
  <c r="Z406" i="1"/>
  <c r="Y406" i="1"/>
  <c r="J406" i="1"/>
  <c r="H406" i="1"/>
  <c r="F406" i="1"/>
  <c r="E406" i="1"/>
  <c r="D406" i="1"/>
  <c r="G406" i="1" s="1"/>
  <c r="AB406" i="1" s="1"/>
  <c r="C406" i="1"/>
  <c r="B406" i="1"/>
  <c r="AB405" i="1"/>
  <c r="AA405" i="1"/>
  <c r="Z405" i="1"/>
  <c r="Y405" i="1"/>
  <c r="J405" i="1"/>
  <c r="H405" i="1"/>
  <c r="G405" i="1"/>
  <c r="F405" i="1"/>
  <c r="E405" i="1"/>
  <c r="D405" i="1"/>
  <c r="C405" i="1"/>
  <c r="B405" i="1"/>
  <c r="AA404" i="1"/>
  <c r="Z404" i="1"/>
  <c r="Y404" i="1"/>
  <c r="J404" i="1"/>
  <c r="F404" i="1"/>
  <c r="E404" i="1"/>
  <c r="D404" i="1"/>
  <c r="C404" i="1"/>
  <c r="G404" i="1" s="1"/>
  <c r="B404" i="1"/>
  <c r="AA403" i="1"/>
  <c r="Z403" i="1"/>
  <c r="Y403" i="1"/>
  <c r="J403" i="1"/>
  <c r="F403" i="1"/>
  <c r="E403" i="1"/>
  <c r="D403" i="1"/>
  <c r="C403" i="1"/>
  <c r="B403" i="1"/>
  <c r="AA402" i="1"/>
  <c r="Z402" i="1"/>
  <c r="Y402" i="1"/>
  <c r="J402" i="1"/>
  <c r="F402" i="1"/>
  <c r="E402" i="1"/>
  <c r="D402" i="1"/>
  <c r="G402" i="1" s="1"/>
  <c r="C402" i="1"/>
  <c r="B402" i="1"/>
  <c r="AA398" i="1"/>
  <c r="Z398" i="1"/>
  <c r="Y398" i="1"/>
  <c r="J398" i="1"/>
  <c r="F398" i="1"/>
  <c r="E398" i="1"/>
  <c r="D398" i="1"/>
  <c r="C398" i="1"/>
  <c r="G398" i="1" s="1"/>
  <c r="B398" i="1"/>
  <c r="AA397" i="1"/>
  <c r="Z397" i="1"/>
  <c r="Y397" i="1"/>
  <c r="J397" i="1"/>
  <c r="G397" i="1"/>
  <c r="F397" i="1"/>
  <c r="E397" i="1"/>
  <c r="D397" i="1"/>
  <c r="C397" i="1"/>
  <c r="B397" i="1"/>
  <c r="AA396" i="1"/>
  <c r="Z396" i="1"/>
  <c r="Y396" i="1"/>
  <c r="J396" i="1"/>
  <c r="F396" i="1"/>
  <c r="E396" i="1"/>
  <c r="D396" i="1"/>
  <c r="C396" i="1"/>
  <c r="G396" i="1" s="1"/>
  <c r="B396" i="1"/>
  <c r="AA395" i="1"/>
  <c r="Z395" i="1"/>
  <c r="Y395" i="1"/>
  <c r="J395" i="1"/>
  <c r="F395" i="1"/>
  <c r="E395" i="1"/>
  <c r="D395" i="1"/>
  <c r="C395" i="1"/>
  <c r="G395" i="1" s="1"/>
  <c r="B395" i="1"/>
  <c r="AA394" i="1"/>
  <c r="Z394" i="1"/>
  <c r="Y394" i="1"/>
  <c r="J394" i="1"/>
  <c r="F394" i="1"/>
  <c r="E394" i="1"/>
  <c r="D394" i="1"/>
  <c r="C394" i="1"/>
  <c r="G394" i="1" s="1"/>
  <c r="B394" i="1"/>
  <c r="AB393" i="1"/>
  <c r="AA393" i="1"/>
  <c r="Z393" i="1"/>
  <c r="Y393" i="1"/>
  <c r="J393" i="1"/>
  <c r="G393" i="1"/>
  <c r="F393" i="1"/>
  <c r="E393" i="1"/>
  <c r="D393" i="1"/>
  <c r="C393" i="1"/>
  <c r="B393" i="1"/>
  <c r="AB392" i="1"/>
  <c r="AA392" i="1"/>
  <c r="Z392" i="1"/>
  <c r="Y392" i="1"/>
  <c r="J392" i="1"/>
  <c r="F392" i="1"/>
  <c r="E392" i="1"/>
  <c r="D392" i="1"/>
  <c r="C392" i="1"/>
  <c r="G392" i="1" s="1"/>
  <c r="B392" i="1"/>
  <c r="AA391" i="1"/>
  <c r="Z391" i="1"/>
  <c r="Y391" i="1"/>
  <c r="J391" i="1"/>
  <c r="H391" i="1"/>
  <c r="F391" i="1"/>
  <c r="E391" i="1"/>
  <c r="D391" i="1"/>
  <c r="C391" i="1"/>
  <c r="G391" i="1" s="1"/>
  <c r="B391" i="1"/>
  <c r="AA390" i="1"/>
  <c r="Z390" i="1"/>
  <c r="Y390" i="1"/>
  <c r="J390" i="1"/>
  <c r="F390" i="1"/>
  <c r="E390" i="1"/>
  <c r="D390" i="1"/>
  <c r="C390" i="1"/>
  <c r="G390" i="1" s="1"/>
  <c r="H390" i="1" s="1"/>
  <c r="B390" i="1"/>
  <c r="AA389" i="1"/>
  <c r="Z389" i="1"/>
  <c r="Y389" i="1"/>
  <c r="J389" i="1"/>
  <c r="G389" i="1"/>
  <c r="F389" i="1"/>
  <c r="E389" i="1"/>
  <c r="D389" i="1"/>
  <c r="C389" i="1"/>
  <c r="B389" i="1"/>
  <c r="AA388" i="1"/>
  <c r="Z388" i="1"/>
  <c r="Y388" i="1"/>
  <c r="J388" i="1"/>
  <c r="F388" i="1"/>
  <c r="E388" i="1"/>
  <c r="D388" i="1"/>
  <c r="C388" i="1"/>
  <c r="G388" i="1" s="1"/>
  <c r="B388" i="1"/>
  <c r="AA387" i="1"/>
  <c r="Z387" i="1"/>
  <c r="Y387" i="1"/>
  <c r="J387" i="1"/>
  <c r="F387" i="1"/>
  <c r="E387" i="1"/>
  <c r="D387" i="1"/>
  <c r="C387" i="1"/>
  <c r="G387" i="1" s="1"/>
  <c r="B387" i="1"/>
  <c r="AA386" i="1"/>
  <c r="Z386" i="1"/>
  <c r="Y386" i="1"/>
  <c r="J386" i="1"/>
  <c r="G386" i="1"/>
  <c r="F386" i="1"/>
  <c r="E386" i="1"/>
  <c r="D386" i="1"/>
  <c r="C386" i="1"/>
  <c r="B386" i="1"/>
  <c r="AA382" i="1"/>
  <c r="Z382" i="1"/>
  <c r="Y382" i="1"/>
  <c r="J382" i="1"/>
  <c r="G382" i="1"/>
  <c r="H382" i="1" s="1"/>
  <c r="F382" i="1"/>
  <c r="E382" i="1"/>
  <c r="D382" i="1"/>
  <c r="C382" i="1"/>
  <c r="B382" i="1"/>
  <c r="AA381" i="1"/>
  <c r="Z381" i="1"/>
  <c r="Y381" i="1"/>
  <c r="J381" i="1"/>
  <c r="F381" i="1"/>
  <c r="E381" i="1"/>
  <c r="D381" i="1"/>
  <c r="C381" i="1"/>
  <c r="B381" i="1"/>
  <c r="AA380" i="1"/>
  <c r="Z380" i="1"/>
  <c r="Y380" i="1"/>
  <c r="J380" i="1"/>
  <c r="F380" i="1"/>
  <c r="E380" i="1"/>
  <c r="D380" i="1"/>
  <c r="C380" i="1"/>
  <c r="B380" i="1"/>
  <c r="AB379" i="1"/>
  <c r="AA379" i="1"/>
  <c r="Z379" i="1"/>
  <c r="Y379" i="1"/>
  <c r="J379" i="1"/>
  <c r="I379" i="1"/>
  <c r="G379" i="1"/>
  <c r="H379" i="1" s="1"/>
  <c r="X379" i="1" s="1"/>
  <c r="F379" i="1"/>
  <c r="E379" i="1"/>
  <c r="D379" i="1"/>
  <c r="C379" i="1"/>
  <c r="B379" i="1"/>
  <c r="AB378" i="1"/>
  <c r="AA378" i="1"/>
  <c r="Z378" i="1"/>
  <c r="Y378" i="1"/>
  <c r="J378" i="1"/>
  <c r="G378" i="1"/>
  <c r="F378" i="1"/>
  <c r="E378" i="1"/>
  <c r="H378" i="1" s="1"/>
  <c r="D378" i="1"/>
  <c r="C378" i="1"/>
  <c r="B378" i="1"/>
  <c r="AA377" i="1"/>
  <c r="Z377" i="1"/>
  <c r="Y377" i="1"/>
  <c r="J377" i="1"/>
  <c r="F377" i="1"/>
  <c r="E377" i="1"/>
  <c r="D377" i="1"/>
  <c r="C377" i="1"/>
  <c r="B377" i="1"/>
  <c r="AA376" i="1"/>
  <c r="Z376" i="1"/>
  <c r="Y376" i="1"/>
  <c r="J376" i="1"/>
  <c r="F376" i="1"/>
  <c r="E376" i="1"/>
  <c r="D376" i="1"/>
  <c r="C376" i="1"/>
  <c r="G376" i="1" s="1"/>
  <c r="B376" i="1"/>
  <c r="AA375" i="1"/>
  <c r="Z375" i="1"/>
  <c r="Y375" i="1"/>
  <c r="J375" i="1"/>
  <c r="H375" i="1"/>
  <c r="F375" i="1"/>
  <c r="E375" i="1"/>
  <c r="D375" i="1"/>
  <c r="G375" i="1" s="1"/>
  <c r="AB375" i="1" s="1"/>
  <c r="C375" i="1"/>
  <c r="B375" i="1"/>
  <c r="AA374" i="1"/>
  <c r="Z374" i="1"/>
  <c r="Y374" i="1"/>
  <c r="J374" i="1"/>
  <c r="H374" i="1"/>
  <c r="G374" i="1"/>
  <c r="AB374" i="1" s="1"/>
  <c r="F374" i="1"/>
  <c r="E374" i="1"/>
  <c r="D374" i="1"/>
  <c r="C374" i="1"/>
  <c r="B374" i="1"/>
  <c r="AA373" i="1"/>
  <c r="Z373" i="1"/>
  <c r="Y373" i="1"/>
  <c r="J373" i="1"/>
  <c r="F373" i="1"/>
  <c r="E373" i="1"/>
  <c r="D373" i="1"/>
  <c r="C373" i="1"/>
  <c r="G373" i="1" s="1"/>
  <c r="B373" i="1"/>
  <c r="AA372" i="1"/>
  <c r="Z372" i="1"/>
  <c r="Y372" i="1"/>
  <c r="J372" i="1"/>
  <c r="F372" i="1"/>
  <c r="E372" i="1"/>
  <c r="D372" i="1"/>
  <c r="C372" i="1"/>
  <c r="G372" i="1" s="1"/>
  <c r="B372" i="1"/>
  <c r="AA371" i="1"/>
  <c r="Z371" i="1"/>
  <c r="Y371" i="1"/>
  <c r="J371" i="1"/>
  <c r="G371" i="1"/>
  <c r="F371" i="1"/>
  <c r="E371" i="1"/>
  <c r="D371" i="1"/>
  <c r="C371" i="1"/>
  <c r="B371" i="1"/>
  <c r="AA370" i="1"/>
  <c r="Z370" i="1"/>
  <c r="Y370" i="1"/>
  <c r="J370" i="1"/>
  <c r="G370" i="1"/>
  <c r="F370" i="1"/>
  <c r="E370" i="1"/>
  <c r="D370" i="1"/>
  <c r="C370" i="1"/>
  <c r="B370" i="1"/>
  <c r="AA366" i="1"/>
  <c r="Z366" i="1"/>
  <c r="Y366" i="1"/>
  <c r="J366" i="1"/>
  <c r="F366" i="1"/>
  <c r="E366" i="1"/>
  <c r="D366" i="1"/>
  <c r="G366" i="1" s="1"/>
  <c r="C366" i="1"/>
  <c r="B366" i="1"/>
  <c r="AA365" i="1"/>
  <c r="Z365" i="1"/>
  <c r="Y365" i="1"/>
  <c r="J365" i="1"/>
  <c r="G365" i="1"/>
  <c r="F365" i="1"/>
  <c r="E365" i="1"/>
  <c r="D365" i="1"/>
  <c r="C365" i="1"/>
  <c r="B365" i="1"/>
  <c r="AA364" i="1"/>
  <c r="Z364" i="1"/>
  <c r="Y364" i="1"/>
  <c r="J364" i="1"/>
  <c r="F364" i="1"/>
  <c r="E364" i="1"/>
  <c r="D364" i="1"/>
  <c r="C364" i="1"/>
  <c r="G364" i="1" s="1"/>
  <c r="B364" i="1"/>
  <c r="AA363" i="1"/>
  <c r="Z363" i="1"/>
  <c r="Y363" i="1"/>
  <c r="J363" i="1"/>
  <c r="F363" i="1"/>
  <c r="E363" i="1"/>
  <c r="D363" i="1"/>
  <c r="C363" i="1"/>
  <c r="G363" i="1" s="1"/>
  <c r="B363" i="1"/>
  <c r="AB362" i="1"/>
  <c r="AA362" i="1"/>
  <c r="Z362" i="1"/>
  <c r="Y362" i="1"/>
  <c r="J362" i="1"/>
  <c r="G362" i="1"/>
  <c r="F362" i="1"/>
  <c r="E362" i="1"/>
  <c r="D362" i="1"/>
  <c r="C362" i="1"/>
  <c r="B362" i="1"/>
  <c r="AA361" i="1"/>
  <c r="Z361" i="1"/>
  <c r="Y361" i="1"/>
  <c r="J361" i="1"/>
  <c r="F361" i="1"/>
  <c r="E361" i="1"/>
  <c r="D361" i="1"/>
  <c r="C361" i="1"/>
  <c r="G361" i="1" s="1"/>
  <c r="B361" i="1"/>
  <c r="AA360" i="1"/>
  <c r="Z360" i="1"/>
  <c r="Y360" i="1"/>
  <c r="J360" i="1"/>
  <c r="F360" i="1"/>
  <c r="E360" i="1"/>
  <c r="D360" i="1"/>
  <c r="C360" i="1"/>
  <c r="G360" i="1" s="1"/>
  <c r="B360" i="1"/>
  <c r="AA359" i="1"/>
  <c r="Z359" i="1"/>
  <c r="Y359" i="1"/>
  <c r="J359" i="1"/>
  <c r="F359" i="1"/>
  <c r="E359" i="1"/>
  <c r="D359" i="1"/>
  <c r="G359" i="1" s="1"/>
  <c r="AB359" i="1" s="1"/>
  <c r="C359" i="1"/>
  <c r="B359" i="1"/>
  <c r="AB358" i="1"/>
  <c r="AA358" i="1"/>
  <c r="Z358" i="1"/>
  <c r="Y358" i="1"/>
  <c r="J358" i="1"/>
  <c r="G358" i="1"/>
  <c r="F358" i="1"/>
  <c r="E358" i="1"/>
  <c r="D358" i="1"/>
  <c r="C358" i="1"/>
  <c r="B358" i="1"/>
  <c r="AA357" i="1"/>
  <c r="Z357" i="1"/>
  <c r="Y357" i="1"/>
  <c r="J357" i="1"/>
  <c r="G357" i="1"/>
  <c r="F357" i="1"/>
  <c r="E357" i="1"/>
  <c r="D357" i="1"/>
  <c r="C357" i="1"/>
  <c r="B357" i="1"/>
  <c r="AA356" i="1"/>
  <c r="Z356" i="1"/>
  <c r="Y356" i="1"/>
  <c r="J356" i="1"/>
  <c r="F356" i="1"/>
  <c r="E356" i="1"/>
  <c r="D356" i="1"/>
  <c r="C356" i="1"/>
  <c r="G356" i="1" s="1"/>
  <c r="B356" i="1"/>
  <c r="AA355" i="1"/>
  <c r="Z355" i="1"/>
  <c r="Y355" i="1"/>
  <c r="J355" i="1"/>
  <c r="I355" i="1"/>
  <c r="H355" i="1"/>
  <c r="X355" i="1" s="1"/>
  <c r="F355" i="1"/>
  <c r="E355" i="1"/>
  <c r="D355" i="1"/>
  <c r="C355" i="1"/>
  <c r="G355" i="1" s="1"/>
  <c r="AB355" i="1" s="1"/>
  <c r="B355" i="1"/>
  <c r="AA354" i="1"/>
  <c r="Z354" i="1"/>
  <c r="Y354" i="1"/>
  <c r="J354" i="1"/>
  <c r="F354" i="1"/>
  <c r="E354" i="1"/>
  <c r="D354" i="1"/>
  <c r="C354" i="1"/>
  <c r="G354" i="1" s="1"/>
  <c r="H354" i="1" s="1"/>
  <c r="B354" i="1"/>
  <c r="AA353" i="1"/>
  <c r="Z353" i="1"/>
  <c r="Y353" i="1"/>
  <c r="J353" i="1"/>
  <c r="F353" i="1"/>
  <c r="E353" i="1"/>
  <c r="D353" i="1"/>
  <c r="C353" i="1"/>
  <c r="G353" i="1" s="1"/>
  <c r="B353" i="1"/>
  <c r="AA352" i="1"/>
  <c r="Z352" i="1"/>
  <c r="Y352" i="1"/>
  <c r="J352" i="1"/>
  <c r="F352" i="1"/>
  <c r="E352" i="1"/>
  <c r="D352" i="1"/>
  <c r="G352" i="1" s="1"/>
  <c r="AB352" i="1" s="1"/>
  <c r="C352" i="1"/>
  <c r="B352" i="1"/>
  <c r="AA351" i="1"/>
  <c r="Z351" i="1"/>
  <c r="Y351" i="1"/>
  <c r="J351" i="1"/>
  <c r="G351" i="1"/>
  <c r="F351" i="1"/>
  <c r="E351" i="1"/>
  <c r="D351" i="1"/>
  <c r="C351" i="1"/>
  <c r="B351" i="1"/>
  <c r="AA350" i="1"/>
  <c r="Z350" i="1"/>
  <c r="Y350" i="1"/>
  <c r="J350" i="1"/>
  <c r="F350" i="1"/>
  <c r="E350" i="1"/>
  <c r="D350" i="1"/>
  <c r="C350" i="1"/>
  <c r="B350" i="1"/>
  <c r="AA349" i="1"/>
  <c r="Z349" i="1"/>
  <c r="Y349" i="1"/>
  <c r="J349" i="1"/>
  <c r="F349" i="1"/>
  <c r="E349" i="1"/>
  <c r="D349" i="1"/>
  <c r="C349" i="1"/>
  <c r="G349" i="1" s="1"/>
  <c r="B349" i="1"/>
  <c r="AA348" i="1"/>
  <c r="Z348" i="1"/>
  <c r="Y348" i="1"/>
  <c r="J348" i="1"/>
  <c r="F348" i="1"/>
  <c r="E348" i="1"/>
  <c r="D348" i="1"/>
  <c r="G348" i="1" s="1"/>
  <c r="C348" i="1"/>
  <c r="B348" i="1"/>
  <c r="AA347" i="1"/>
  <c r="Z347" i="1"/>
  <c r="Y347" i="1"/>
  <c r="J347" i="1"/>
  <c r="G347" i="1"/>
  <c r="F347" i="1"/>
  <c r="E347" i="1"/>
  <c r="D347" i="1"/>
  <c r="C347" i="1"/>
  <c r="B347" i="1"/>
  <c r="AA346" i="1"/>
  <c r="Z346" i="1"/>
  <c r="Y346" i="1"/>
  <c r="J346" i="1"/>
  <c r="F346" i="1"/>
  <c r="E346" i="1"/>
  <c r="D346" i="1"/>
  <c r="C346" i="1"/>
  <c r="G346" i="1" s="1"/>
  <c r="B346" i="1"/>
  <c r="AA345" i="1"/>
  <c r="Z345" i="1"/>
  <c r="Y345" i="1"/>
  <c r="J345" i="1"/>
  <c r="F345" i="1"/>
  <c r="E345" i="1"/>
  <c r="D345" i="1"/>
  <c r="C345" i="1"/>
  <c r="G345" i="1" s="1"/>
  <c r="B345" i="1"/>
  <c r="AA344" i="1"/>
  <c r="Z344" i="1"/>
  <c r="Y344" i="1"/>
  <c r="J344" i="1"/>
  <c r="H344" i="1"/>
  <c r="F344" i="1"/>
  <c r="E344" i="1"/>
  <c r="D344" i="1"/>
  <c r="G344" i="1" s="1"/>
  <c r="AB344" i="1" s="1"/>
  <c r="C344" i="1"/>
  <c r="B344" i="1"/>
  <c r="AA343" i="1"/>
  <c r="AB343" i="1" s="1"/>
  <c r="Z343" i="1"/>
  <c r="Y343" i="1"/>
  <c r="J343" i="1"/>
  <c r="H343" i="1"/>
  <c r="G343" i="1"/>
  <c r="F343" i="1"/>
  <c r="E343" i="1"/>
  <c r="D343" i="1"/>
  <c r="C343" i="1"/>
  <c r="B343" i="1"/>
  <c r="AA342" i="1"/>
  <c r="Z342" i="1"/>
  <c r="Y342" i="1"/>
  <c r="J342" i="1"/>
  <c r="F342" i="1"/>
  <c r="E342" i="1"/>
  <c r="D342" i="1"/>
  <c r="C342" i="1"/>
  <c r="B342" i="1"/>
  <c r="AA341" i="1"/>
  <c r="Z341" i="1"/>
  <c r="Y341" i="1"/>
  <c r="J341" i="1"/>
  <c r="F341" i="1"/>
  <c r="E341" i="1"/>
  <c r="D341" i="1"/>
  <c r="C341" i="1"/>
  <c r="B341" i="1"/>
  <c r="AA340" i="1"/>
  <c r="Z340" i="1"/>
  <c r="Y340" i="1"/>
  <c r="J340" i="1"/>
  <c r="F340" i="1"/>
  <c r="E340" i="1"/>
  <c r="D340" i="1"/>
  <c r="G340" i="1" s="1"/>
  <c r="C340" i="1"/>
  <c r="B340" i="1"/>
  <c r="AB339" i="1"/>
  <c r="AA339" i="1"/>
  <c r="Z339" i="1"/>
  <c r="Y339" i="1"/>
  <c r="J339" i="1"/>
  <c r="H339" i="1"/>
  <c r="G339" i="1"/>
  <c r="F339" i="1"/>
  <c r="E339" i="1"/>
  <c r="D339" i="1"/>
  <c r="C339" i="1"/>
  <c r="B339" i="1"/>
  <c r="AA338" i="1"/>
  <c r="Z338" i="1"/>
  <c r="Y338" i="1"/>
  <c r="J338" i="1"/>
  <c r="F338" i="1"/>
  <c r="E338" i="1"/>
  <c r="D338" i="1"/>
  <c r="C338" i="1"/>
  <c r="B338" i="1"/>
  <c r="AA337" i="1"/>
  <c r="Z337" i="1"/>
  <c r="Y337" i="1"/>
  <c r="J337" i="1"/>
  <c r="F337" i="1"/>
  <c r="E337" i="1"/>
  <c r="D337" i="1"/>
  <c r="C337" i="1"/>
  <c r="G337" i="1" s="1"/>
  <c r="B337" i="1"/>
  <c r="AA336" i="1"/>
  <c r="Z336" i="1"/>
  <c r="Y336" i="1"/>
  <c r="J336" i="1"/>
  <c r="H336" i="1"/>
  <c r="F336" i="1"/>
  <c r="E336" i="1"/>
  <c r="D336" i="1"/>
  <c r="G336" i="1" s="1"/>
  <c r="AB336" i="1" s="1"/>
  <c r="C336" i="1"/>
  <c r="B336" i="1"/>
  <c r="AB335" i="1"/>
  <c r="AA335" i="1"/>
  <c r="Z335" i="1"/>
  <c r="Y335" i="1"/>
  <c r="J335" i="1"/>
  <c r="H335" i="1"/>
  <c r="G335" i="1"/>
  <c r="F335" i="1"/>
  <c r="E335" i="1"/>
  <c r="D335" i="1"/>
  <c r="C335" i="1"/>
  <c r="B335" i="1"/>
  <c r="AA334" i="1"/>
  <c r="Z334" i="1"/>
  <c r="Y334" i="1"/>
  <c r="J334" i="1"/>
  <c r="F334" i="1"/>
  <c r="E334" i="1"/>
  <c r="D334" i="1"/>
  <c r="C334" i="1"/>
  <c r="G334" i="1" s="1"/>
  <c r="B334" i="1"/>
  <c r="AA333" i="1"/>
  <c r="Z333" i="1"/>
  <c r="Y333" i="1"/>
  <c r="J333" i="1"/>
  <c r="F333" i="1"/>
  <c r="E333" i="1"/>
  <c r="D333" i="1"/>
  <c r="C333" i="1"/>
  <c r="B333" i="1"/>
  <c r="AA332" i="1"/>
  <c r="Z332" i="1"/>
  <c r="Y332" i="1"/>
  <c r="J332" i="1"/>
  <c r="H332" i="1"/>
  <c r="F332" i="1"/>
  <c r="E332" i="1"/>
  <c r="D332" i="1"/>
  <c r="G332" i="1" s="1"/>
  <c r="AB332" i="1" s="1"/>
  <c r="C332" i="1"/>
  <c r="B332" i="1"/>
  <c r="AB331" i="1"/>
  <c r="AA331" i="1"/>
  <c r="Z331" i="1"/>
  <c r="Y331" i="1"/>
  <c r="J331" i="1"/>
  <c r="G331" i="1"/>
  <c r="F331" i="1"/>
  <c r="H331" i="1" s="1"/>
  <c r="E331" i="1"/>
  <c r="D331" i="1"/>
  <c r="C331" i="1"/>
  <c r="B331" i="1"/>
  <c r="AA327" i="1"/>
  <c r="Z327" i="1"/>
  <c r="Y327" i="1"/>
  <c r="J327" i="1"/>
  <c r="G327" i="1"/>
  <c r="F327" i="1"/>
  <c r="E327" i="1"/>
  <c r="D327" i="1"/>
  <c r="C327" i="1"/>
  <c r="B327" i="1"/>
  <c r="AA326" i="1"/>
  <c r="Z326" i="1"/>
  <c r="Y326" i="1"/>
  <c r="J326" i="1"/>
  <c r="F326" i="1"/>
  <c r="E326" i="1"/>
  <c r="D326" i="1"/>
  <c r="C326" i="1"/>
  <c r="G326" i="1" s="1"/>
  <c r="H326" i="1" s="1"/>
  <c r="B326" i="1"/>
  <c r="AA325" i="1"/>
  <c r="Z325" i="1"/>
  <c r="Y325" i="1"/>
  <c r="J325" i="1"/>
  <c r="F325" i="1"/>
  <c r="E325" i="1"/>
  <c r="D325" i="1"/>
  <c r="C325" i="1"/>
  <c r="G325" i="1" s="1"/>
  <c r="B325" i="1"/>
  <c r="AB324" i="1"/>
  <c r="AA324" i="1"/>
  <c r="Z324" i="1"/>
  <c r="Y324" i="1"/>
  <c r="J324" i="1"/>
  <c r="G324" i="1"/>
  <c r="H324" i="1" s="1"/>
  <c r="F324" i="1"/>
  <c r="E324" i="1"/>
  <c r="D324" i="1"/>
  <c r="C324" i="1"/>
  <c r="B324" i="1"/>
  <c r="AA323" i="1"/>
  <c r="Z323" i="1"/>
  <c r="AB323" i="1" s="1"/>
  <c r="Y323" i="1"/>
  <c r="J323" i="1"/>
  <c r="G323" i="1"/>
  <c r="F323" i="1"/>
  <c r="E323" i="1"/>
  <c r="D323" i="1"/>
  <c r="C323" i="1"/>
  <c r="B323" i="1"/>
  <c r="AA322" i="1"/>
  <c r="Z322" i="1"/>
  <c r="Y322" i="1"/>
  <c r="J322" i="1"/>
  <c r="F322" i="1"/>
  <c r="E322" i="1"/>
  <c r="D322" i="1"/>
  <c r="G322" i="1" s="1"/>
  <c r="C322" i="1"/>
  <c r="B322" i="1"/>
  <c r="AA321" i="1"/>
  <c r="Z321" i="1"/>
  <c r="Y321" i="1"/>
  <c r="J321" i="1"/>
  <c r="F321" i="1"/>
  <c r="E321" i="1"/>
  <c r="D321" i="1"/>
  <c r="C321" i="1"/>
  <c r="G321" i="1" s="1"/>
  <c r="B321" i="1"/>
  <c r="AB320" i="1"/>
  <c r="AA320" i="1"/>
  <c r="Z320" i="1"/>
  <c r="Y320" i="1"/>
  <c r="J320" i="1"/>
  <c r="H320" i="1"/>
  <c r="G320" i="1"/>
  <c r="F320" i="1"/>
  <c r="E320" i="1"/>
  <c r="D320" i="1"/>
  <c r="C320" i="1"/>
  <c r="B320" i="1"/>
  <c r="AA319" i="1"/>
  <c r="Z319" i="1"/>
  <c r="Y319" i="1"/>
  <c r="J319" i="1"/>
  <c r="G319" i="1"/>
  <c r="H319" i="1" s="1"/>
  <c r="X319" i="1" s="1"/>
  <c r="F319" i="1"/>
  <c r="E319" i="1"/>
  <c r="D319" i="1"/>
  <c r="C319" i="1"/>
  <c r="B319" i="1"/>
  <c r="AA318" i="1"/>
  <c r="Z318" i="1"/>
  <c r="Y318" i="1"/>
  <c r="J318" i="1"/>
  <c r="G318" i="1"/>
  <c r="F318" i="1"/>
  <c r="E318" i="1"/>
  <c r="D318" i="1"/>
  <c r="C318" i="1"/>
  <c r="B318" i="1"/>
  <c r="AA317" i="1"/>
  <c r="Z317" i="1"/>
  <c r="Y317" i="1"/>
  <c r="J317" i="1"/>
  <c r="F317" i="1"/>
  <c r="E317" i="1"/>
  <c r="D317" i="1"/>
  <c r="C317" i="1"/>
  <c r="G317" i="1" s="1"/>
  <c r="B317" i="1"/>
  <c r="AB316" i="1"/>
  <c r="AA316" i="1"/>
  <c r="Z316" i="1"/>
  <c r="Y316" i="1"/>
  <c r="J316" i="1"/>
  <c r="I316" i="1"/>
  <c r="H316" i="1"/>
  <c r="X316" i="1" s="1"/>
  <c r="G316" i="1"/>
  <c r="F316" i="1"/>
  <c r="E316" i="1"/>
  <c r="D316" i="1"/>
  <c r="C316" i="1"/>
  <c r="B316" i="1"/>
  <c r="AB315" i="1"/>
  <c r="AA315" i="1"/>
  <c r="Z315" i="1"/>
  <c r="Y315" i="1"/>
  <c r="J315" i="1"/>
  <c r="G315" i="1"/>
  <c r="F315" i="1"/>
  <c r="E315" i="1"/>
  <c r="D315" i="1"/>
  <c r="C315" i="1"/>
  <c r="B315" i="1"/>
  <c r="AA314" i="1"/>
  <c r="Z314" i="1"/>
  <c r="Y314" i="1"/>
  <c r="J314" i="1"/>
  <c r="G314" i="1"/>
  <c r="F314" i="1"/>
  <c r="E314" i="1"/>
  <c r="D314" i="1"/>
  <c r="C314" i="1"/>
  <c r="B314" i="1"/>
  <c r="AA313" i="1"/>
  <c r="Z313" i="1"/>
  <c r="Y313" i="1"/>
  <c r="J313" i="1"/>
  <c r="F313" i="1"/>
  <c r="E313" i="1"/>
  <c r="D313" i="1"/>
  <c r="C313" i="1"/>
  <c r="G313" i="1" s="1"/>
  <c r="B313" i="1"/>
  <c r="AB312" i="1"/>
  <c r="AA312" i="1"/>
  <c r="Z312" i="1"/>
  <c r="Y312" i="1"/>
  <c r="J312" i="1"/>
  <c r="G312" i="1"/>
  <c r="H312" i="1" s="1"/>
  <c r="F312" i="1"/>
  <c r="E312" i="1"/>
  <c r="D312" i="1"/>
  <c r="C312" i="1"/>
  <c r="B312" i="1"/>
  <c r="AA311" i="1"/>
  <c r="Z311" i="1"/>
  <c r="AB311" i="1" s="1"/>
  <c r="Y311" i="1"/>
  <c r="J311" i="1"/>
  <c r="G311" i="1"/>
  <c r="F311" i="1"/>
  <c r="E311" i="1"/>
  <c r="D311" i="1"/>
  <c r="C311" i="1"/>
  <c r="B311" i="1"/>
  <c r="AA310" i="1"/>
  <c r="Z310" i="1"/>
  <c r="Y310" i="1"/>
  <c r="J310" i="1"/>
  <c r="G310" i="1"/>
  <c r="F310" i="1"/>
  <c r="E310" i="1"/>
  <c r="D310" i="1"/>
  <c r="C310" i="1"/>
  <c r="B310" i="1"/>
  <c r="AA309" i="1"/>
  <c r="Z309" i="1"/>
  <c r="Y309" i="1"/>
  <c r="J309" i="1"/>
  <c r="F309" i="1"/>
  <c r="E309" i="1"/>
  <c r="D309" i="1"/>
  <c r="C309" i="1"/>
  <c r="G309" i="1" s="1"/>
  <c r="B309" i="1"/>
  <c r="AA308" i="1"/>
  <c r="Z308" i="1"/>
  <c r="Y308" i="1"/>
  <c r="J308" i="1"/>
  <c r="I308" i="1"/>
  <c r="H308" i="1"/>
  <c r="X308" i="1" s="1"/>
  <c r="F308" i="1"/>
  <c r="E308" i="1"/>
  <c r="D308" i="1"/>
  <c r="C308" i="1"/>
  <c r="G308" i="1" s="1"/>
  <c r="AB308" i="1" s="1"/>
  <c r="B308" i="1"/>
  <c r="AA307" i="1"/>
  <c r="AB307" i="1" s="1"/>
  <c r="Z307" i="1"/>
  <c r="Y307" i="1"/>
  <c r="J307" i="1"/>
  <c r="G307" i="1"/>
  <c r="F307" i="1"/>
  <c r="E307" i="1"/>
  <c r="D307" i="1"/>
  <c r="C307" i="1"/>
  <c r="B307" i="1"/>
  <c r="AA306" i="1"/>
  <c r="Z306" i="1"/>
  <c r="Y306" i="1"/>
  <c r="J306" i="1"/>
  <c r="F306" i="1"/>
  <c r="E306" i="1"/>
  <c r="D306" i="1"/>
  <c r="C306" i="1"/>
  <c r="G306" i="1" s="1"/>
  <c r="B306" i="1"/>
  <c r="AA305" i="1"/>
  <c r="Z305" i="1"/>
  <c r="Y305" i="1"/>
  <c r="J305" i="1"/>
  <c r="F305" i="1"/>
  <c r="E305" i="1"/>
  <c r="D305" i="1"/>
  <c r="C305" i="1"/>
  <c r="G305" i="1" s="1"/>
  <c r="B305" i="1"/>
  <c r="AA304" i="1"/>
  <c r="Z304" i="1"/>
  <c r="Y304" i="1"/>
  <c r="J304" i="1"/>
  <c r="F304" i="1"/>
  <c r="E304" i="1"/>
  <c r="D304" i="1"/>
  <c r="C304" i="1"/>
  <c r="G304" i="1" s="1"/>
  <c r="B304" i="1"/>
  <c r="AB303" i="1"/>
  <c r="AA303" i="1"/>
  <c r="Z303" i="1"/>
  <c r="Y303" i="1"/>
  <c r="J303" i="1"/>
  <c r="G303" i="1"/>
  <c r="F303" i="1"/>
  <c r="E303" i="1"/>
  <c r="D303" i="1"/>
  <c r="C303" i="1"/>
  <c r="B303" i="1"/>
  <c r="AA302" i="1"/>
  <c r="Z302" i="1"/>
  <c r="Y302" i="1"/>
  <c r="J302" i="1"/>
  <c r="F302" i="1"/>
  <c r="E302" i="1"/>
  <c r="D302" i="1"/>
  <c r="C302" i="1"/>
  <c r="B302" i="1"/>
  <c r="AA301" i="1"/>
  <c r="Z301" i="1"/>
  <c r="Y301" i="1"/>
  <c r="J301" i="1"/>
  <c r="F301" i="1"/>
  <c r="E301" i="1"/>
  <c r="D301" i="1"/>
  <c r="C301" i="1"/>
  <c r="G301" i="1" s="1"/>
  <c r="B301" i="1"/>
  <c r="AA300" i="1"/>
  <c r="Z300" i="1"/>
  <c r="Y300" i="1"/>
  <c r="J300" i="1"/>
  <c r="F300" i="1"/>
  <c r="E300" i="1"/>
  <c r="D300" i="1"/>
  <c r="C300" i="1"/>
  <c r="G300" i="1" s="1"/>
  <c r="B300" i="1"/>
  <c r="AA299" i="1"/>
  <c r="Z299" i="1"/>
  <c r="Y299" i="1"/>
  <c r="J299" i="1"/>
  <c r="G299" i="1"/>
  <c r="F299" i="1"/>
  <c r="E299" i="1"/>
  <c r="D299" i="1"/>
  <c r="C299" i="1"/>
  <c r="B299" i="1"/>
  <c r="AA298" i="1"/>
  <c r="Z298" i="1"/>
  <c r="Y298" i="1"/>
  <c r="J298" i="1"/>
  <c r="F298" i="1"/>
  <c r="E298" i="1"/>
  <c r="D298" i="1"/>
  <c r="C298" i="1"/>
  <c r="B298" i="1"/>
  <c r="AA297" i="1"/>
  <c r="Z297" i="1"/>
  <c r="Y297" i="1"/>
  <c r="J297" i="1"/>
  <c r="F297" i="1"/>
  <c r="E297" i="1"/>
  <c r="D297" i="1"/>
  <c r="C297" i="1"/>
  <c r="G297" i="1" s="1"/>
  <c r="B297" i="1"/>
  <c r="AA296" i="1"/>
  <c r="Z296" i="1"/>
  <c r="Y296" i="1"/>
  <c r="J296" i="1"/>
  <c r="F296" i="1"/>
  <c r="E296" i="1"/>
  <c r="D296" i="1"/>
  <c r="C296" i="1"/>
  <c r="G296" i="1" s="1"/>
  <c r="B296" i="1"/>
  <c r="AA295" i="1"/>
  <c r="Z295" i="1"/>
  <c r="Y295" i="1"/>
  <c r="J295" i="1"/>
  <c r="G295" i="1"/>
  <c r="F295" i="1"/>
  <c r="E295" i="1"/>
  <c r="D295" i="1"/>
  <c r="C295" i="1"/>
  <c r="B295" i="1"/>
  <c r="AA294" i="1"/>
  <c r="Z294" i="1"/>
  <c r="Y294" i="1"/>
  <c r="J294" i="1"/>
  <c r="F294" i="1"/>
  <c r="E294" i="1"/>
  <c r="D294" i="1"/>
  <c r="C294" i="1"/>
  <c r="G294" i="1" s="1"/>
  <c r="H294" i="1" s="1"/>
  <c r="B294" i="1"/>
  <c r="AA293" i="1"/>
  <c r="Z293" i="1"/>
  <c r="Y293" i="1"/>
  <c r="J293" i="1"/>
  <c r="F293" i="1"/>
  <c r="E293" i="1"/>
  <c r="D293" i="1"/>
  <c r="C293" i="1"/>
  <c r="G293" i="1" s="1"/>
  <c r="B293" i="1"/>
  <c r="AB292" i="1"/>
  <c r="AA292" i="1"/>
  <c r="Z292" i="1"/>
  <c r="Y292" i="1"/>
  <c r="J292" i="1"/>
  <c r="G292" i="1"/>
  <c r="H292" i="1" s="1"/>
  <c r="F292" i="1"/>
  <c r="E292" i="1"/>
  <c r="D292" i="1"/>
  <c r="C292" i="1"/>
  <c r="B292" i="1"/>
  <c r="AA291" i="1"/>
  <c r="Z291" i="1"/>
  <c r="AB291" i="1" s="1"/>
  <c r="Y291" i="1"/>
  <c r="J291" i="1"/>
  <c r="G291" i="1"/>
  <c r="F291" i="1"/>
  <c r="E291" i="1"/>
  <c r="D291" i="1"/>
  <c r="C291" i="1"/>
  <c r="B291" i="1"/>
  <c r="AA290" i="1"/>
  <c r="Z290" i="1"/>
  <c r="Y290" i="1"/>
  <c r="J290" i="1"/>
  <c r="F290" i="1"/>
  <c r="E290" i="1"/>
  <c r="D290" i="1"/>
  <c r="G290" i="1" s="1"/>
  <c r="C290" i="1"/>
  <c r="B290" i="1"/>
  <c r="AA289" i="1"/>
  <c r="Z289" i="1"/>
  <c r="Y289" i="1"/>
  <c r="J289" i="1"/>
  <c r="F289" i="1"/>
  <c r="E289" i="1"/>
  <c r="D289" i="1"/>
  <c r="C289" i="1"/>
  <c r="G289" i="1" s="1"/>
  <c r="B289" i="1"/>
  <c r="AB288" i="1"/>
  <c r="AA288" i="1"/>
  <c r="Z288" i="1"/>
  <c r="Y288" i="1"/>
  <c r="J288" i="1"/>
  <c r="H288" i="1"/>
  <c r="G288" i="1"/>
  <c r="F288" i="1"/>
  <c r="E288" i="1"/>
  <c r="D288" i="1"/>
  <c r="C288" i="1"/>
  <c r="B288" i="1"/>
  <c r="AA287" i="1"/>
  <c r="Z287" i="1"/>
  <c r="Y287" i="1"/>
  <c r="J287" i="1"/>
  <c r="F287" i="1"/>
  <c r="E287" i="1"/>
  <c r="D287" i="1"/>
  <c r="G287" i="1" s="1"/>
  <c r="C287" i="1"/>
  <c r="B287" i="1"/>
  <c r="AA283" i="1"/>
  <c r="Z283" i="1"/>
  <c r="Y283" i="1"/>
  <c r="J283" i="1"/>
  <c r="F283" i="1"/>
  <c r="E283" i="1"/>
  <c r="H283" i="1" s="1"/>
  <c r="D283" i="1"/>
  <c r="C283" i="1"/>
  <c r="G283" i="1" s="1"/>
  <c r="AB283" i="1" s="1"/>
  <c r="B283" i="1"/>
  <c r="AA282" i="1"/>
  <c r="Z282" i="1"/>
  <c r="Y282" i="1"/>
  <c r="J282" i="1"/>
  <c r="F282" i="1"/>
  <c r="E282" i="1"/>
  <c r="D282" i="1"/>
  <c r="C282" i="1"/>
  <c r="G282" i="1" s="1"/>
  <c r="B282" i="1"/>
  <c r="AA281" i="1"/>
  <c r="Z281" i="1"/>
  <c r="Y281" i="1"/>
  <c r="J281" i="1"/>
  <c r="G281" i="1"/>
  <c r="F281" i="1"/>
  <c r="E281" i="1"/>
  <c r="D281" i="1"/>
  <c r="C281" i="1"/>
  <c r="B281" i="1"/>
  <c r="AA280" i="1"/>
  <c r="Z280" i="1"/>
  <c r="Y280" i="1"/>
  <c r="J280" i="1"/>
  <c r="G280" i="1"/>
  <c r="H280" i="1" s="1"/>
  <c r="F280" i="1"/>
  <c r="E280" i="1"/>
  <c r="D280" i="1"/>
  <c r="C280" i="1"/>
  <c r="B280" i="1"/>
  <c r="AA279" i="1"/>
  <c r="Z279" i="1"/>
  <c r="Y279" i="1"/>
  <c r="J279" i="1"/>
  <c r="F279" i="1"/>
  <c r="E279" i="1"/>
  <c r="D279" i="1"/>
  <c r="C279" i="1"/>
  <c r="B279" i="1"/>
  <c r="AA278" i="1"/>
  <c r="Z278" i="1"/>
  <c r="Y278" i="1"/>
  <c r="J278" i="1"/>
  <c r="F278" i="1"/>
  <c r="E278" i="1"/>
  <c r="D278" i="1"/>
  <c r="C278" i="1"/>
  <c r="B278" i="1"/>
  <c r="AA277" i="1"/>
  <c r="Z277" i="1"/>
  <c r="Y277" i="1"/>
  <c r="J277" i="1"/>
  <c r="G277" i="1"/>
  <c r="F277" i="1"/>
  <c r="E277" i="1"/>
  <c r="D277" i="1"/>
  <c r="C277" i="1"/>
  <c r="B277" i="1"/>
  <c r="AA276" i="1"/>
  <c r="Z276" i="1"/>
  <c r="Y276" i="1"/>
  <c r="J276" i="1"/>
  <c r="F276" i="1"/>
  <c r="E276" i="1"/>
  <c r="D276" i="1"/>
  <c r="C276" i="1"/>
  <c r="G276" i="1" s="1"/>
  <c r="B276" i="1"/>
  <c r="AA275" i="1"/>
  <c r="Z275" i="1"/>
  <c r="Y275" i="1"/>
  <c r="J275" i="1"/>
  <c r="F275" i="1"/>
  <c r="E275" i="1"/>
  <c r="D275" i="1"/>
  <c r="C275" i="1"/>
  <c r="G275" i="1" s="1"/>
  <c r="B275" i="1"/>
  <c r="AA274" i="1"/>
  <c r="Z274" i="1"/>
  <c r="Y274" i="1"/>
  <c r="J274" i="1"/>
  <c r="F274" i="1"/>
  <c r="E274" i="1"/>
  <c r="D274" i="1"/>
  <c r="C274" i="1"/>
  <c r="B274" i="1"/>
  <c r="AA273" i="1"/>
  <c r="Z273" i="1"/>
  <c r="Y273" i="1"/>
  <c r="J273" i="1"/>
  <c r="H273" i="1"/>
  <c r="X273" i="1" s="1"/>
  <c r="G273" i="1"/>
  <c r="AB273" i="1" s="1"/>
  <c r="F273" i="1"/>
  <c r="E273" i="1"/>
  <c r="D273" i="1"/>
  <c r="C273" i="1"/>
  <c r="B273" i="1"/>
  <c r="AA272" i="1"/>
  <c r="Z272" i="1"/>
  <c r="Y272" i="1"/>
  <c r="J272" i="1"/>
  <c r="G272" i="1"/>
  <c r="H272" i="1" s="1"/>
  <c r="F272" i="1"/>
  <c r="E272" i="1"/>
  <c r="D272" i="1"/>
  <c r="C272" i="1"/>
  <c r="B272" i="1"/>
  <c r="AA271" i="1"/>
  <c r="Z271" i="1"/>
  <c r="Y271" i="1"/>
  <c r="J271" i="1"/>
  <c r="F271" i="1"/>
  <c r="E271" i="1"/>
  <c r="D271" i="1"/>
  <c r="C271" i="1"/>
  <c r="G271" i="1" s="1"/>
  <c r="B271" i="1"/>
  <c r="AB270" i="1"/>
  <c r="AA270" i="1"/>
  <c r="Z270" i="1"/>
  <c r="Y270" i="1"/>
  <c r="J270" i="1"/>
  <c r="G270" i="1"/>
  <c r="F270" i="1"/>
  <c r="E270" i="1"/>
  <c r="D270" i="1"/>
  <c r="C270" i="1"/>
  <c r="B270" i="1"/>
  <c r="AA269" i="1"/>
  <c r="Z269" i="1"/>
  <c r="Y269" i="1"/>
  <c r="J269" i="1"/>
  <c r="F269" i="1"/>
  <c r="E269" i="1"/>
  <c r="D269" i="1"/>
  <c r="G269" i="1" s="1"/>
  <c r="C269" i="1"/>
  <c r="B269" i="1"/>
  <c r="AA268" i="1"/>
  <c r="Z268" i="1"/>
  <c r="Y268" i="1"/>
  <c r="J268" i="1"/>
  <c r="G268" i="1"/>
  <c r="AB268" i="1" s="1"/>
  <c r="F268" i="1"/>
  <c r="E268" i="1"/>
  <c r="D268" i="1"/>
  <c r="C268" i="1"/>
  <c r="B268" i="1"/>
  <c r="AA267" i="1"/>
  <c r="Z267" i="1"/>
  <c r="Y267" i="1"/>
  <c r="J267" i="1"/>
  <c r="F267" i="1"/>
  <c r="E267" i="1"/>
  <c r="D267" i="1"/>
  <c r="C267" i="1"/>
  <c r="G267" i="1" s="1"/>
  <c r="B267" i="1"/>
  <c r="AA266" i="1"/>
  <c r="Z266" i="1"/>
  <c r="Y266" i="1"/>
  <c r="J266" i="1"/>
  <c r="F266" i="1"/>
  <c r="E266" i="1"/>
  <c r="D266" i="1"/>
  <c r="C266" i="1"/>
  <c r="G266" i="1" s="1"/>
  <c r="B266" i="1"/>
  <c r="AA265" i="1"/>
  <c r="Z265" i="1"/>
  <c r="Y265" i="1"/>
  <c r="J265" i="1"/>
  <c r="H265" i="1"/>
  <c r="G265" i="1"/>
  <c r="AB265" i="1" s="1"/>
  <c r="F265" i="1"/>
  <c r="E265" i="1"/>
  <c r="D265" i="1"/>
  <c r="C265" i="1"/>
  <c r="B265" i="1"/>
  <c r="AA264" i="1"/>
  <c r="Z264" i="1"/>
  <c r="Y264" i="1"/>
  <c r="J264" i="1"/>
  <c r="F264" i="1"/>
  <c r="E264" i="1"/>
  <c r="D264" i="1"/>
  <c r="C264" i="1"/>
  <c r="B264" i="1"/>
  <c r="AA263" i="1"/>
  <c r="Z263" i="1"/>
  <c r="Y263" i="1"/>
  <c r="J263" i="1"/>
  <c r="F263" i="1"/>
  <c r="E263" i="1"/>
  <c r="D263" i="1"/>
  <c r="C263" i="1"/>
  <c r="B263" i="1"/>
  <c r="AA262" i="1"/>
  <c r="Z262" i="1"/>
  <c r="Y262" i="1"/>
  <c r="J262" i="1"/>
  <c r="G262" i="1"/>
  <c r="F262" i="1"/>
  <c r="E262" i="1"/>
  <c r="D262" i="1"/>
  <c r="C262" i="1"/>
  <c r="B262" i="1"/>
  <c r="AA261" i="1"/>
  <c r="Z261" i="1"/>
  <c r="Y261" i="1"/>
  <c r="J261" i="1"/>
  <c r="F261" i="1"/>
  <c r="E261" i="1"/>
  <c r="D261" i="1"/>
  <c r="G261" i="1" s="1"/>
  <c r="C261" i="1"/>
  <c r="B261" i="1"/>
  <c r="AB260" i="1"/>
  <c r="AA260" i="1"/>
  <c r="Z260" i="1"/>
  <c r="Y260" i="1"/>
  <c r="J260" i="1"/>
  <c r="G260" i="1"/>
  <c r="F260" i="1"/>
  <c r="H260" i="1" s="1"/>
  <c r="E260" i="1"/>
  <c r="D260" i="1"/>
  <c r="C260" i="1"/>
  <c r="B260" i="1"/>
  <c r="AA259" i="1"/>
  <c r="Z259" i="1"/>
  <c r="Y259" i="1"/>
  <c r="J259" i="1"/>
  <c r="F259" i="1"/>
  <c r="E259" i="1"/>
  <c r="D259" i="1"/>
  <c r="C259" i="1"/>
  <c r="G259" i="1" s="1"/>
  <c r="B259" i="1"/>
  <c r="AA255" i="1"/>
  <c r="Z255" i="1"/>
  <c r="Y255" i="1"/>
  <c r="J255" i="1"/>
  <c r="F255" i="1"/>
  <c r="E255" i="1"/>
  <c r="D255" i="1"/>
  <c r="C255" i="1"/>
  <c r="G255" i="1" s="1"/>
  <c r="B255" i="1"/>
  <c r="AA254" i="1"/>
  <c r="Z254" i="1"/>
  <c r="Y254" i="1"/>
  <c r="J254" i="1"/>
  <c r="H254" i="1"/>
  <c r="G254" i="1"/>
  <c r="AB254" i="1" s="1"/>
  <c r="F254" i="1"/>
  <c r="E254" i="1"/>
  <c r="D254" i="1"/>
  <c r="C254" i="1"/>
  <c r="B254" i="1"/>
  <c r="AA253" i="1"/>
  <c r="Z253" i="1"/>
  <c r="Y253" i="1"/>
  <c r="J253" i="1"/>
  <c r="G253" i="1"/>
  <c r="F253" i="1"/>
  <c r="E253" i="1"/>
  <c r="D253" i="1"/>
  <c r="C253" i="1"/>
  <c r="B253" i="1"/>
  <c r="AA252" i="1"/>
  <c r="Z252" i="1"/>
  <c r="Y252" i="1"/>
  <c r="J252" i="1"/>
  <c r="F252" i="1"/>
  <c r="E252" i="1"/>
  <c r="D252" i="1"/>
  <c r="C252" i="1"/>
  <c r="G252" i="1" s="1"/>
  <c r="B252" i="1"/>
  <c r="AA251" i="1"/>
  <c r="Z251" i="1"/>
  <c r="Y251" i="1"/>
  <c r="J251" i="1"/>
  <c r="F251" i="1"/>
  <c r="E251" i="1"/>
  <c r="D251" i="1"/>
  <c r="C251" i="1"/>
  <c r="G251" i="1" s="1"/>
  <c r="AB251" i="1" s="1"/>
  <c r="B251" i="1"/>
  <c r="AA250" i="1"/>
  <c r="Z250" i="1"/>
  <c r="Y250" i="1"/>
  <c r="J250" i="1"/>
  <c r="G250" i="1"/>
  <c r="AB250" i="1" s="1"/>
  <c r="F250" i="1"/>
  <c r="E250" i="1"/>
  <c r="D250" i="1"/>
  <c r="C250" i="1"/>
  <c r="B250" i="1"/>
  <c r="AA249" i="1"/>
  <c r="Z249" i="1"/>
  <c r="Y249" i="1"/>
  <c r="J249" i="1"/>
  <c r="F249" i="1"/>
  <c r="E249" i="1"/>
  <c r="D249" i="1"/>
  <c r="G249" i="1" s="1"/>
  <c r="AB249" i="1" s="1"/>
  <c r="C249" i="1"/>
  <c r="B249" i="1"/>
  <c r="AA248" i="1"/>
  <c r="Z248" i="1"/>
  <c r="Y248" i="1"/>
  <c r="J248" i="1"/>
  <c r="F248" i="1"/>
  <c r="E248" i="1"/>
  <c r="D248" i="1"/>
  <c r="C248" i="1"/>
  <c r="G248" i="1" s="1"/>
  <c r="B248" i="1"/>
  <c r="AA247" i="1"/>
  <c r="Z247" i="1"/>
  <c r="Y247" i="1"/>
  <c r="J247" i="1"/>
  <c r="F247" i="1"/>
  <c r="E247" i="1"/>
  <c r="D247" i="1"/>
  <c r="C247" i="1"/>
  <c r="G247" i="1" s="1"/>
  <c r="AB247" i="1" s="1"/>
  <c r="B247" i="1"/>
  <c r="AA246" i="1"/>
  <c r="Z246" i="1"/>
  <c r="Y246" i="1"/>
  <c r="J246" i="1"/>
  <c r="H246" i="1"/>
  <c r="G246" i="1"/>
  <c r="F246" i="1"/>
  <c r="E246" i="1"/>
  <c r="D246" i="1"/>
  <c r="C246" i="1"/>
  <c r="B246" i="1"/>
  <c r="AA245" i="1"/>
  <c r="Z245" i="1"/>
  <c r="Y245" i="1"/>
  <c r="J245" i="1"/>
  <c r="G245" i="1"/>
  <c r="F245" i="1"/>
  <c r="E245" i="1"/>
  <c r="D245" i="1"/>
  <c r="C245" i="1"/>
  <c r="B245" i="1"/>
  <c r="AA244" i="1"/>
  <c r="Z244" i="1"/>
  <c r="Y244" i="1"/>
  <c r="J244" i="1"/>
  <c r="F244" i="1"/>
  <c r="E244" i="1"/>
  <c r="D244" i="1"/>
  <c r="C244" i="1"/>
  <c r="B244" i="1"/>
  <c r="AA243" i="1"/>
  <c r="Z243" i="1"/>
  <c r="Y243" i="1"/>
  <c r="J243" i="1"/>
  <c r="I243" i="1"/>
  <c r="H243" i="1"/>
  <c r="X243" i="1" s="1"/>
  <c r="F243" i="1"/>
  <c r="E243" i="1"/>
  <c r="D243" i="1"/>
  <c r="C243" i="1"/>
  <c r="G243" i="1" s="1"/>
  <c r="AB243" i="1" s="1"/>
  <c r="B243" i="1"/>
  <c r="AA242" i="1"/>
  <c r="AB242" i="1" s="1"/>
  <c r="Z242" i="1"/>
  <c r="Y242" i="1"/>
  <c r="J242" i="1"/>
  <c r="G242" i="1"/>
  <c r="F242" i="1"/>
  <c r="E242" i="1"/>
  <c r="D242" i="1"/>
  <c r="C242" i="1"/>
  <c r="B242" i="1"/>
  <c r="AA241" i="1"/>
  <c r="Z241" i="1"/>
  <c r="Y241" i="1"/>
  <c r="J241" i="1"/>
  <c r="G241" i="1"/>
  <c r="F241" i="1"/>
  <c r="E241" i="1"/>
  <c r="D241" i="1"/>
  <c r="C241" i="1"/>
  <c r="B241" i="1"/>
  <c r="AA240" i="1"/>
  <c r="Z240" i="1"/>
  <c r="Y240" i="1"/>
  <c r="J240" i="1"/>
  <c r="F240" i="1"/>
  <c r="E240" i="1"/>
  <c r="D240" i="1"/>
  <c r="C240" i="1"/>
  <c r="G240" i="1" s="1"/>
  <c r="B240" i="1"/>
  <c r="AA239" i="1"/>
  <c r="Z239" i="1"/>
  <c r="Y239" i="1"/>
  <c r="J239" i="1"/>
  <c r="H239" i="1"/>
  <c r="F239" i="1"/>
  <c r="E239" i="1"/>
  <c r="D239" i="1"/>
  <c r="C239" i="1"/>
  <c r="G239" i="1" s="1"/>
  <c r="AB239" i="1" s="1"/>
  <c r="B239" i="1"/>
  <c r="AA238" i="1"/>
  <c r="AB238" i="1" s="1"/>
  <c r="Z238" i="1"/>
  <c r="Y238" i="1"/>
  <c r="J238" i="1"/>
  <c r="H238" i="1"/>
  <c r="X238" i="1" s="1"/>
  <c r="G238" i="1"/>
  <c r="F238" i="1"/>
  <c r="E238" i="1"/>
  <c r="D238" i="1"/>
  <c r="C238" i="1"/>
  <c r="B238" i="1"/>
  <c r="AA237" i="1"/>
  <c r="Z237" i="1"/>
  <c r="Y237" i="1"/>
  <c r="J237" i="1"/>
  <c r="F237" i="1"/>
  <c r="E237" i="1"/>
  <c r="D237" i="1"/>
  <c r="G237" i="1" s="1"/>
  <c r="C237" i="1"/>
  <c r="B237" i="1"/>
  <c r="AA236" i="1"/>
  <c r="Z236" i="1"/>
  <c r="Y236" i="1"/>
  <c r="J236" i="1"/>
  <c r="F236" i="1"/>
  <c r="E236" i="1"/>
  <c r="D236" i="1"/>
  <c r="C236" i="1"/>
  <c r="G236" i="1" s="1"/>
  <c r="B236" i="1"/>
  <c r="AA235" i="1"/>
  <c r="Z235" i="1"/>
  <c r="Y235" i="1"/>
  <c r="J235" i="1"/>
  <c r="F235" i="1"/>
  <c r="E235" i="1"/>
  <c r="D235" i="1"/>
  <c r="C235" i="1"/>
  <c r="G235" i="1" s="1"/>
  <c r="AB235" i="1" s="1"/>
  <c r="B235" i="1"/>
  <c r="AA234" i="1"/>
  <c r="Z234" i="1"/>
  <c r="Y234" i="1"/>
  <c r="J234" i="1"/>
  <c r="G234" i="1"/>
  <c r="AB234" i="1" s="1"/>
  <c r="F234" i="1"/>
  <c r="E234" i="1"/>
  <c r="D234" i="1"/>
  <c r="C234" i="1"/>
  <c r="B234" i="1"/>
  <c r="AA233" i="1"/>
  <c r="Z233" i="1"/>
  <c r="Y233" i="1"/>
  <c r="J233" i="1"/>
  <c r="F233" i="1"/>
  <c r="E233" i="1"/>
  <c r="D233" i="1"/>
  <c r="G233" i="1" s="1"/>
  <c r="AB233" i="1" s="1"/>
  <c r="C233" i="1"/>
  <c r="B233" i="1"/>
  <c r="AA232" i="1"/>
  <c r="Z232" i="1"/>
  <c r="Y232" i="1"/>
  <c r="J232" i="1"/>
  <c r="F232" i="1"/>
  <c r="E232" i="1"/>
  <c r="D232" i="1"/>
  <c r="C232" i="1"/>
  <c r="G232" i="1" s="1"/>
  <c r="B232" i="1"/>
  <c r="AA231" i="1"/>
  <c r="Z231" i="1"/>
  <c r="Y231" i="1"/>
  <c r="J231" i="1"/>
  <c r="F231" i="1"/>
  <c r="E231" i="1"/>
  <c r="D231" i="1"/>
  <c r="C231" i="1"/>
  <c r="G231" i="1" s="1"/>
  <c r="AB231" i="1" s="1"/>
  <c r="B231" i="1"/>
  <c r="AA230" i="1"/>
  <c r="Z230" i="1"/>
  <c r="Y230" i="1"/>
  <c r="J230" i="1"/>
  <c r="H230" i="1"/>
  <c r="G230" i="1"/>
  <c r="F230" i="1"/>
  <c r="E230" i="1"/>
  <c r="D230" i="1"/>
  <c r="C230" i="1"/>
  <c r="B230" i="1"/>
  <c r="AA229" i="1"/>
  <c r="Z229" i="1"/>
  <c r="Y229" i="1"/>
  <c r="J229" i="1"/>
  <c r="G229" i="1"/>
  <c r="F229" i="1"/>
  <c r="E229" i="1"/>
  <c r="D229" i="1"/>
  <c r="C229" i="1"/>
  <c r="B229" i="1"/>
  <c r="AA228" i="1"/>
  <c r="Z228" i="1"/>
  <c r="Y228" i="1"/>
  <c r="J228" i="1"/>
  <c r="F228" i="1"/>
  <c r="E228" i="1"/>
  <c r="D228" i="1"/>
  <c r="C228" i="1"/>
  <c r="B228" i="1"/>
  <c r="AA227" i="1"/>
  <c r="Z227" i="1"/>
  <c r="Y227" i="1"/>
  <c r="J227" i="1"/>
  <c r="I227" i="1"/>
  <c r="H227" i="1"/>
  <c r="X227" i="1" s="1"/>
  <c r="F227" i="1"/>
  <c r="E227" i="1"/>
  <c r="D227" i="1"/>
  <c r="C227" i="1"/>
  <c r="G227" i="1" s="1"/>
  <c r="AB227" i="1" s="1"/>
  <c r="B227" i="1"/>
  <c r="AA226" i="1"/>
  <c r="AB226" i="1" s="1"/>
  <c r="Z226" i="1"/>
  <c r="Y226" i="1"/>
  <c r="J226" i="1"/>
  <c r="G226" i="1"/>
  <c r="F226" i="1"/>
  <c r="E226" i="1"/>
  <c r="D226" i="1"/>
  <c r="C226" i="1"/>
  <c r="B226" i="1"/>
  <c r="AA225" i="1"/>
  <c r="Z225" i="1"/>
  <c r="Y225" i="1"/>
  <c r="J225" i="1"/>
  <c r="G225" i="1"/>
  <c r="F225" i="1"/>
  <c r="E225" i="1"/>
  <c r="D225" i="1"/>
  <c r="C225" i="1"/>
  <c r="B225" i="1"/>
  <c r="AA224" i="1"/>
  <c r="Z224" i="1"/>
  <c r="Y224" i="1"/>
  <c r="J224" i="1"/>
  <c r="F224" i="1"/>
  <c r="E224" i="1"/>
  <c r="D224" i="1"/>
  <c r="C224" i="1"/>
  <c r="G224" i="1" s="1"/>
  <c r="B224" i="1"/>
  <c r="AA223" i="1"/>
  <c r="Z223" i="1"/>
  <c r="Y223" i="1"/>
  <c r="J223" i="1"/>
  <c r="H223" i="1"/>
  <c r="F223" i="1"/>
  <c r="E223" i="1"/>
  <c r="D223" i="1"/>
  <c r="C223" i="1"/>
  <c r="G223" i="1" s="1"/>
  <c r="AB223" i="1" s="1"/>
  <c r="B223" i="1"/>
  <c r="AA222" i="1"/>
  <c r="AB222" i="1" s="1"/>
  <c r="Z222" i="1"/>
  <c r="Y222" i="1"/>
  <c r="J222" i="1"/>
  <c r="H222" i="1"/>
  <c r="X222" i="1" s="1"/>
  <c r="G222" i="1"/>
  <c r="F222" i="1"/>
  <c r="E222" i="1"/>
  <c r="D222" i="1"/>
  <c r="C222" i="1"/>
  <c r="B222" i="1"/>
  <c r="AA221" i="1"/>
  <c r="Z221" i="1"/>
  <c r="Y221" i="1"/>
  <c r="J221" i="1"/>
  <c r="F221" i="1"/>
  <c r="E221" i="1"/>
  <c r="D221" i="1"/>
  <c r="G221" i="1" s="1"/>
  <c r="C221" i="1"/>
  <c r="B221" i="1"/>
  <c r="AA220" i="1"/>
  <c r="Z220" i="1"/>
  <c r="Y220" i="1"/>
  <c r="J220" i="1"/>
  <c r="F220" i="1"/>
  <c r="E220" i="1"/>
  <c r="D220" i="1"/>
  <c r="C220" i="1"/>
  <c r="G220" i="1" s="1"/>
  <c r="B220" i="1"/>
  <c r="AA219" i="1"/>
  <c r="Z219" i="1"/>
  <c r="Y219" i="1"/>
  <c r="J219" i="1"/>
  <c r="F219" i="1"/>
  <c r="E219" i="1"/>
  <c r="D219" i="1"/>
  <c r="C219" i="1"/>
  <c r="G219" i="1" s="1"/>
  <c r="AB219" i="1" s="1"/>
  <c r="B219" i="1"/>
  <c r="AA218" i="1"/>
  <c r="Z218" i="1"/>
  <c r="Y218" i="1"/>
  <c r="J218" i="1"/>
  <c r="G218" i="1"/>
  <c r="AB218" i="1" s="1"/>
  <c r="F218" i="1"/>
  <c r="E218" i="1"/>
  <c r="D218" i="1"/>
  <c r="C218" i="1"/>
  <c r="B218" i="1"/>
  <c r="AA217" i="1"/>
  <c r="Z217" i="1"/>
  <c r="Y217" i="1"/>
  <c r="J217" i="1"/>
  <c r="F217" i="1"/>
  <c r="E217" i="1"/>
  <c r="D217" i="1"/>
  <c r="G217" i="1" s="1"/>
  <c r="AB217" i="1" s="1"/>
  <c r="C217" i="1"/>
  <c r="B217" i="1"/>
  <c r="AA216" i="1"/>
  <c r="Z216" i="1"/>
  <c r="Y216" i="1"/>
  <c r="J216" i="1"/>
  <c r="F216" i="1"/>
  <c r="E216" i="1"/>
  <c r="D216" i="1"/>
  <c r="C216" i="1"/>
  <c r="G216" i="1" s="1"/>
  <c r="B216" i="1"/>
  <c r="AA215" i="1"/>
  <c r="Z215" i="1"/>
  <c r="Y215" i="1"/>
  <c r="J215" i="1"/>
  <c r="F215" i="1"/>
  <c r="E215" i="1"/>
  <c r="D215" i="1"/>
  <c r="C215" i="1"/>
  <c r="G215" i="1" s="1"/>
  <c r="AB215" i="1" s="1"/>
  <c r="B215" i="1"/>
  <c r="AA214" i="1"/>
  <c r="Z214" i="1"/>
  <c r="Y214" i="1"/>
  <c r="J214" i="1"/>
  <c r="H214" i="1"/>
  <c r="G214" i="1"/>
  <c r="F214" i="1"/>
  <c r="E214" i="1"/>
  <c r="D214" i="1"/>
  <c r="C214" i="1"/>
  <c r="B214" i="1"/>
  <c r="AA213" i="1"/>
  <c r="Z213" i="1"/>
  <c r="Y213" i="1"/>
  <c r="J213" i="1"/>
  <c r="G213" i="1"/>
  <c r="F213" i="1"/>
  <c r="E213" i="1"/>
  <c r="D213" i="1"/>
  <c r="C213" i="1"/>
  <c r="B213" i="1"/>
  <c r="AA212" i="1"/>
  <c r="Z212" i="1"/>
  <c r="Y212" i="1"/>
  <c r="J212" i="1"/>
  <c r="F212" i="1"/>
  <c r="E212" i="1"/>
  <c r="D212" i="1"/>
  <c r="C212" i="1"/>
  <c r="B212" i="1"/>
  <c r="AA211" i="1"/>
  <c r="Z211" i="1"/>
  <c r="Y211" i="1"/>
  <c r="J211" i="1"/>
  <c r="I211" i="1"/>
  <c r="H211" i="1"/>
  <c r="X211" i="1" s="1"/>
  <c r="F211" i="1"/>
  <c r="E211" i="1"/>
  <c r="D211" i="1"/>
  <c r="C211" i="1"/>
  <c r="G211" i="1" s="1"/>
  <c r="AB211" i="1" s="1"/>
  <c r="B211" i="1"/>
  <c r="AA210" i="1"/>
  <c r="AB210" i="1" s="1"/>
  <c r="Z210" i="1"/>
  <c r="Y210" i="1"/>
  <c r="J210" i="1"/>
  <c r="G210" i="1"/>
  <c r="F210" i="1"/>
  <c r="H210" i="1" s="1"/>
  <c r="E210" i="1"/>
  <c r="D210" i="1"/>
  <c r="C210" i="1"/>
  <c r="B210" i="1"/>
  <c r="AA209" i="1"/>
  <c r="Z209" i="1"/>
  <c r="Y209" i="1"/>
  <c r="J209" i="1"/>
  <c r="G209" i="1"/>
  <c r="F209" i="1"/>
  <c r="E209" i="1"/>
  <c r="D209" i="1"/>
  <c r="C209" i="1"/>
  <c r="B209" i="1"/>
  <c r="AA208" i="1"/>
  <c r="Z208" i="1"/>
  <c r="Y208" i="1"/>
  <c r="J208" i="1"/>
  <c r="F208" i="1"/>
  <c r="E208" i="1"/>
  <c r="D208" i="1"/>
  <c r="C208" i="1"/>
  <c r="G208" i="1" s="1"/>
  <c r="B208" i="1"/>
  <c r="AA207" i="1"/>
  <c r="Z207" i="1"/>
  <c r="Y207" i="1"/>
  <c r="J207" i="1"/>
  <c r="H207" i="1"/>
  <c r="F207" i="1"/>
  <c r="E207" i="1"/>
  <c r="D207" i="1"/>
  <c r="C207" i="1"/>
  <c r="G207" i="1" s="1"/>
  <c r="AB207" i="1" s="1"/>
  <c r="B207" i="1"/>
  <c r="AB206" i="1"/>
  <c r="AA206" i="1"/>
  <c r="Z206" i="1"/>
  <c r="Y206" i="1"/>
  <c r="J206" i="1"/>
  <c r="I206" i="1"/>
  <c r="H206" i="1"/>
  <c r="X206" i="1" s="1"/>
  <c r="G206" i="1"/>
  <c r="F206" i="1"/>
  <c r="E206" i="1"/>
  <c r="D206" i="1"/>
  <c r="C206" i="1"/>
  <c r="B206" i="1"/>
  <c r="AA205" i="1"/>
  <c r="Z205" i="1"/>
  <c r="Y205" i="1"/>
  <c r="J205" i="1"/>
  <c r="F205" i="1"/>
  <c r="E205" i="1"/>
  <c r="D205" i="1"/>
  <c r="G205" i="1" s="1"/>
  <c r="C205" i="1"/>
  <c r="B205" i="1"/>
  <c r="AA204" i="1"/>
  <c r="Z204" i="1"/>
  <c r="Y204" i="1"/>
  <c r="J204" i="1"/>
  <c r="F204" i="1"/>
  <c r="E204" i="1"/>
  <c r="D204" i="1"/>
  <c r="C204" i="1"/>
  <c r="G204" i="1" s="1"/>
  <c r="B204" i="1"/>
  <c r="AA203" i="1"/>
  <c r="Z203" i="1"/>
  <c r="Y203" i="1"/>
  <c r="J203" i="1"/>
  <c r="F203" i="1"/>
  <c r="E203" i="1"/>
  <c r="D203" i="1"/>
  <c r="C203" i="1"/>
  <c r="G203" i="1" s="1"/>
  <c r="AB203" i="1" s="1"/>
  <c r="B203" i="1"/>
  <c r="AB202" i="1"/>
  <c r="AA202" i="1"/>
  <c r="Z202" i="1"/>
  <c r="Y202" i="1"/>
  <c r="J202" i="1"/>
  <c r="G202" i="1"/>
  <c r="H202" i="1" s="1"/>
  <c r="X202" i="1" s="1"/>
  <c r="F202" i="1"/>
  <c r="E202" i="1"/>
  <c r="D202" i="1"/>
  <c r="C202" i="1"/>
  <c r="B202" i="1"/>
  <c r="AA201" i="1"/>
  <c r="Z201" i="1"/>
  <c r="AB201" i="1" s="1"/>
  <c r="Y201" i="1"/>
  <c r="J201" i="1"/>
  <c r="F201" i="1"/>
  <c r="E201" i="1"/>
  <c r="D201" i="1"/>
  <c r="G201" i="1" s="1"/>
  <c r="C201" i="1"/>
  <c r="B201" i="1"/>
  <c r="AA200" i="1"/>
  <c r="Z200" i="1"/>
  <c r="Y200" i="1"/>
  <c r="J200" i="1"/>
  <c r="F200" i="1"/>
  <c r="E200" i="1"/>
  <c r="D200" i="1"/>
  <c r="C200" i="1"/>
  <c r="G200" i="1" s="1"/>
  <c r="B200" i="1"/>
  <c r="AA199" i="1"/>
  <c r="Z199" i="1"/>
  <c r="Y199" i="1"/>
  <c r="J199" i="1"/>
  <c r="F199" i="1"/>
  <c r="E199" i="1"/>
  <c r="D199" i="1"/>
  <c r="C199" i="1"/>
  <c r="G199" i="1" s="1"/>
  <c r="AB199" i="1" s="1"/>
  <c r="B199" i="1"/>
  <c r="AA198" i="1"/>
  <c r="Z198" i="1"/>
  <c r="Y198" i="1"/>
  <c r="J198" i="1"/>
  <c r="G198" i="1"/>
  <c r="AB198" i="1" s="1"/>
  <c r="F198" i="1"/>
  <c r="E198" i="1"/>
  <c r="D198" i="1"/>
  <c r="C198" i="1"/>
  <c r="B198" i="1"/>
  <c r="AA197" i="1"/>
  <c r="Z197" i="1"/>
  <c r="Y197" i="1"/>
  <c r="J197" i="1"/>
  <c r="G197" i="1"/>
  <c r="F197" i="1"/>
  <c r="E197" i="1"/>
  <c r="D197" i="1"/>
  <c r="C197" i="1"/>
  <c r="B197" i="1"/>
  <c r="AA196" i="1"/>
  <c r="Z196" i="1"/>
  <c r="Y196" i="1"/>
  <c r="J196" i="1"/>
  <c r="F196" i="1"/>
  <c r="E196" i="1"/>
  <c r="D196" i="1"/>
  <c r="C196" i="1"/>
  <c r="B196" i="1"/>
  <c r="AA195" i="1"/>
  <c r="Z195" i="1"/>
  <c r="Y195" i="1"/>
  <c r="J195" i="1"/>
  <c r="I195" i="1"/>
  <c r="H195" i="1"/>
  <c r="X195" i="1" s="1"/>
  <c r="F195" i="1"/>
  <c r="E195" i="1"/>
  <c r="D195" i="1"/>
  <c r="C195" i="1"/>
  <c r="G195" i="1" s="1"/>
  <c r="AB195" i="1" s="1"/>
  <c r="B195" i="1"/>
  <c r="AA194" i="1"/>
  <c r="AB194" i="1" s="1"/>
  <c r="Z194" i="1"/>
  <c r="Y194" i="1"/>
  <c r="J194" i="1"/>
  <c r="G194" i="1"/>
  <c r="F194" i="1"/>
  <c r="H194" i="1" s="1"/>
  <c r="E194" i="1"/>
  <c r="D194" i="1"/>
  <c r="C194" i="1"/>
  <c r="B194" i="1"/>
  <c r="AA193" i="1"/>
  <c r="Z193" i="1"/>
  <c r="Y193" i="1"/>
  <c r="J193" i="1"/>
  <c r="G193" i="1"/>
  <c r="F193" i="1"/>
  <c r="E193" i="1"/>
  <c r="D193" i="1"/>
  <c r="C193" i="1"/>
  <c r="B193" i="1"/>
  <c r="AA192" i="1"/>
  <c r="Z192" i="1"/>
  <c r="Y192" i="1"/>
  <c r="J192" i="1"/>
  <c r="F192" i="1"/>
  <c r="E192" i="1"/>
  <c r="D192" i="1"/>
  <c r="C192" i="1"/>
  <c r="G192" i="1" s="1"/>
  <c r="B192" i="1"/>
  <c r="AA188" i="1"/>
  <c r="Z188" i="1"/>
  <c r="Y188" i="1"/>
  <c r="J188" i="1"/>
  <c r="F188" i="1"/>
  <c r="E188" i="1"/>
  <c r="D188" i="1"/>
  <c r="C188" i="1"/>
  <c r="G188" i="1" s="1"/>
  <c r="B188" i="1"/>
  <c r="AA187" i="1"/>
  <c r="Z187" i="1"/>
  <c r="Y187" i="1"/>
  <c r="J187" i="1"/>
  <c r="G187" i="1"/>
  <c r="AB187" i="1" s="1"/>
  <c r="F187" i="1"/>
  <c r="E187" i="1"/>
  <c r="D187" i="1"/>
  <c r="C187" i="1"/>
  <c r="B187" i="1"/>
  <c r="AA186" i="1"/>
  <c r="Z186" i="1"/>
  <c r="Y186" i="1"/>
  <c r="J186" i="1"/>
  <c r="G186" i="1"/>
  <c r="F186" i="1"/>
  <c r="E186" i="1"/>
  <c r="D186" i="1"/>
  <c r="C186" i="1"/>
  <c r="B186" i="1"/>
  <c r="AA185" i="1"/>
  <c r="Z185" i="1"/>
  <c r="Y185" i="1"/>
  <c r="J185" i="1"/>
  <c r="F185" i="1"/>
  <c r="E185" i="1"/>
  <c r="D185" i="1"/>
  <c r="C185" i="1"/>
  <c r="G185" i="1" s="1"/>
  <c r="B185" i="1"/>
  <c r="AA184" i="1"/>
  <c r="Z184" i="1"/>
  <c r="Y184" i="1"/>
  <c r="J184" i="1"/>
  <c r="F184" i="1"/>
  <c r="E184" i="1"/>
  <c r="D184" i="1"/>
  <c r="C184" i="1"/>
  <c r="B184" i="1"/>
  <c r="AB183" i="1"/>
  <c r="AA183" i="1"/>
  <c r="Z183" i="1"/>
  <c r="Y183" i="1"/>
  <c r="J183" i="1"/>
  <c r="I183" i="1"/>
  <c r="H183" i="1"/>
  <c r="X183" i="1" s="1"/>
  <c r="G183" i="1"/>
  <c r="F183" i="1"/>
  <c r="E183" i="1"/>
  <c r="D183" i="1"/>
  <c r="C183" i="1"/>
  <c r="B183" i="1"/>
  <c r="AB182" i="1"/>
  <c r="AA182" i="1"/>
  <c r="Z182" i="1"/>
  <c r="Y182" i="1"/>
  <c r="J182" i="1"/>
  <c r="G182" i="1"/>
  <c r="F182" i="1"/>
  <c r="E182" i="1"/>
  <c r="D182" i="1"/>
  <c r="C182" i="1"/>
  <c r="B182" i="1"/>
  <c r="AA181" i="1"/>
  <c r="Z181" i="1"/>
  <c r="Y181" i="1"/>
  <c r="J181" i="1"/>
  <c r="F181" i="1"/>
  <c r="E181" i="1"/>
  <c r="D181" i="1"/>
  <c r="C181" i="1"/>
  <c r="G181" i="1" s="1"/>
  <c r="B181" i="1"/>
  <c r="AA180" i="1"/>
  <c r="Z180" i="1"/>
  <c r="Y180" i="1"/>
  <c r="J180" i="1"/>
  <c r="F180" i="1"/>
  <c r="E180" i="1"/>
  <c r="D180" i="1"/>
  <c r="C180" i="1"/>
  <c r="B180" i="1"/>
  <c r="AB179" i="1"/>
  <c r="AA179" i="1"/>
  <c r="Z179" i="1"/>
  <c r="Y179" i="1"/>
  <c r="J179" i="1"/>
  <c r="G179" i="1"/>
  <c r="H179" i="1" s="1"/>
  <c r="F179" i="1"/>
  <c r="E179" i="1"/>
  <c r="D179" i="1"/>
  <c r="C179" i="1"/>
  <c r="B179" i="1"/>
  <c r="AA178" i="1"/>
  <c r="Z178" i="1"/>
  <c r="Y178" i="1"/>
  <c r="J178" i="1"/>
  <c r="H178" i="1"/>
  <c r="F178" i="1"/>
  <c r="E178" i="1"/>
  <c r="D178" i="1"/>
  <c r="C178" i="1"/>
  <c r="G178" i="1" s="1"/>
  <c r="B178" i="1"/>
  <c r="AA177" i="1"/>
  <c r="Z177" i="1"/>
  <c r="Y177" i="1"/>
  <c r="J177" i="1"/>
  <c r="F177" i="1"/>
  <c r="E177" i="1"/>
  <c r="D177" i="1"/>
  <c r="C177" i="1"/>
  <c r="G177" i="1" s="1"/>
  <c r="B177" i="1"/>
  <c r="AA176" i="1"/>
  <c r="Z176" i="1"/>
  <c r="Y176" i="1"/>
  <c r="J176" i="1"/>
  <c r="F176" i="1"/>
  <c r="E176" i="1"/>
  <c r="D176" i="1"/>
  <c r="C176" i="1"/>
  <c r="G176" i="1" s="1"/>
  <c r="B176" i="1"/>
  <c r="AB175" i="1"/>
  <c r="AA175" i="1"/>
  <c r="Z175" i="1"/>
  <c r="Y175" i="1"/>
  <c r="J175" i="1"/>
  <c r="H175" i="1"/>
  <c r="X175" i="1" s="1"/>
  <c r="G175" i="1"/>
  <c r="F175" i="1"/>
  <c r="E175" i="1"/>
  <c r="D175" i="1"/>
  <c r="C175" i="1"/>
  <c r="B175" i="1"/>
  <c r="AA174" i="1"/>
  <c r="Z174" i="1"/>
  <c r="Y174" i="1"/>
  <c r="J174" i="1"/>
  <c r="F174" i="1"/>
  <c r="E174" i="1"/>
  <c r="D174" i="1"/>
  <c r="C174" i="1"/>
  <c r="G174" i="1" s="1"/>
  <c r="H174" i="1" s="1"/>
  <c r="I174" i="1" s="1"/>
  <c r="B174" i="1"/>
  <c r="AA173" i="1"/>
  <c r="Z173" i="1"/>
  <c r="Y173" i="1"/>
  <c r="J173" i="1"/>
  <c r="F173" i="1"/>
  <c r="E173" i="1"/>
  <c r="D173" i="1"/>
  <c r="C173" i="1"/>
  <c r="G173" i="1" s="1"/>
  <c r="B173" i="1"/>
  <c r="AA172" i="1"/>
  <c r="Z172" i="1"/>
  <c r="Y172" i="1"/>
  <c r="X172" i="1"/>
  <c r="J172" i="1"/>
  <c r="F172" i="1"/>
  <c r="E172" i="1"/>
  <c r="D172" i="1"/>
  <c r="C172" i="1"/>
  <c r="G172" i="1" s="1"/>
  <c r="H172" i="1" s="1"/>
  <c r="I172" i="1" s="1"/>
  <c r="B172" i="1"/>
  <c r="AA171" i="1"/>
  <c r="Z171" i="1"/>
  <c r="Y171" i="1"/>
  <c r="J171" i="1"/>
  <c r="G171" i="1"/>
  <c r="AB171" i="1" s="1"/>
  <c r="F171" i="1"/>
  <c r="E171" i="1"/>
  <c r="D171" i="1"/>
  <c r="C171" i="1"/>
  <c r="B171" i="1"/>
  <c r="AA170" i="1"/>
  <c r="Z170" i="1"/>
  <c r="Y170" i="1"/>
  <c r="J170" i="1"/>
  <c r="G170" i="1"/>
  <c r="F170" i="1"/>
  <c r="E170" i="1"/>
  <c r="H170" i="1" s="1"/>
  <c r="D170" i="1"/>
  <c r="C170" i="1"/>
  <c r="B170" i="1"/>
  <c r="AA166" i="1"/>
  <c r="Z166" i="1"/>
  <c r="Y166" i="1"/>
  <c r="J166" i="1"/>
  <c r="G166" i="1"/>
  <c r="F166" i="1"/>
  <c r="E166" i="1"/>
  <c r="D166" i="1"/>
  <c r="C166" i="1"/>
  <c r="B166" i="1"/>
  <c r="AA165" i="1"/>
  <c r="Z165" i="1"/>
  <c r="Y165" i="1"/>
  <c r="J165" i="1"/>
  <c r="F165" i="1"/>
  <c r="E165" i="1"/>
  <c r="D165" i="1"/>
  <c r="C165" i="1"/>
  <c r="G165" i="1" s="1"/>
  <c r="B165" i="1"/>
  <c r="AA164" i="1"/>
  <c r="Z164" i="1"/>
  <c r="Y164" i="1"/>
  <c r="J164" i="1"/>
  <c r="F164" i="1"/>
  <c r="H164" i="1" s="1"/>
  <c r="E164" i="1"/>
  <c r="D164" i="1"/>
  <c r="C164" i="1"/>
  <c r="G164" i="1" s="1"/>
  <c r="AB164" i="1" s="1"/>
  <c r="B164" i="1"/>
  <c r="AA163" i="1"/>
  <c r="Z163" i="1"/>
  <c r="Y163" i="1"/>
  <c r="J163" i="1"/>
  <c r="G163" i="1"/>
  <c r="F163" i="1"/>
  <c r="E163" i="1"/>
  <c r="D163" i="1"/>
  <c r="C163" i="1"/>
  <c r="B163" i="1"/>
  <c r="AA162" i="1"/>
  <c r="Z162" i="1"/>
  <c r="Y162" i="1"/>
  <c r="J162" i="1"/>
  <c r="G162" i="1"/>
  <c r="F162" i="1"/>
  <c r="E162" i="1"/>
  <c r="D162" i="1"/>
  <c r="C162" i="1"/>
  <c r="B162" i="1"/>
  <c r="AA161" i="1"/>
  <c r="Z161" i="1"/>
  <c r="Y161" i="1"/>
  <c r="J161" i="1"/>
  <c r="F161" i="1"/>
  <c r="E161" i="1"/>
  <c r="D161" i="1"/>
  <c r="C161" i="1"/>
  <c r="B161" i="1"/>
  <c r="AA160" i="1"/>
  <c r="Z160" i="1"/>
  <c r="Y160" i="1"/>
  <c r="J160" i="1"/>
  <c r="I160" i="1"/>
  <c r="F160" i="1"/>
  <c r="H160" i="1" s="1"/>
  <c r="X160" i="1" s="1"/>
  <c r="E160" i="1"/>
  <c r="D160" i="1"/>
  <c r="C160" i="1"/>
  <c r="G160" i="1" s="1"/>
  <c r="B160" i="1"/>
  <c r="AA159" i="1"/>
  <c r="AB159" i="1" s="1"/>
  <c r="Z159" i="1"/>
  <c r="Y159" i="1"/>
  <c r="J159" i="1"/>
  <c r="F159" i="1"/>
  <c r="E159" i="1"/>
  <c r="D159" i="1"/>
  <c r="G159" i="1" s="1"/>
  <c r="C159" i="1"/>
  <c r="B159" i="1"/>
  <c r="AA158" i="1"/>
  <c r="Z158" i="1"/>
  <c r="Y158" i="1"/>
  <c r="J158" i="1"/>
  <c r="G158" i="1"/>
  <c r="F158" i="1"/>
  <c r="E158" i="1"/>
  <c r="D158" i="1"/>
  <c r="C158" i="1"/>
  <c r="B158" i="1"/>
  <c r="AA157" i="1"/>
  <c r="Z157" i="1"/>
  <c r="Y157" i="1"/>
  <c r="J157" i="1"/>
  <c r="F157" i="1"/>
  <c r="E157" i="1"/>
  <c r="D157" i="1"/>
  <c r="C157" i="1"/>
  <c r="B157" i="1"/>
  <c r="AA156" i="1"/>
  <c r="Z156" i="1"/>
  <c r="Y156" i="1"/>
  <c r="J156" i="1"/>
  <c r="I156" i="1"/>
  <c r="F156" i="1"/>
  <c r="H156" i="1" s="1"/>
  <c r="X156" i="1" s="1"/>
  <c r="E156" i="1"/>
  <c r="D156" i="1"/>
  <c r="C156" i="1"/>
  <c r="G156" i="1" s="1"/>
  <c r="B156" i="1"/>
  <c r="AA155" i="1"/>
  <c r="AB155" i="1" s="1"/>
  <c r="Z155" i="1"/>
  <c r="Y155" i="1"/>
  <c r="J155" i="1"/>
  <c r="F155" i="1"/>
  <c r="E155" i="1"/>
  <c r="D155" i="1"/>
  <c r="G155" i="1" s="1"/>
  <c r="C155" i="1"/>
  <c r="B155" i="1"/>
  <c r="AA154" i="1"/>
  <c r="Z154" i="1"/>
  <c r="Y154" i="1"/>
  <c r="J154" i="1"/>
  <c r="G154" i="1"/>
  <c r="F154" i="1"/>
  <c r="E154" i="1"/>
  <c r="D154" i="1"/>
  <c r="C154" i="1"/>
  <c r="B154" i="1"/>
  <c r="AA153" i="1"/>
  <c r="Z153" i="1"/>
  <c r="Y153" i="1"/>
  <c r="J153" i="1"/>
  <c r="F153" i="1"/>
  <c r="E153" i="1"/>
  <c r="D153" i="1"/>
  <c r="C153" i="1"/>
  <c r="B153" i="1"/>
  <c r="AA152" i="1"/>
  <c r="Z152" i="1"/>
  <c r="Y152" i="1"/>
  <c r="J152" i="1"/>
  <c r="I152" i="1"/>
  <c r="F152" i="1"/>
  <c r="H152" i="1" s="1"/>
  <c r="X152" i="1" s="1"/>
  <c r="E152" i="1"/>
  <c r="D152" i="1"/>
  <c r="C152" i="1"/>
  <c r="G152" i="1" s="1"/>
  <c r="B152" i="1"/>
  <c r="AA151" i="1"/>
  <c r="AB151" i="1" s="1"/>
  <c r="Z151" i="1"/>
  <c r="Y151" i="1"/>
  <c r="J151" i="1"/>
  <c r="F151" i="1"/>
  <c r="E151" i="1"/>
  <c r="D151" i="1"/>
  <c r="G151" i="1" s="1"/>
  <c r="C151" i="1"/>
  <c r="B151" i="1"/>
  <c r="AA147" i="1"/>
  <c r="Z147" i="1"/>
  <c r="Y147" i="1"/>
  <c r="J147" i="1"/>
  <c r="F147" i="1"/>
  <c r="E147" i="1"/>
  <c r="D147" i="1"/>
  <c r="C147" i="1"/>
  <c r="G147" i="1" s="1"/>
  <c r="B147" i="1"/>
  <c r="AB146" i="1"/>
  <c r="AA146" i="1"/>
  <c r="Z146" i="1"/>
  <c r="Y146" i="1"/>
  <c r="J146" i="1"/>
  <c r="G146" i="1"/>
  <c r="H146" i="1" s="1"/>
  <c r="I146" i="1" s="1"/>
  <c r="F146" i="1"/>
  <c r="E146" i="1"/>
  <c r="D146" i="1"/>
  <c r="C146" i="1"/>
  <c r="B146" i="1"/>
  <c r="AA145" i="1"/>
  <c r="Z145" i="1"/>
  <c r="Y145" i="1"/>
  <c r="J145" i="1"/>
  <c r="G145" i="1"/>
  <c r="H145" i="1" s="1"/>
  <c r="F145" i="1"/>
  <c r="E145" i="1"/>
  <c r="D145" i="1"/>
  <c r="C145" i="1"/>
  <c r="B145" i="1"/>
  <c r="AA144" i="1"/>
  <c r="Z144" i="1"/>
  <c r="Y144" i="1"/>
  <c r="J144" i="1"/>
  <c r="F144" i="1"/>
  <c r="E144" i="1"/>
  <c r="D144" i="1"/>
  <c r="C144" i="1"/>
  <c r="G144" i="1" s="1"/>
  <c r="B144" i="1"/>
  <c r="AB143" i="1"/>
  <c r="AA143" i="1"/>
  <c r="Z143" i="1"/>
  <c r="Y143" i="1"/>
  <c r="J143" i="1"/>
  <c r="G143" i="1"/>
  <c r="H143" i="1" s="1"/>
  <c r="F143" i="1"/>
  <c r="E143" i="1"/>
  <c r="D143" i="1"/>
  <c r="C143" i="1"/>
  <c r="B143" i="1"/>
  <c r="AA142" i="1"/>
  <c r="Z142" i="1"/>
  <c r="Y142" i="1"/>
  <c r="J142" i="1"/>
  <c r="F142" i="1"/>
  <c r="E142" i="1"/>
  <c r="D142" i="1"/>
  <c r="G142" i="1" s="1"/>
  <c r="C142" i="1"/>
  <c r="B142" i="1"/>
  <c r="AA141" i="1"/>
  <c r="Z141" i="1"/>
  <c r="Y141" i="1"/>
  <c r="J141" i="1"/>
  <c r="F141" i="1"/>
  <c r="E141" i="1"/>
  <c r="D141" i="1"/>
  <c r="C141" i="1"/>
  <c r="G141" i="1" s="1"/>
  <c r="B141" i="1"/>
  <c r="AA140" i="1"/>
  <c r="Z140" i="1"/>
  <c r="Y140" i="1"/>
  <c r="J140" i="1"/>
  <c r="F140" i="1"/>
  <c r="E140" i="1"/>
  <c r="D140" i="1"/>
  <c r="C140" i="1"/>
  <c r="G140" i="1" s="1"/>
  <c r="B140" i="1"/>
  <c r="AA139" i="1"/>
  <c r="Z139" i="1"/>
  <c r="Y139" i="1"/>
  <c r="J139" i="1"/>
  <c r="G139" i="1"/>
  <c r="F139" i="1"/>
  <c r="E139" i="1"/>
  <c r="H139" i="1" s="1"/>
  <c r="D139" i="1"/>
  <c r="C139" i="1"/>
  <c r="B139" i="1"/>
  <c r="AA138" i="1"/>
  <c r="Z138" i="1"/>
  <c r="Y138" i="1"/>
  <c r="X138" i="1"/>
  <c r="J138" i="1"/>
  <c r="F138" i="1"/>
  <c r="E138" i="1"/>
  <c r="D138" i="1"/>
  <c r="C138" i="1"/>
  <c r="G138" i="1" s="1"/>
  <c r="H138" i="1" s="1"/>
  <c r="I138" i="1" s="1"/>
  <c r="B138" i="1"/>
  <c r="AA137" i="1"/>
  <c r="Z137" i="1"/>
  <c r="Y137" i="1"/>
  <c r="J137" i="1"/>
  <c r="F137" i="1"/>
  <c r="E137" i="1"/>
  <c r="D137" i="1"/>
  <c r="C137" i="1"/>
  <c r="G137" i="1" s="1"/>
  <c r="B137" i="1"/>
  <c r="AA136" i="1"/>
  <c r="Z136" i="1"/>
  <c r="Y136" i="1"/>
  <c r="J136" i="1"/>
  <c r="H136" i="1"/>
  <c r="X136" i="1" s="1"/>
  <c r="G136" i="1"/>
  <c r="AB136" i="1" s="1"/>
  <c r="F136" i="1"/>
  <c r="E136" i="1"/>
  <c r="D136" i="1"/>
  <c r="C136" i="1"/>
  <c r="B136" i="1"/>
  <c r="AA135" i="1"/>
  <c r="Z135" i="1"/>
  <c r="Y135" i="1"/>
  <c r="J135" i="1"/>
  <c r="F135" i="1"/>
  <c r="E135" i="1"/>
  <c r="D135" i="1"/>
  <c r="C135" i="1"/>
  <c r="G135" i="1" s="1"/>
  <c r="B135" i="1"/>
  <c r="AA134" i="1"/>
  <c r="Z134" i="1"/>
  <c r="Y134" i="1"/>
  <c r="J134" i="1"/>
  <c r="F134" i="1"/>
  <c r="E134" i="1"/>
  <c r="D134" i="1"/>
  <c r="C134" i="1"/>
  <c r="B134" i="1"/>
  <c r="AB133" i="1"/>
  <c r="AA133" i="1"/>
  <c r="Z133" i="1"/>
  <c r="Y133" i="1"/>
  <c r="J133" i="1"/>
  <c r="G133" i="1"/>
  <c r="F133" i="1"/>
  <c r="E133" i="1"/>
  <c r="D133" i="1"/>
  <c r="C133" i="1"/>
  <c r="B133" i="1"/>
  <c r="AB132" i="1"/>
  <c r="AA132" i="1"/>
  <c r="Z132" i="1"/>
  <c r="Y132" i="1"/>
  <c r="X132" i="1"/>
  <c r="J132" i="1"/>
  <c r="G132" i="1"/>
  <c r="H132" i="1" s="1"/>
  <c r="I132" i="1" s="1"/>
  <c r="F132" i="1"/>
  <c r="E132" i="1"/>
  <c r="D132" i="1"/>
  <c r="C132" i="1"/>
  <c r="B132" i="1"/>
  <c r="AA131" i="1"/>
  <c r="Z131" i="1"/>
  <c r="Y131" i="1"/>
  <c r="J131" i="1"/>
  <c r="F131" i="1"/>
  <c r="E131" i="1"/>
  <c r="D131" i="1"/>
  <c r="C131" i="1"/>
  <c r="G131" i="1" s="1"/>
  <c r="B131" i="1"/>
  <c r="AA130" i="1"/>
  <c r="Z130" i="1"/>
  <c r="Y130" i="1"/>
  <c r="J130" i="1"/>
  <c r="G130" i="1"/>
  <c r="AB130" i="1" s="1"/>
  <c r="F130" i="1"/>
  <c r="E130" i="1"/>
  <c r="D130" i="1"/>
  <c r="C130" i="1"/>
  <c r="B130" i="1"/>
  <c r="AA129" i="1"/>
  <c r="Z129" i="1"/>
  <c r="Y129" i="1"/>
  <c r="J129" i="1"/>
  <c r="G129" i="1"/>
  <c r="H129" i="1" s="1"/>
  <c r="F129" i="1"/>
  <c r="E129" i="1"/>
  <c r="D129" i="1"/>
  <c r="C129" i="1"/>
  <c r="B129" i="1"/>
  <c r="AA128" i="1"/>
  <c r="Z128" i="1"/>
  <c r="Y128" i="1"/>
  <c r="J128" i="1"/>
  <c r="F128" i="1"/>
  <c r="E128" i="1"/>
  <c r="D128" i="1"/>
  <c r="C128" i="1"/>
  <c r="G128" i="1" s="1"/>
  <c r="B128" i="1"/>
  <c r="AB127" i="1"/>
  <c r="AA127" i="1"/>
  <c r="Z127" i="1"/>
  <c r="Y127" i="1"/>
  <c r="J127" i="1"/>
  <c r="H127" i="1"/>
  <c r="I127" i="1" s="1"/>
  <c r="G127" i="1"/>
  <c r="F127" i="1"/>
  <c r="E127" i="1"/>
  <c r="D127" i="1"/>
  <c r="C127" i="1"/>
  <c r="B127" i="1"/>
  <c r="AA126" i="1"/>
  <c r="Z126" i="1"/>
  <c r="Y126" i="1"/>
  <c r="J126" i="1"/>
  <c r="F126" i="1"/>
  <c r="E126" i="1"/>
  <c r="D126" i="1"/>
  <c r="G126" i="1" s="1"/>
  <c r="C126" i="1"/>
  <c r="B126" i="1"/>
  <c r="AA125" i="1"/>
  <c r="Z125" i="1"/>
  <c r="Y125" i="1"/>
  <c r="J125" i="1"/>
  <c r="F125" i="1"/>
  <c r="E125" i="1"/>
  <c r="D125" i="1"/>
  <c r="C125" i="1"/>
  <c r="G125" i="1" s="1"/>
  <c r="B125" i="1"/>
  <c r="AA124" i="1"/>
  <c r="Z124" i="1"/>
  <c r="Y124" i="1"/>
  <c r="J124" i="1"/>
  <c r="G124" i="1"/>
  <c r="AB124" i="1" s="1"/>
  <c r="F124" i="1"/>
  <c r="E124" i="1"/>
  <c r="D124" i="1"/>
  <c r="C124" i="1"/>
  <c r="B124" i="1"/>
  <c r="AA120" i="1"/>
  <c r="AB120" i="1" s="1"/>
  <c r="Z120" i="1"/>
  <c r="Y120" i="1"/>
  <c r="J120" i="1"/>
  <c r="H120" i="1"/>
  <c r="X120" i="1" s="1"/>
  <c r="G120" i="1"/>
  <c r="F120" i="1"/>
  <c r="E120" i="1"/>
  <c r="D120" i="1"/>
  <c r="C120" i="1"/>
  <c r="B120" i="1"/>
  <c r="AA119" i="1"/>
  <c r="AB119" i="1" s="1"/>
  <c r="Z119" i="1"/>
  <c r="Y119" i="1"/>
  <c r="J119" i="1"/>
  <c r="F119" i="1"/>
  <c r="E119" i="1"/>
  <c r="D119" i="1"/>
  <c r="G119" i="1" s="1"/>
  <c r="C119" i="1"/>
  <c r="B119" i="1"/>
  <c r="AA118" i="1"/>
  <c r="Z118" i="1"/>
  <c r="Y118" i="1"/>
  <c r="J118" i="1"/>
  <c r="F118" i="1"/>
  <c r="E118" i="1"/>
  <c r="D118" i="1"/>
  <c r="C118" i="1"/>
  <c r="B118" i="1"/>
  <c r="AA117" i="1"/>
  <c r="Z117" i="1"/>
  <c r="Y117" i="1"/>
  <c r="J117" i="1"/>
  <c r="F117" i="1"/>
  <c r="E117" i="1"/>
  <c r="D117" i="1"/>
  <c r="C117" i="1"/>
  <c r="G117" i="1" s="1"/>
  <c r="B117" i="1"/>
  <c r="AB116" i="1"/>
  <c r="AA116" i="1"/>
  <c r="Z116" i="1"/>
  <c r="Y116" i="1"/>
  <c r="J116" i="1"/>
  <c r="H116" i="1"/>
  <c r="X116" i="1" s="1"/>
  <c r="G116" i="1"/>
  <c r="F116" i="1"/>
  <c r="E116" i="1"/>
  <c r="D116" i="1"/>
  <c r="C116" i="1"/>
  <c r="B116" i="1"/>
  <c r="AA115" i="1"/>
  <c r="Z115" i="1"/>
  <c r="Y115" i="1"/>
  <c r="J115" i="1"/>
  <c r="F115" i="1"/>
  <c r="E115" i="1"/>
  <c r="D115" i="1"/>
  <c r="G115" i="1" s="1"/>
  <c r="H115" i="1" s="1"/>
  <c r="C115" i="1"/>
  <c r="B115" i="1"/>
  <c r="AA114" i="1"/>
  <c r="Z114" i="1"/>
  <c r="Y114" i="1"/>
  <c r="J114" i="1"/>
  <c r="F114" i="1"/>
  <c r="E114" i="1"/>
  <c r="D114" i="1"/>
  <c r="C114" i="1"/>
  <c r="B114" i="1"/>
  <c r="AA113" i="1"/>
  <c r="Z113" i="1"/>
  <c r="Y113" i="1"/>
  <c r="J113" i="1"/>
  <c r="F113" i="1"/>
  <c r="E113" i="1"/>
  <c r="D113" i="1"/>
  <c r="C113" i="1"/>
  <c r="B113" i="1"/>
  <c r="AA112" i="1"/>
  <c r="AB112" i="1" s="1"/>
  <c r="Z112" i="1"/>
  <c r="Y112" i="1"/>
  <c r="J112" i="1"/>
  <c r="G112" i="1"/>
  <c r="F112" i="1"/>
  <c r="H112" i="1" s="1"/>
  <c r="E112" i="1"/>
  <c r="D112" i="1"/>
  <c r="C112" i="1"/>
  <c r="B112" i="1"/>
  <c r="AA111" i="1"/>
  <c r="Z111" i="1"/>
  <c r="Y111" i="1"/>
  <c r="J111" i="1"/>
  <c r="F111" i="1"/>
  <c r="E111" i="1"/>
  <c r="D111" i="1"/>
  <c r="G111" i="1" s="1"/>
  <c r="H111" i="1" s="1"/>
  <c r="C111" i="1"/>
  <c r="B111" i="1"/>
  <c r="AA110" i="1"/>
  <c r="Z110" i="1"/>
  <c r="Y110" i="1"/>
  <c r="J110" i="1"/>
  <c r="F110" i="1"/>
  <c r="E110" i="1"/>
  <c r="D110" i="1"/>
  <c r="C110" i="1"/>
  <c r="B110" i="1"/>
  <c r="AA109" i="1"/>
  <c r="Z109" i="1"/>
  <c r="Y109" i="1"/>
  <c r="J109" i="1"/>
  <c r="F109" i="1"/>
  <c r="E109" i="1"/>
  <c r="D109" i="1"/>
  <c r="C109" i="1"/>
  <c r="G109" i="1" s="1"/>
  <c r="B109" i="1"/>
  <c r="AA108" i="1"/>
  <c r="AB108" i="1" s="1"/>
  <c r="Z108" i="1"/>
  <c r="Y108" i="1"/>
  <c r="J108" i="1"/>
  <c r="G108" i="1"/>
  <c r="F108" i="1"/>
  <c r="H108" i="1" s="1"/>
  <c r="E108" i="1"/>
  <c r="D108" i="1"/>
  <c r="C108" i="1"/>
  <c r="B108" i="1"/>
  <c r="AA107" i="1"/>
  <c r="AB107" i="1" s="1"/>
  <c r="Z107" i="1"/>
  <c r="Y107" i="1"/>
  <c r="J107" i="1"/>
  <c r="F107" i="1"/>
  <c r="E107" i="1"/>
  <c r="D107" i="1"/>
  <c r="G107" i="1" s="1"/>
  <c r="H107" i="1" s="1"/>
  <c r="C107" i="1"/>
  <c r="B107" i="1"/>
  <c r="AA106" i="1"/>
  <c r="Z106" i="1"/>
  <c r="Y106" i="1"/>
  <c r="J106" i="1"/>
  <c r="F106" i="1"/>
  <c r="E106" i="1"/>
  <c r="D106" i="1"/>
  <c r="C106" i="1"/>
  <c r="B106" i="1"/>
  <c r="AA105" i="1"/>
  <c r="Z105" i="1"/>
  <c r="Y105" i="1"/>
  <c r="J105" i="1"/>
  <c r="F105" i="1"/>
  <c r="E105" i="1"/>
  <c r="D105" i="1"/>
  <c r="C105" i="1"/>
  <c r="G105" i="1" s="1"/>
  <c r="B105" i="1"/>
  <c r="AA104" i="1"/>
  <c r="AB104" i="1" s="1"/>
  <c r="Z104" i="1"/>
  <c r="Y104" i="1"/>
  <c r="J104" i="1"/>
  <c r="H104" i="1"/>
  <c r="X104" i="1" s="1"/>
  <c r="G104" i="1"/>
  <c r="F104" i="1"/>
  <c r="E104" i="1"/>
  <c r="D104" i="1"/>
  <c r="C104" i="1"/>
  <c r="B104" i="1"/>
  <c r="AA103" i="1"/>
  <c r="AB103" i="1" s="1"/>
  <c r="Z103" i="1"/>
  <c r="Y103" i="1"/>
  <c r="J103" i="1"/>
  <c r="F103" i="1"/>
  <c r="E103" i="1"/>
  <c r="D103" i="1"/>
  <c r="G103" i="1" s="1"/>
  <c r="C103" i="1"/>
  <c r="B103" i="1"/>
  <c r="AA102" i="1"/>
  <c r="Z102" i="1"/>
  <c r="Y102" i="1"/>
  <c r="J102" i="1"/>
  <c r="F102" i="1"/>
  <c r="E102" i="1"/>
  <c r="D102" i="1"/>
  <c r="C102" i="1"/>
  <c r="B102" i="1"/>
  <c r="AA101" i="1"/>
  <c r="Z101" i="1"/>
  <c r="Y101" i="1"/>
  <c r="J101" i="1"/>
  <c r="F101" i="1"/>
  <c r="E101" i="1"/>
  <c r="D101" i="1"/>
  <c r="C101" i="1"/>
  <c r="G101" i="1" s="1"/>
  <c r="B101" i="1"/>
  <c r="AB100" i="1"/>
  <c r="AA100" i="1"/>
  <c r="Z100" i="1"/>
  <c r="Y100" i="1"/>
  <c r="J100" i="1"/>
  <c r="G100" i="1"/>
  <c r="F100" i="1"/>
  <c r="E100" i="1"/>
  <c r="D100" i="1"/>
  <c r="C100" i="1"/>
  <c r="B100" i="1"/>
  <c r="AA99" i="1"/>
  <c r="Z99" i="1"/>
  <c r="Y99" i="1"/>
  <c r="J99" i="1"/>
  <c r="F99" i="1"/>
  <c r="E99" i="1"/>
  <c r="D99" i="1"/>
  <c r="G99" i="1" s="1"/>
  <c r="C99" i="1"/>
  <c r="B99" i="1"/>
  <c r="AA98" i="1"/>
  <c r="Z98" i="1"/>
  <c r="Y98" i="1"/>
  <c r="J98" i="1"/>
  <c r="H98" i="1"/>
  <c r="F98" i="1"/>
  <c r="E98" i="1"/>
  <c r="D98" i="1"/>
  <c r="C98" i="1"/>
  <c r="G98" i="1" s="1"/>
  <c r="B98" i="1"/>
  <c r="AA97" i="1"/>
  <c r="Z97" i="1"/>
  <c r="Y97" i="1"/>
  <c r="J97" i="1"/>
  <c r="G97" i="1"/>
  <c r="F97" i="1"/>
  <c r="H97" i="1" s="1"/>
  <c r="E97" i="1"/>
  <c r="D97" i="1"/>
  <c r="C97" i="1"/>
  <c r="B97" i="1"/>
  <c r="AA96" i="1"/>
  <c r="Z96" i="1"/>
  <c r="Y96" i="1"/>
  <c r="J96" i="1"/>
  <c r="G96" i="1"/>
  <c r="H96" i="1" s="1"/>
  <c r="I96" i="1" s="1"/>
  <c r="F96" i="1"/>
  <c r="E96" i="1"/>
  <c r="D96" i="1"/>
  <c r="C96" i="1"/>
  <c r="B96" i="1"/>
  <c r="AA95" i="1"/>
  <c r="Z95" i="1"/>
  <c r="Y95" i="1"/>
  <c r="J95" i="1"/>
  <c r="F95" i="1"/>
  <c r="E95" i="1"/>
  <c r="D95" i="1"/>
  <c r="C95" i="1"/>
  <c r="B95" i="1"/>
  <c r="AB94" i="1"/>
  <c r="AA94" i="1"/>
  <c r="Z94" i="1"/>
  <c r="Y94" i="1"/>
  <c r="J94" i="1"/>
  <c r="G94" i="1"/>
  <c r="H94" i="1" s="1"/>
  <c r="F94" i="1"/>
  <c r="E94" i="1"/>
  <c r="D94" i="1"/>
  <c r="C94" i="1"/>
  <c r="B94" i="1"/>
  <c r="AA93" i="1"/>
  <c r="Z93" i="1"/>
  <c r="Y93" i="1"/>
  <c r="J93" i="1"/>
  <c r="G93" i="1"/>
  <c r="F93" i="1"/>
  <c r="E93" i="1"/>
  <c r="H93" i="1" s="1"/>
  <c r="D93" i="1"/>
  <c r="C93" i="1"/>
  <c r="B93" i="1"/>
  <c r="AA92" i="1"/>
  <c r="Z92" i="1"/>
  <c r="Y92" i="1"/>
  <c r="J92" i="1"/>
  <c r="G92" i="1"/>
  <c r="F92" i="1"/>
  <c r="E92" i="1"/>
  <c r="D92" i="1"/>
  <c r="C92" i="1"/>
  <c r="B92" i="1"/>
  <c r="AA91" i="1"/>
  <c r="Z91" i="1"/>
  <c r="Y91" i="1"/>
  <c r="J91" i="1"/>
  <c r="F91" i="1"/>
  <c r="E91" i="1"/>
  <c r="D91" i="1"/>
  <c r="C91" i="1"/>
  <c r="G91" i="1" s="1"/>
  <c r="B91" i="1"/>
  <c r="AB90" i="1"/>
  <c r="AA90" i="1"/>
  <c r="Z90" i="1"/>
  <c r="Y90" i="1"/>
  <c r="J90" i="1"/>
  <c r="H90" i="1"/>
  <c r="I90" i="1" s="1"/>
  <c r="G90" i="1"/>
  <c r="F90" i="1"/>
  <c r="E90" i="1"/>
  <c r="D90" i="1"/>
  <c r="C90" i="1"/>
  <c r="B90" i="1"/>
  <c r="AA89" i="1"/>
  <c r="Z89" i="1"/>
  <c r="Y89" i="1"/>
  <c r="J89" i="1"/>
  <c r="G89" i="1"/>
  <c r="F89" i="1"/>
  <c r="E89" i="1"/>
  <c r="H89" i="1" s="1"/>
  <c r="D89" i="1"/>
  <c r="C89" i="1"/>
  <c r="B89" i="1"/>
  <c r="AA88" i="1"/>
  <c r="Z88" i="1"/>
  <c r="Y88" i="1"/>
  <c r="J88" i="1"/>
  <c r="F88" i="1"/>
  <c r="E88" i="1"/>
  <c r="D88" i="1"/>
  <c r="G88" i="1" s="1"/>
  <c r="C88" i="1"/>
  <c r="B88" i="1"/>
  <c r="AA87" i="1"/>
  <c r="Z87" i="1"/>
  <c r="Y87" i="1"/>
  <c r="J87" i="1"/>
  <c r="F87" i="1"/>
  <c r="E87" i="1"/>
  <c r="D87" i="1"/>
  <c r="C87" i="1"/>
  <c r="G87" i="1" s="1"/>
  <c r="B87" i="1"/>
  <c r="AA86" i="1"/>
  <c r="Z86" i="1"/>
  <c r="Y86" i="1"/>
  <c r="J86" i="1"/>
  <c r="G86" i="1"/>
  <c r="AB86" i="1" s="1"/>
  <c r="F86" i="1"/>
  <c r="E86" i="1"/>
  <c r="D86" i="1"/>
  <c r="C86" i="1"/>
  <c r="B86" i="1"/>
  <c r="AA85" i="1"/>
  <c r="Z85" i="1"/>
  <c r="AB85" i="1" s="1"/>
  <c r="Y85" i="1"/>
  <c r="J85" i="1"/>
  <c r="G85" i="1"/>
  <c r="H85" i="1" s="1"/>
  <c r="F85" i="1"/>
  <c r="E85" i="1"/>
  <c r="D85" i="1"/>
  <c r="C85" i="1"/>
  <c r="B85" i="1"/>
  <c r="AA84" i="1"/>
  <c r="Z84" i="1"/>
  <c r="Y84" i="1"/>
  <c r="J84" i="1"/>
  <c r="G84" i="1"/>
  <c r="H84" i="1" s="1"/>
  <c r="I84" i="1" s="1"/>
  <c r="F84" i="1"/>
  <c r="E84" i="1"/>
  <c r="D84" i="1"/>
  <c r="C84" i="1"/>
  <c r="B84" i="1"/>
  <c r="AA83" i="1"/>
  <c r="Z83" i="1"/>
  <c r="Y83" i="1"/>
  <c r="J83" i="1"/>
  <c r="F83" i="1"/>
  <c r="E83" i="1"/>
  <c r="D83" i="1"/>
  <c r="C83" i="1"/>
  <c r="G83" i="1" s="1"/>
  <c r="B83" i="1"/>
  <c r="AA82" i="1"/>
  <c r="Z82" i="1"/>
  <c r="Y82" i="1"/>
  <c r="J82" i="1"/>
  <c r="F82" i="1"/>
  <c r="E82" i="1"/>
  <c r="D82" i="1"/>
  <c r="C82" i="1"/>
  <c r="G82" i="1" s="1"/>
  <c r="B82" i="1"/>
  <c r="AA81" i="1"/>
  <c r="AB81" i="1" s="1"/>
  <c r="Z81" i="1"/>
  <c r="Y81" i="1"/>
  <c r="J81" i="1"/>
  <c r="G81" i="1"/>
  <c r="F81" i="1"/>
  <c r="E81" i="1"/>
  <c r="H81" i="1" s="1"/>
  <c r="D81" i="1"/>
  <c r="C81" i="1"/>
  <c r="B81" i="1"/>
  <c r="AA80" i="1"/>
  <c r="Z80" i="1"/>
  <c r="Y80" i="1"/>
  <c r="J80" i="1"/>
  <c r="F80" i="1"/>
  <c r="E80" i="1"/>
  <c r="D80" i="1"/>
  <c r="C80" i="1"/>
  <c r="G80" i="1" s="1"/>
  <c r="B80" i="1"/>
  <c r="AA79" i="1"/>
  <c r="Z79" i="1"/>
  <c r="Y79" i="1"/>
  <c r="J79" i="1"/>
  <c r="F79" i="1"/>
  <c r="E79" i="1"/>
  <c r="D79" i="1"/>
  <c r="C79" i="1"/>
  <c r="B79" i="1"/>
  <c r="AA78" i="1"/>
  <c r="Z78" i="1"/>
  <c r="Y78" i="1"/>
  <c r="J78" i="1"/>
  <c r="F78" i="1"/>
  <c r="E78" i="1"/>
  <c r="D78" i="1"/>
  <c r="C78" i="1"/>
  <c r="G78" i="1" s="1"/>
  <c r="B78" i="1"/>
  <c r="AA77" i="1"/>
  <c r="Z77" i="1"/>
  <c r="Y77" i="1"/>
  <c r="J77" i="1"/>
  <c r="G77" i="1"/>
  <c r="AB77" i="1" s="1"/>
  <c r="F77" i="1"/>
  <c r="E77" i="1"/>
  <c r="D77" i="1"/>
  <c r="C77" i="1"/>
  <c r="B77" i="1"/>
  <c r="AA73" i="1"/>
  <c r="Z73" i="1"/>
  <c r="Y73" i="1"/>
  <c r="J73" i="1"/>
  <c r="F73" i="1"/>
  <c r="E73" i="1"/>
  <c r="D73" i="1"/>
  <c r="G73" i="1" s="1"/>
  <c r="C73" i="1"/>
  <c r="B73" i="1"/>
  <c r="AA72" i="1"/>
  <c r="Z72" i="1"/>
  <c r="Y72" i="1"/>
  <c r="J72" i="1"/>
  <c r="F72" i="1"/>
  <c r="E72" i="1"/>
  <c r="D72" i="1"/>
  <c r="C72" i="1"/>
  <c r="G72" i="1" s="1"/>
  <c r="B72" i="1"/>
  <c r="AA71" i="1"/>
  <c r="Z71" i="1"/>
  <c r="Y71" i="1"/>
  <c r="J71" i="1"/>
  <c r="F71" i="1"/>
  <c r="E71" i="1"/>
  <c r="D71" i="1"/>
  <c r="C71" i="1"/>
  <c r="G71" i="1" s="1"/>
  <c r="AB71" i="1" s="1"/>
  <c r="B71" i="1"/>
  <c r="AA70" i="1"/>
  <c r="Z70" i="1"/>
  <c r="Y70" i="1"/>
  <c r="J70" i="1"/>
  <c r="G70" i="1"/>
  <c r="AB70" i="1" s="1"/>
  <c r="F70" i="1"/>
  <c r="E70" i="1"/>
  <c r="D70" i="1"/>
  <c r="C70" i="1"/>
  <c r="B70" i="1"/>
  <c r="AA69" i="1"/>
  <c r="Z69" i="1"/>
  <c r="Y69" i="1"/>
  <c r="J69" i="1"/>
  <c r="F69" i="1"/>
  <c r="E69" i="1"/>
  <c r="D69" i="1"/>
  <c r="G69" i="1" s="1"/>
  <c r="C69" i="1"/>
  <c r="B69" i="1"/>
  <c r="AA68" i="1"/>
  <c r="Z68" i="1"/>
  <c r="Y68" i="1"/>
  <c r="J68" i="1"/>
  <c r="F68" i="1"/>
  <c r="E68" i="1"/>
  <c r="D68" i="1"/>
  <c r="C68" i="1"/>
  <c r="B68" i="1"/>
  <c r="AA67" i="1"/>
  <c r="Z67" i="1"/>
  <c r="Y67" i="1"/>
  <c r="J67" i="1"/>
  <c r="F67" i="1"/>
  <c r="E67" i="1"/>
  <c r="D67" i="1"/>
  <c r="C67" i="1"/>
  <c r="B67" i="1"/>
  <c r="AB66" i="1"/>
  <c r="AA66" i="1"/>
  <c r="Z66" i="1"/>
  <c r="Y66" i="1"/>
  <c r="J66" i="1"/>
  <c r="G66" i="1"/>
  <c r="H66" i="1" s="1"/>
  <c r="F66" i="1"/>
  <c r="E66" i="1"/>
  <c r="D66" i="1"/>
  <c r="C66" i="1"/>
  <c r="B66" i="1"/>
  <c r="AA65" i="1"/>
  <c r="Z65" i="1"/>
  <c r="AB65" i="1" s="1"/>
  <c r="Y65" i="1"/>
  <c r="J65" i="1"/>
  <c r="G65" i="1"/>
  <c r="H65" i="1" s="1"/>
  <c r="F65" i="1"/>
  <c r="E65" i="1"/>
  <c r="D65" i="1"/>
  <c r="C65" i="1"/>
  <c r="B65" i="1"/>
  <c r="AA64" i="1"/>
  <c r="Z64" i="1"/>
  <c r="Y64" i="1"/>
  <c r="J64" i="1"/>
  <c r="F64" i="1"/>
  <c r="E64" i="1"/>
  <c r="D64" i="1"/>
  <c r="C64" i="1"/>
  <c r="B64" i="1"/>
  <c r="AA63" i="1"/>
  <c r="Z63" i="1"/>
  <c r="Y63" i="1"/>
  <c r="J63" i="1"/>
  <c r="F63" i="1"/>
  <c r="E63" i="1"/>
  <c r="D63" i="1"/>
  <c r="C63" i="1"/>
  <c r="G63" i="1" s="1"/>
  <c r="AB63" i="1" s="1"/>
  <c r="B63" i="1"/>
  <c r="AA62" i="1"/>
  <c r="AB62" i="1" s="1"/>
  <c r="Z62" i="1"/>
  <c r="Y62" i="1"/>
  <c r="J62" i="1"/>
  <c r="G62" i="1"/>
  <c r="F62" i="1"/>
  <c r="H62" i="1" s="1"/>
  <c r="E62" i="1"/>
  <c r="D62" i="1"/>
  <c r="C62" i="1"/>
  <c r="B62" i="1"/>
  <c r="AA61" i="1"/>
  <c r="Z61" i="1"/>
  <c r="Y61" i="1"/>
  <c r="J61" i="1"/>
  <c r="F61" i="1"/>
  <c r="E61" i="1"/>
  <c r="D61" i="1"/>
  <c r="G61" i="1" s="1"/>
  <c r="C61" i="1"/>
  <c r="B61" i="1"/>
  <c r="AA60" i="1"/>
  <c r="Z60" i="1"/>
  <c r="Y60" i="1"/>
  <c r="J60" i="1"/>
  <c r="F60" i="1"/>
  <c r="E60" i="1"/>
  <c r="D60" i="1"/>
  <c r="C60" i="1"/>
  <c r="G60" i="1" s="1"/>
  <c r="B60" i="1"/>
  <c r="AA59" i="1"/>
  <c r="Z59" i="1"/>
  <c r="Y59" i="1"/>
  <c r="J59" i="1"/>
  <c r="H59" i="1"/>
  <c r="I59" i="1" s="1"/>
  <c r="F59" i="1"/>
  <c r="E59" i="1"/>
  <c r="D59" i="1"/>
  <c r="C59" i="1"/>
  <c r="G59" i="1" s="1"/>
  <c r="AB59" i="1" s="1"/>
  <c r="B59" i="1"/>
  <c r="AA58" i="1"/>
  <c r="Z58" i="1"/>
  <c r="Y58" i="1"/>
  <c r="J58" i="1"/>
  <c r="G58" i="1"/>
  <c r="H58" i="1" s="1"/>
  <c r="F58" i="1"/>
  <c r="E58" i="1"/>
  <c r="D58" i="1"/>
  <c r="C58" i="1"/>
  <c r="B58" i="1"/>
  <c r="AA57" i="1"/>
  <c r="Z57" i="1"/>
  <c r="Y57" i="1"/>
  <c r="J57" i="1"/>
  <c r="F57" i="1"/>
  <c r="E57" i="1"/>
  <c r="D57" i="1"/>
  <c r="G57" i="1" s="1"/>
  <c r="C57" i="1"/>
  <c r="B57" i="1"/>
  <c r="AA56" i="1"/>
  <c r="Z56" i="1"/>
  <c r="Y56" i="1"/>
  <c r="J56" i="1"/>
  <c r="F56" i="1"/>
  <c r="E56" i="1"/>
  <c r="D56" i="1"/>
  <c r="C56" i="1"/>
  <c r="G56" i="1" s="1"/>
  <c r="B56" i="1"/>
  <c r="AA55" i="1"/>
  <c r="Z55" i="1"/>
  <c r="Y55" i="1"/>
  <c r="J55" i="1"/>
  <c r="H55" i="1"/>
  <c r="X55" i="1" s="1"/>
  <c r="F55" i="1"/>
  <c r="E55" i="1"/>
  <c r="D55" i="1"/>
  <c r="C55" i="1"/>
  <c r="G55" i="1" s="1"/>
  <c r="AB55" i="1" s="1"/>
  <c r="B55" i="1"/>
  <c r="AB54" i="1"/>
  <c r="AA54" i="1"/>
  <c r="Z54" i="1"/>
  <c r="Y54" i="1"/>
  <c r="J54" i="1"/>
  <c r="G54" i="1"/>
  <c r="H54" i="1" s="1"/>
  <c r="F54" i="1"/>
  <c r="E54" i="1"/>
  <c r="D54" i="1"/>
  <c r="C54" i="1"/>
  <c r="B54" i="1"/>
  <c r="AA53" i="1"/>
  <c r="Z53" i="1"/>
  <c r="Y53" i="1"/>
  <c r="J53" i="1"/>
  <c r="G53" i="1"/>
  <c r="AB53" i="1" s="1"/>
  <c r="F53" i="1"/>
  <c r="E53" i="1"/>
  <c r="D53" i="1"/>
  <c r="C53" i="1"/>
  <c r="B53" i="1"/>
  <c r="AA52" i="1"/>
  <c r="Z52" i="1"/>
  <c r="Y52" i="1"/>
  <c r="J52" i="1"/>
  <c r="F52" i="1"/>
  <c r="E52" i="1"/>
  <c r="D52" i="1"/>
  <c r="C52" i="1"/>
  <c r="B52" i="1"/>
  <c r="AA51" i="1"/>
  <c r="Z51" i="1"/>
  <c r="Y51" i="1"/>
  <c r="J51" i="1"/>
  <c r="F51" i="1"/>
  <c r="E51" i="1"/>
  <c r="D51" i="1"/>
  <c r="C51" i="1"/>
  <c r="B51" i="1"/>
  <c r="AA50" i="1"/>
  <c r="AB50" i="1" s="1"/>
  <c r="Z50" i="1"/>
  <c r="Y50" i="1"/>
  <c r="J50" i="1"/>
  <c r="G50" i="1"/>
  <c r="H50" i="1" s="1"/>
  <c r="F50" i="1"/>
  <c r="E50" i="1"/>
  <c r="D50" i="1"/>
  <c r="C50" i="1"/>
  <c r="B50" i="1"/>
  <c r="AA49" i="1"/>
  <c r="Z49" i="1"/>
  <c r="Y49" i="1"/>
  <c r="J49" i="1"/>
  <c r="G49" i="1"/>
  <c r="AB49" i="1" s="1"/>
  <c r="F49" i="1"/>
  <c r="E49" i="1"/>
  <c r="D49" i="1"/>
  <c r="C49" i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F47" i="1"/>
  <c r="E47" i="1"/>
  <c r="D47" i="1"/>
  <c r="C47" i="1"/>
  <c r="B47" i="1"/>
  <c r="AA46" i="1"/>
  <c r="AB46" i="1" s="1"/>
  <c r="Z46" i="1"/>
  <c r="Y46" i="1"/>
  <c r="J46" i="1"/>
  <c r="G46" i="1"/>
  <c r="F46" i="1"/>
  <c r="H46" i="1" s="1"/>
  <c r="E46" i="1"/>
  <c r="D46" i="1"/>
  <c r="C46" i="1"/>
  <c r="B46" i="1"/>
  <c r="AA45" i="1"/>
  <c r="Z45" i="1"/>
  <c r="Y45" i="1"/>
  <c r="J45" i="1"/>
  <c r="F45" i="1"/>
  <c r="E45" i="1"/>
  <c r="D45" i="1"/>
  <c r="G45" i="1" s="1"/>
  <c r="C45" i="1"/>
  <c r="B45" i="1"/>
  <c r="AA44" i="1"/>
  <c r="Z44" i="1"/>
  <c r="Y44" i="1"/>
  <c r="J44" i="1"/>
  <c r="F44" i="1"/>
  <c r="E44" i="1"/>
  <c r="D44" i="1"/>
  <c r="C44" i="1"/>
  <c r="G44" i="1" s="1"/>
  <c r="B44" i="1"/>
  <c r="AA43" i="1"/>
  <c r="Z43" i="1"/>
  <c r="Y43" i="1"/>
  <c r="J43" i="1"/>
  <c r="F43" i="1"/>
  <c r="E43" i="1"/>
  <c r="D43" i="1"/>
  <c r="C43" i="1"/>
  <c r="G43" i="1" s="1"/>
  <c r="AB43" i="1" s="1"/>
  <c r="B43" i="1"/>
  <c r="AA42" i="1"/>
  <c r="Z42" i="1"/>
  <c r="Y42" i="1"/>
  <c r="J42" i="1"/>
  <c r="H42" i="1"/>
  <c r="X42" i="1" s="1"/>
  <c r="G42" i="1"/>
  <c r="AB42" i="1" s="1"/>
  <c r="F42" i="1"/>
  <c r="E42" i="1"/>
  <c r="D42" i="1"/>
  <c r="C42" i="1"/>
  <c r="B42" i="1"/>
  <c r="AA41" i="1"/>
  <c r="Z41" i="1"/>
  <c r="Y41" i="1"/>
  <c r="J41" i="1"/>
  <c r="F41" i="1"/>
  <c r="E41" i="1"/>
  <c r="D41" i="1"/>
  <c r="G41" i="1" s="1"/>
  <c r="C41" i="1"/>
  <c r="B41" i="1"/>
  <c r="AA40" i="1"/>
  <c r="Z40" i="1"/>
  <c r="Y40" i="1"/>
  <c r="J40" i="1"/>
  <c r="F40" i="1"/>
  <c r="E40" i="1"/>
  <c r="D40" i="1"/>
  <c r="C40" i="1"/>
  <c r="G40" i="1" s="1"/>
  <c r="B40" i="1"/>
  <c r="AA39" i="1"/>
  <c r="Z39" i="1"/>
  <c r="Y39" i="1"/>
  <c r="J39" i="1"/>
  <c r="F39" i="1"/>
  <c r="E39" i="1"/>
  <c r="D39" i="1"/>
  <c r="C39" i="1"/>
  <c r="G39" i="1" s="1"/>
  <c r="AB39" i="1" s="1"/>
  <c r="B39" i="1"/>
  <c r="AA38" i="1"/>
  <c r="Z38" i="1"/>
  <c r="Y38" i="1"/>
  <c r="J38" i="1"/>
  <c r="G38" i="1"/>
  <c r="AB38" i="1" s="1"/>
  <c r="F38" i="1"/>
  <c r="E38" i="1"/>
  <c r="D38" i="1"/>
  <c r="C38" i="1"/>
  <c r="B38" i="1"/>
  <c r="AA37" i="1"/>
  <c r="Z37" i="1"/>
  <c r="Y37" i="1"/>
  <c r="J37" i="1"/>
  <c r="F37" i="1"/>
  <c r="E37" i="1"/>
  <c r="D37" i="1"/>
  <c r="G37" i="1" s="1"/>
  <c r="C37" i="1"/>
  <c r="B37" i="1"/>
  <c r="AA33" i="1"/>
  <c r="Z33" i="1"/>
  <c r="Y33" i="1"/>
  <c r="J33" i="1"/>
  <c r="G33" i="1"/>
  <c r="H33" i="1" s="1"/>
  <c r="I33" i="1" s="1"/>
  <c r="F33" i="1"/>
  <c r="E33" i="1"/>
  <c r="D33" i="1"/>
  <c r="C33" i="1"/>
  <c r="B33" i="1"/>
  <c r="AA32" i="1"/>
  <c r="Z32" i="1"/>
  <c r="Y32" i="1"/>
  <c r="J32" i="1"/>
  <c r="F32" i="1"/>
  <c r="E32" i="1"/>
  <c r="D32" i="1"/>
  <c r="C32" i="1"/>
  <c r="G32" i="1" s="1"/>
  <c r="B32" i="1"/>
  <c r="AA31" i="1"/>
  <c r="Z31" i="1"/>
  <c r="Y31" i="1"/>
  <c r="J31" i="1"/>
  <c r="F31" i="1"/>
  <c r="E31" i="1"/>
  <c r="D31" i="1"/>
  <c r="C31" i="1"/>
  <c r="G31" i="1" s="1"/>
  <c r="B31" i="1"/>
  <c r="AA30" i="1"/>
  <c r="AB30" i="1" s="1"/>
  <c r="Z30" i="1"/>
  <c r="Y30" i="1"/>
  <c r="J30" i="1"/>
  <c r="G30" i="1"/>
  <c r="F30" i="1"/>
  <c r="E30" i="1"/>
  <c r="H30" i="1" s="1"/>
  <c r="D30" i="1"/>
  <c r="C30" i="1"/>
  <c r="B30" i="1"/>
  <c r="AA29" i="1"/>
  <c r="Z29" i="1"/>
  <c r="Y29" i="1"/>
  <c r="J29" i="1"/>
  <c r="F29" i="1"/>
  <c r="E29" i="1"/>
  <c r="D29" i="1"/>
  <c r="C29" i="1"/>
  <c r="G29" i="1" s="1"/>
  <c r="B29" i="1"/>
  <c r="AA28" i="1"/>
  <c r="Z28" i="1"/>
  <c r="Y28" i="1"/>
  <c r="J28" i="1"/>
  <c r="F28" i="1"/>
  <c r="E28" i="1"/>
  <c r="D28" i="1"/>
  <c r="C28" i="1"/>
  <c r="B28" i="1"/>
  <c r="AA27" i="1"/>
  <c r="Z27" i="1"/>
  <c r="Y27" i="1"/>
  <c r="J27" i="1"/>
  <c r="F27" i="1"/>
  <c r="E27" i="1"/>
  <c r="D27" i="1"/>
  <c r="C27" i="1"/>
  <c r="G27" i="1" s="1"/>
  <c r="B27" i="1"/>
  <c r="AA26" i="1"/>
  <c r="Z26" i="1"/>
  <c r="Y26" i="1"/>
  <c r="J26" i="1"/>
  <c r="G26" i="1"/>
  <c r="AB26" i="1" s="1"/>
  <c r="F26" i="1"/>
  <c r="E26" i="1"/>
  <c r="D26" i="1"/>
  <c r="C26" i="1"/>
  <c r="B26" i="1"/>
  <c r="AA25" i="1"/>
  <c r="Z25" i="1"/>
  <c r="Y25" i="1"/>
  <c r="J25" i="1"/>
  <c r="F25" i="1"/>
  <c r="E25" i="1"/>
  <c r="D25" i="1"/>
  <c r="C25" i="1"/>
  <c r="G25" i="1" s="1"/>
  <c r="B25" i="1"/>
  <c r="AA24" i="1"/>
  <c r="Z24" i="1"/>
  <c r="Y24" i="1"/>
  <c r="J24" i="1"/>
  <c r="F24" i="1"/>
  <c r="E24" i="1"/>
  <c r="D24" i="1"/>
  <c r="C24" i="1"/>
  <c r="G24" i="1" s="1"/>
  <c r="B24" i="1"/>
  <c r="AA23" i="1"/>
  <c r="Z23" i="1"/>
  <c r="Y23" i="1"/>
  <c r="J23" i="1"/>
  <c r="G23" i="1"/>
  <c r="AB23" i="1" s="1"/>
  <c r="F23" i="1"/>
  <c r="E23" i="1"/>
  <c r="D23" i="1"/>
  <c r="C23" i="1"/>
  <c r="B23" i="1"/>
  <c r="AA22" i="1"/>
  <c r="Z22" i="1"/>
  <c r="AB22" i="1" s="1"/>
  <c r="Y22" i="1"/>
  <c r="J22" i="1"/>
  <c r="G22" i="1"/>
  <c r="F22" i="1"/>
  <c r="E22" i="1"/>
  <c r="H22" i="1" s="1"/>
  <c r="D22" i="1"/>
  <c r="C22" i="1"/>
  <c r="B22" i="1"/>
  <c r="AA21" i="1"/>
  <c r="Z21" i="1"/>
  <c r="Y21" i="1"/>
  <c r="J21" i="1"/>
  <c r="F21" i="1"/>
  <c r="E21" i="1"/>
  <c r="D21" i="1"/>
  <c r="G21" i="1" s="1"/>
  <c r="C21" i="1"/>
  <c r="B21" i="1"/>
  <c r="AA20" i="1"/>
  <c r="Z20" i="1"/>
  <c r="Y20" i="1"/>
  <c r="J20" i="1"/>
  <c r="F20" i="1"/>
  <c r="E20" i="1"/>
  <c r="D20" i="1"/>
  <c r="C20" i="1"/>
  <c r="G20" i="1" s="1"/>
  <c r="B20" i="1"/>
  <c r="AA19" i="1"/>
  <c r="Z19" i="1"/>
  <c r="Y19" i="1"/>
  <c r="J19" i="1"/>
  <c r="G19" i="1"/>
  <c r="AB19" i="1" s="1"/>
  <c r="F19" i="1"/>
  <c r="E19" i="1"/>
  <c r="D19" i="1"/>
  <c r="C19" i="1"/>
  <c r="B19" i="1"/>
  <c r="AA18" i="1"/>
  <c r="Z18" i="1"/>
  <c r="AB18" i="1" s="1"/>
  <c r="Y18" i="1"/>
  <c r="J18" i="1"/>
  <c r="G18" i="1"/>
  <c r="H18" i="1" s="1"/>
  <c r="F18" i="1"/>
  <c r="E18" i="1"/>
  <c r="D18" i="1"/>
  <c r="C18" i="1"/>
  <c r="B18" i="1"/>
  <c r="AA17" i="1"/>
  <c r="Z17" i="1"/>
  <c r="Y17" i="1"/>
  <c r="J17" i="1"/>
  <c r="G17" i="1"/>
  <c r="H17" i="1" s="1"/>
  <c r="I17" i="1" s="1"/>
  <c r="F17" i="1"/>
  <c r="E17" i="1"/>
  <c r="D17" i="1"/>
  <c r="C17" i="1"/>
  <c r="B17" i="1"/>
  <c r="AA16" i="1"/>
  <c r="Z16" i="1"/>
  <c r="Y16" i="1"/>
  <c r="J16" i="1"/>
  <c r="F16" i="1"/>
  <c r="E16" i="1"/>
  <c r="D16" i="1"/>
  <c r="C16" i="1"/>
  <c r="G16" i="1" s="1"/>
  <c r="B16" i="1"/>
  <c r="AA15" i="1"/>
  <c r="Z15" i="1"/>
  <c r="Y15" i="1"/>
  <c r="J15" i="1"/>
  <c r="F15" i="1"/>
  <c r="E15" i="1"/>
  <c r="D15" i="1"/>
  <c r="C15" i="1"/>
  <c r="G15" i="1" s="1"/>
  <c r="B15" i="1"/>
  <c r="AA14" i="1"/>
  <c r="AB14" i="1" s="1"/>
  <c r="Z14" i="1"/>
  <c r="Y14" i="1"/>
  <c r="J14" i="1"/>
  <c r="G14" i="1"/>
  <c r="F14" i="1"/>
  <c r="E14" i="1"/>
  <c r="H14" i="1" s="1"/>
  <c r="D14" i="1"/>
  <c r="C14" i="1"/>
  <c r="B14" i="1"/>
  <c r="AA13" i="1"/>
  <c r="Z13" i="1"/>
  <c r="Y13" i="1"/>
  <c r="J13" i="1"/>
  <c r="F13" i="1"/>
  <c r="E13" i="1"/>
  <c r="D13" i="1"/>
  <c r="C13" i="1"/>
  <c r="G13" i="1" s="1"/>
  <c r="B13" i="1"/>
  <c r="AA12" i="1"/>
  <c r="Z12" i="1"/>
  <c r="Y12" i="1"/>
  <c r="J12" i="1"/>
  <c r="F12" i="1"/>
  <c r="E12" i="1"/>
  <c r="D12" i="1"/>
  <c r="C12" i="1"/>
  <c r="B12" i="1"/>
  <c r="AA11" i="1"/>
  <c r="Z11" i="1"/>
  <c r="Y11" i="1"/>
  <c r="J11" i="1"/>
  <c r="F11" i="1"/>
  <c r="E11" i="1"/>
  <c r="D11" i="1"/>
  <c r="C11" i="1"/>
  <c r="G11" i="1" s="1"/>
  <c r="B11" i="1"/>
  <c r="A652" i="1"/>
  <c r="A504" i="1"/>
  <c r="A465" i="1"/>
  <c r="A540" i="1"/>
  <c r="A523" i="1"/>
  <c r="A450" i="1"/>
  <c r="A367" i="1"/>
  <c r="A495" i="1"/>
  <c r="A328" i="1"/>
  <c r="A441" i="1"/>
  <c r="A256" i="1"/>
  <c r="A189" i="1"/>
  <c r="A426" i="1"/>
  <c r="A399" i="1"/>
  <c r="A167" i="1"/>
  <c r="A284" i="1"/>
  <c r="A148" i="1"/>
  <c r="A409" i="1"/>
  <c r="A383" i="1"/>
  <c r="A34" i="1"/>
  <c r="A121" i="1"/>
  <c r="A8" i="1"/>
  <c r="A74" i="1"/>
  <c r="X30" i="1" l="1"/>
  <c r="I30" i="1"/>
  <c r="AB140" i="1"/>
  <c r="H140" i="1"/>
  <c r="X18" i="1"/>
  <c r="I18" i="1"/>
  <c r="X65" i="1"/>
  <c r="I65" i="1"/>
  <c r="X81" i="1"/>
  <c r="I81" i="1"/>
  <c r="AB82" i="1"/>
  <c r="H82" i="1"/>
  <c r="X85" i="1"/>
  <c r="I85" i="1"/>
  <c r="H99" i="1"/>
  <c r="AB99" i="1"/>
  <c r="H41" i="1"/>
  <c r="AB41" i="1"/>
  <c r="X50" i="1"/>
  <c r="I50" i="1"/>
  <c r="AB73" i="1"/>
  <c r="H73" i="1"/>
  <c r="I94" i="1"/>
  <c r="X94" i="1"/>
  <c r="H21" i="1"/>
  <c r="AB21" i="1"/>
  <c r="H27" i="1"/>
  <c r="AB27" i="1"/>
  <c r="X46" i="1"/>
  <c r="I46" i="1"/>
  <c r="AB57" i="1"/>
  <c r="H57" i="1"/>
  <c r="X66" i="1"/>
  <c r="I66" i="1"/>
  <c r="H88" i="1"/>
  <c r="AB88" i="1"/>
  <c r="H137" i="1"/>
  <c r="AB137" i="1"/>
  <c r="H142" i="1"/>
  <c r="AB142" i="1"/>
  <c r="I260" i="1"/>
  <c r="X260" i="1"/>
  <c r="H366" i="1"/>
  <c r="AB366" i="1"/>
  <c r="X108" i="1"/>
  <c r="I108" i="1"/>
  <c r="AB15" i="1"/>
  <c r="H15" i="1"/>
  <c r="H78" i="1"/>
  <c r="AB78" i="1"/>
  <c r="I164" i="1"/>
  <c r="X164" i="1"/>
  <c r="H221" i="1"/>
  <c r="AB221" i="1"/>
  <c r="H29" i="1"/>
  <c r="AB29" i="1"/>
  <c r="H37" i="1"/>
  <c r="AB37" i="1"/>
  <c r="H69" i="1"/>
  <c r="AB69" i="1"/>
  <c r="X89" i="1"/>
  <c r="I89" i="1"/>
  <c r="X112" i="1"/>
  <c r="I112" i="1"/>
  <c r="H126" i="1"/>
  <c r="AB126" i="1"/>
  <c r="X54" i="1"/>
  <c r="I54" i="1"/>
  <c r="X14" i="1"/>
  <c r="I14" i="1"/>
  <c r="H11" i="1"/>
  <c r="AB11" i="1"/>
  <c r="X62" i="1"/>
  <c r="I62" i="1"/>
  <c r="H13" i="1"/>
  <c r="AB13" i="1"/>
  <c r="H80" i="1"/>
  <c r="AB80" i="1"/>
  <c r="X93" i="1"/>
  <c r="I93" i="1"/>
  <c r="H25" i="1"/>
  <c r="AB25" i="1"/>
  <c r="AB31" i="1"/>
  <c r="H31" i="1"/>
  <c r="H45" i="1"/>
  <c r="AB45" i="1"/>
  <c r="X139" i="1"/>
  <c r="I139" i="1"/>
  <c r="H61" i="1"/>
  <c r="AB61" i="1"/>
  <c r="X22" i="1"/>
  <c r="I22" i="1"/>
  <c r="X58" i="1"/>
  <c r="I58" i="1"/>
  <c r="X97" i="1"/>
  <c r="I97" i="1"/>
  <c r="H135" i="1"/>
  <c r="AB135" i="1"/>
  <c r="I143" i="1"/>
  <c r="X143" i="1"/>
  <c r="I170" i="1"/>
  <c r="X170" i="1"/>
  <c r="H205" i="1"/>
  <c r="AB205" i="1"/>
  <c r="H237" i="1"/>
  <c r="AB237" i="1"/>
  <c r="I98" i="1"/>
  <c r="X98" i="1"/>
  <c r="AB105" i="1"/>
  <c r="H105" i="1"/>
  <c r="H141" i="1"/>
  <c r="AB141" i="1"/>
  <c r="X145" i="1"/>
  <c r="I145" i="1"/>
  <c r="X210" i="1"/>
  <c r="I210" i="1"/>
  <c r="I272" i="1"/>
  <c r="X272" i="1"/>
  <c r="H299" i="1"/>
  <c r="AB299" i="1"/>
  <c r="AB348" i="1"/>
  <c r="H348" i="1"/>
  <c r="H83" i="1"/>
  <c r="AB83" i="1"/>
  <c r="H92" i="1"/>
  <c r="H176" i="1"/>
  <c r="AB176" i="1"/>
  <c r="I178" i="1"/>
  <c r="X178" i="1"/>
  <c r="H187" i="1"/>
  <c r="H208" i="1"/>
  <c r="AB208" i="1"/>
  <c r="I222" i="1"/>
  <c r="H224" i="1"/>
  <c r="AB224" i="1"/>
  <c r="H226" i="1"/>
  <c r="I238" i="1"/>
  <c r="H240" i="1"/>
  <c r="AB240" i="1"/>
  <c r="H242" i="1"/>
  <c r="H262" i="1"/>
  <c r="AB262" i="1"/>
  <c r="H282" i="1"/>
  <c r="AB282" i="1"/>
  <c r="H295" i="1"/>
  <c r="AB295" i="1"/>
  <c r="H314" i="1"/>
  <c r="AB314" i="1"/>
  <c r="H327" i="1"/>
  <c r="AB327" i="1"/>
  <c r="AB347" i="1"/>
  <c r="H347" i="1"/>
  <c r="H365" i="1"/>
  <c r="AB365" i="1"/>
  <c r="H371" i="1"/>
  <c r="AB371" i="1"/>
  <c r="AB373" i="1"/>
  <c r="H373" i="1"/>
  <c r="X375" i="1"/>
  <c r="I375" i="1"/>
  <c r="H413" i="1"/>
  <c r="AB413" i="1"/>
  <c r="H454" i="1"/>
  <c r="AB454" i="1"/>
  <c r="AB532" i="1"/>
  <c r="H532" i="1"/>
  <c r="X17" i="1"/>
  <c r="H19" i="1"/>
  <c r="X33" i="1"/>
  <c r="H49" i="1"/>
  <c r="G52" i="1"/>
  <c r="I55" i="1"/>
  <c r="AB58" i="1"/>
  <c r="G67" i="1"/>
  <c r="X84" i="1"/>
  <c r="H86" i="1"/>
  <c r="G95" i="1"/>
  <c r="X96" i="1"/>
  <c r="H103" i="1"/>
  <c r="AB115" i="1"/>
  <c r="I116" i="1"/>
  <c r="I136" i="1"/>
  <c r="H144" i="1"/>
  <c r="AB144" i="1"/>
  <c r="AB170" i="1"/>
  <c r="AB174" i="1"/>
  <c r="I175" i="1"/>
  <c r="H182" i="1"/>
  <c r="H198" i="1"/>
  <c r="AB214" i="1"/>
  <c r="AB230" i="1"/>
  <c r="AB246" i="1"/>
  <c r="H305" i="1"/>
  <c r="AB305" i="1"/>
  <c r="H421" i="1"/>
  <c r="AB421" i="1"/>
  <c r="H515" i="1"/>
  <c r="AB515" i="1"/>
  <c r="H519" i="1"/>
  <c r="AB519" i="1"/>
  <c r="X521" i="1"/>
  <c r="I521" i="1"/>
  <c r="X545" i="1"/>
  <c r="I545" i="1"/>
  <c r="H192" i="1"/>
  <c r="AB192" i="1"/>
  <c r="H213" i="1"/>
  <c r="AB213" i="1"/>
  <c r="AB267" i="1"/>
  <c r="H267" i="1"/>
  <c r="H386" i="1"/>
  <c r="AB386" i="1"/>
  <c r="H26" i="1"/>
  <c r="H38" i="1"/>
  <c r="I42" i="1"/>
  <c r="H53" i="1"/>
  <c r="H70" i="1"/>
  <c r="AB117" i="1"/>
  <c r="H117" i="1"/>
  <c r="H163" i="1"/>
  <c r="H20" i="1"/>
  <c r="AB20" i="1"/>
  <c r="H48" i="1"/>
  <c r="AB48" i="1"/>
  <c r="X59" i="1"/>
  <c r="X115" i="1"/>
  <c r="I115" i="1"/>
  <c r="H147" i="1"/>
  <c r="AB147" i="1"/>
  <c r="AB165" i="1"/>
  <c r="H165" i="1"/>
  <c r="X179" i="1"/>
  <c r="I179" i="1"/>
  <c r="X207" i="1"/>
  <c r="I207" i="1"/>
  <c r="X230" i="1"/>
  <c r="I230" i="1"/>
  <c r="H306" i="1"/>
  <c r="AB306" i="1"/>
  <c r="H398" i="1"/>
  <c r="AB398" i="1"/>
  <c r="H412" i="1"/>
  <c r="AB412" i="1"/>
  <c r="H621" i="1"/>
  <c r="AB621" i="1"/>
  <c r="H23" i="1"/>
  <c r="H43" i="1"/>
  <c r="H130" i="1"/>
  <c r="H131" i="1"/>
  <c r="AB131" i="1"/>
  <c r="H234" i="1"/>
  <c r="AB346" i="1"/>
  <c r="H346" i="1"/>
  <c r="H24" i="1"/>
  <c r="AB24" i="1"/>
  <c r="H39" i="1"/>
  <c r="H71" i="1"/>
  <c r="H100" i="1"/>
  <c r="AB101" i="1"/>
  <c r="H101" i="1"/>
  <c r="X107" i="1"/>
  <c r="I107" i="1"/>
  <c r="I120" i="1"/>
  <c r="X127" i="1"/>
  <c r="AB138" i="1"/>
  <c r="AB145" i="1"/>
  <c r="X146" i="1"/>
  <c r="AB172" i="1"/>
  <c r="AB178" i="1"/>
  <c r="H181" i="1"/>
  <c r="AB181" i="1"/>
  <c r="H215" i="1"/>
  <c r="H216" i="1"/>
  <c r="AB216" i="1"/>
  <c r="H231" i="1"/>
  <c r="H232" i="1"/>
  <c r="AB232" i="1"/>
  <c r="H247" i="1"/>
  <c r="H248" i="1"/>
  <c r="AB248" i="1"/>
  <c r="H255" i="1"/>
  <c r="AB255" i="1"/>
  <c r="H261" i="1"/>
  <c r="AB261" i="1"/>
  <c r="AB272" i="1"/>
  <c r="I273" i="1"/>
  <c r="I283" i="1"/>
  <c r="X283" i="1"/>
  <c r="H318" i="1"/>
  <c r="AB318" i="1"/>
  <c r="H337" i="1"/>
  <c r="AB337" i="1"/>
  <c r="X344" i="1"/>
  <c r="I344" i="1"/>
  <c r="H389" i="1"/>
  <c r="AB389" i="1"/>
  <c r="AB402" i="1"/>
  <c r="H402" i="1"/>
  <c r="H407" i="1"/>
  <c r="AB407" i="1"/>
  <c r="I482" i="1"/>
  <c r="X487" i="1"/>
  <c r="I487" i="1"/>
  <c r="X111" i="1"/>
  <c r="I111" i="1"/>
  <c r="H166" i="1"/>
  <c r="AB166" i="1"/>
  <c r="H245" i="1"/>
  <c r="AB245" i="1"/>
  <c r="H349" i="1"/>
  <c r="AB349" i="1"/>
  <c r="H434" i="1"/>
  <c r="AB434" i="1"/>
  <c r="H16" i="1"/>
  <c r="AB16" i="1"/>
  <c r="H32" i="1"/>
  <c r="AB32" i="1"/>
  <c r="H77" i="1"/>
  <c r="I104" i="1"/>
  <c r="H124" i="1"/>
  <c r="H125" i="1"/>
  <c r="AB125" i="1"/>
  <c r="X129" i="1"/>
  <c r="I129" i="1"/>
  <c r="H87" i="1"/>
  <c r="AB87" i="1"/>
  <c r="AB109" i="1"/>
  <c r="H109" i="1"/>
  <c r="AB139" i="1"/>
  <c r="H177" i="1"/>
  <c r="AB177" i="1"/>
  <c r="X223" i="1"/>
  <c r="I223" i="1"/>
  <c r="X246" i="1"/>
  <c r="I246" i="1"/>
  <c r="X292" i="1"/>
  <c r="I292" i="1"/>
  <c r="H345" i="1"/>
  <c r="AB345" i="1"/>
  <c r="H44" i="1"/>
  <c r="AB44" i="1"/>
  <c r="H199" i="1"/>
  <c r="I202" i="1"/>
  <c r="H218" i="1"/>
  <c r="H253" i="1"/>
  <c r="AB253" i="1"/>
  <c r="H290" i="1"/>
  <c r="AB290" i="1"/>
  <c r="X312" i="1"/>
  <c r="I312" i="1"/>
  <c r="H322" i="1"/>
  <c r="AB322" i="1"/>
  <c r="AB340" i="1"/>
  <c r="H340" i="1"/>
  <c r="AB364" i="1"/>
  <c r="H364" i="1"/>
  <c r="X514" i="1"/>
  <c r="I514" i="1"/>
  <c r="X522" i="1"/>
  <c r="I522" i="1"/>
  <c r="H40" i="1"/>
  <c r="AB40" i="1"/>
  <c r="H72" i="1"/>
  <c r="AB72" i="1"/>
  <c r="X90" i="1"/>
  <c r="AB93" i="1"/>
  <c r="AB17" i="1"/>
  <c r="AB33" i="1"/>
  <c r="G51" i="1"/>
  <c r="G68" i="1"/>
  <c r="AB84" i="1"/>
  <c r="AB89" i="1"/>
  <c r="AB96" i="1"/>
  <c r="G113" i="1"/>
  <c r="H119" i="1"/>
  <c r="AB129" i="1"/>
  <c r="G134" i="1"/>
  <c r="H151" i="1"/>
  <c r="H155" i="1"/>
  <c r="H159" i="1"/>
  <c r="AB163" i="1"/>
  <c r="H171" i="1"/>
  <c r="X174" i="1"/>
  <c r="G184" i="1"/>
  <c r="H186" i="1"/>
  <c r="AB186" i="1"/>
  <c r="H201" i="1"/>
  <c r="AB259" i="1"/>
  <c r="H259" i="1"/>
  <c r="H266" i="1"/>
  <c r="AB266" i="1"/>
  <c r="H268" i="1"/>
  <c r="H269" i="1"/>
  <c r="AB269" i="1"/>
  <c r="H276" i="1"/>
  <c r="AB276" i="1"/>
  <c r="H300" i="1"/>
  <c r="AB300" i="1"/>
  <c r="AB334" i="1"/>
  <c r="H334" i="1"/>
  <c r="H351" i="1"/>
  <c r="AB351" i="1"/>
  <c r="AB395" i="1"/>
  <c r="H395" i="1"/>
  <c r="H60" i="1"/>
  <c r="AB60" i="1"/>
  <c r="H229" i="1"/>
  <c r="AB229" i="1"/>
  <c r="X265" i="1"/>
  <c r="I265" i="1"/>
  <c r="H388" i="1"/>
  <c r="AB388" i="1"/>
  <c r="AB433" i="1"/>
  <c r="H433" i="1"/>
  <c r="H56" i="1"/>
  <c r="AB56" i="1"/>
  <c r="H91" i="1"/>
  <c r="AB91" i="1"/>
  <c r="H128" i="1"/>
  <c r="AB128" i="1"/>
  <c r="X214" i="1"/>
  <c r="I214" i="1"/>
  <c r="X239" i="1"/>
  <c r="I239" i="1"/>
  <c r="H281" i="1"/>
  <c r="AB281" i="1"/>
  <c r="X324" i="1"/>
  <c r="I324" i="1"/>
  <c r="AB98" i="1"/>
  <c r="H200" i="1"/>
  <c r="AB200" i="1"/>
  <c r="H250" i="1"/>
  <c r="X339" i="1"/>
  <c r="I339" i="1"/>
  <c r="X429" i="1"/>
  <c r="I429" i="1"/>
  <c r="G12" i="1"/>
  <c r="G28" i="1"/>
  <c r="G47" i="1"/>
  <c r="H63" i="1"/>
  <c r="G64" i="1"/>
  <c r="G79" i="1"/>
  <c r="AB92" i="1"/>
  <c r="AB111" i="1"/>
  <c r="AB154" i="1"/>
  <c r="H154" i="1"/>
  <c r="AB158" i="1"/>
  <c r="H158" i="1"/>
  <c r="H162" i="1"/>
  <c r="AB162" i="1"/>
  <c r="H188" i="1"/>
  <c r="AB188" i="1"/>
  <c r="X194" i="1"/>
  <c r="I194" i="1"/>
  <c r="H197" i="1"/>
  <c r="AB197" i="1"/>
  <c r="H217" i="1"/>
  <c r="H233" i="1"/>
  <c r="H249" i="1"/>
  <c r="X254" i="1"/>
  <c r="I254" i="1"/>
  <c r="H275" i="1"/>
  <c r="H317" i="1"/>
  <c r="AB317" i="1"/>
  <c r="X332" i="1"/>
  <c r="I332" i="1"/>
  <c r="X354" i="1"/>
  <c r="I354" i="1"/>
  <c r="AB354" i="1"/>
  <c r="H396" i="1"/>
  <c r="AB396" i="1"/>
  <c r="AB97" i="1"/>
  <c r="H133" i="1"/>
  <c r="G153" i="1"/>
  <c r="G157" i="1"/>
  <c r="G161" i="1"/>
  <c r="H193" i="1"/>
  <c r="G196" i="1"/>
  <c r="H209" i="1"/>
  <c r="G212" i="1"/>
  <c r="H225" i="1"/>
  <c r="G228" i="1"/>
  <c r="H241" i="1"/>
  <c r="G244" i="1"/>
  <c r="G264" i="1"/>
  <c r="H277" i="1"/>
  <c r="X280" i="1"/>
  <c r="I280" i="1"/>
  <c r="H287" i="1"/>
  <c r="AB287" i="1"/>
  <c r="H296" i="1"/>
  <c r="AB296" i="1"/>
  <c r="H309" i="1"/>
  <c r="AB309" i="1"/>
  <c r="X336" i="1"/>
  <c r="I336" i="1"/>
  <c r="H356" i="1"/>
  <c r="AB356" i="1"/>
  <c r="AB387" i="1"/>
  <c r="H387" i="1"/>
  <c r="H397" i="1"/>
  <c r="AB397" i="1"/>
  <c r="H414" i="1"/>
  <c r="AB414" i="1"/>
  <c r="H423" i="1"/>
  <c r="AB423" i="1"/>
  <c r="H436" i="1"/>
  <c r="AB436" i="1"/>
  <c r="H440" i="1"/>
  <c r="H462" i="1"/>
  <c r="AB462" i="1"/>
  <c r="H527" i="1"/>
  <c r="AB527" i="1"/>
  <c r="X604" i="1"/>
  <c r="I604" i="1"/>
  <c r="AB672" i="1"/>
  <c r="H672" i="1"/>
  <c r="X675" i="1"/>
  <c r="I675" i="1"/>
  <c r="H512" i="1"/>
  <c r="AB512" i="1"/>
  <c r="G180" i="1"/>
  <c r="H270" i="1"/>
  <c r="AB271" i="1"/>
  <c r="H271" i="1"/>
  <c r="I294" i="1"/>
  <c r="X294" i="1"/>
  <c r="AB294" i="1"/>
  <c r="H303" i="1"/>
  <c r="H304" i="1"/>
  <c r="AB304" i="1"/>
  <c r="I326" i="1"/>
  <c r="X326" i="1"/>
  <c r="AB326" i="1"/>
  <c r="X331" i="1"/>
  <c r="I331" i="1"/>
  <c r="AB361" i="1"/>
  <c r="H361" i="1"/>
  <c r="X391" i="1"/>
  <c r="I391" i="1"/>
  <c r="AB404" i="1"/>
  <c r="H404" i="1"/>
  <c r="H419" i="1"/>
  <c r="AB419" i="1"/>
  <c r="X432" i="1"/>
  <c r="I432" i="1"/>
  <c r="AB435" i="1"/>
  <c r="H435" i="1"/>
  <c r="H456" i="1"/>
  <c r="AB456" i="1"/>
  <c r="X509" i="1"/>
  <c r="I509" i="1"/>
  <c r="H588" i="1"/>
  <c r="AB588" i="1"/>
  <c r="AB152" i="1"/>
  <c r="AB156" i="1"/>
  <c r="AB160" i="1"/>
  <c r="H173" i="1"/>
  <c r="AB173" i="1"/>
  <c r="H185" i="1"/>
  <c r="AB185" i="1"/>
  <c r="H203" i="1"/>
  <c r="H204" i="1"/>
  <c r="AB204" i="1"/>
  <c r="H219" i="1"/>
  <c r="H220" i="1"/>
  <c r="AB220" i="1"/>
  <c r="H235" i="1"/>
  <c r="H236" i="1"/>
  <c r="AB236" i="1"/>
  <c r="H251" i="1"/>
  <c r="H252" i="1"/>
  <c r="AB252" i="1"/>
  <c r="G298" i="1"/>
  <c r="H313" i="1"/>
  <c r="AB313" i="1"/>
  <c r="I417" i="1"/>
  <c r="X425" i="1"/>
  <c r="I425" i="1"/>
  <c r="G446" i="1"/>
  <c r="AB501" i="1"/>
  <c r="H501" i="1"/>
  <c r="H562" i="1"/>
  <c r="AB562" i="1"/>
  <c r="H579" i="1"/>
  <c r="AB579" i="1"/>
  <c r="G102" i="1"/>
  <c r="G106" i="1"/>
  <c r="G110" i="1"/>
  <c r="G114" i="1"/>
  <c r="G118" i="1"/>
  <c r="AB193" i="1"/>
  <c r="AB209" i="1"/>
  <c r="AB225" i="1"/>
  <c r="AB241" i="1"/>
  <c r="G274" i="1"/>
  <c r="AB277" i="1"/>
  <c r="X288" i="1"/>
  <c r="I288" i="1"/>
  <c r="G302" i="1"/>
  <c r="H307" i="1"/>
  <c r="H310" i="1"/>
  <c r="AB310" i="1"/>
  <c r="X320" i="1"/>
  <c r="I320" i="1"/>
  <c r="X335" i="1"/>
  <c r="I335" i="1"/>
  <c r="H357" i="1"/>
  <c r="AB357" i="1"/>
  <c r="X374" i="1"/>
  <c r="I374" i="1"/>
  <c r="H376" i="1"/>
  <c r="AB376" i="1"/>
  <c r="I390" i="1"/>
  <c r="X390" i="1"/>
  <c r="AB390" i="1"/>
  <c r="X448" i="1"/>
  <c r="I448" i="1"/>
  <c r="H486" i="1"/>
  <c r="AB486" i="1"/>
  <c r="H488" i="1"/>
  <c r="AB488" i="1"/>
  <c r="X549" i="1"/>
  <c r="I549" i="1"/>
  <c r="AB552" i="1"/>
  <c r="H552" i="1"/>
  <c r="G278" i="1"/>
  <c r="AB280" i="1"/>
  <c r="H289" i="1"/>
  <c r="AB289" i="1"/>
  <c r="H311" i="1"/>
  <c r="AB319" i="1"/>
  <c r="H321" i="1"/>
  <c r="AB321" i="1"/>
  <c r="G338" i="1"/>
  <c r="H358" i="1"/>
  <c r="X406" i="1"/>
  <c r="I406" i="1"/>
  <c r="H422" i="1"/>
  <c r="AB422" i="1"/>
  <c r="AB424" i="1"/>
  <c r="AB425" i="1"/>
  <c r="G431" i="1"/>
  <c r="H459" i="1"/>
  <c r="AB459" i="1"/>
  <c r="X477" i="1"/>
  <c r="I477" i="1"/>
  <c r="X569" i="1"/>
  <c r="I569" i="1"/>
  <c r="H591" i="1"/>
  <c r="AB591" i="1"/>
  <c r="AB671" i="1"/>
  <c r="H671" i="1"/>
  <c r="G263" i="1"/>
  <c r="H293" i="1"/>
  <c r="AB293" i="1"/>
  <c r="H315" i="1"/>
  <c r="H325" i="1"/>
  <c r="AB325" i="1"/>
  <c r="G341" i="1"/>
  <c r="G350" i="1"/>
  <c r="X382" i="1"/>
  <c r="I382" i="1"/>
  <c r="H394" i="1"/>
  <c r="AB394" i="1"/>
  <c r="H445" i="1"/>
  <c r="AB445" i="1"/>
  <c r="H457" i="1"/>
  <c r="H464" i="1"/>
  <c r="AB464" i="1"/>
  <c r="X469" i="1"/>
  <c r="I469" i="1"/>
  <c r="H481" i="1"/>
  <c r="AB481" i="1"/>
  <c r="I494" i="1"/>
  <c r="H507" i="1"/>
  <c r="AB507" i="1"/>
  <c r="H539" i="1"/>
  <c r="AB539" i="1"/>
  <c r="AB544" i="1"/>
  <c r="H544" i="1"/>
  <c r="AB659" i="1"/>
  <c r="H659" i="1"/>
  <c r="AB275" i="1"/>
  <c r="H297" i="1"/>
  <c r="AB297" i="1"/>
  <c r="X343" i="1"/>
  <c r="I343" i="1"/>
  <c r="H353" i="1"/>
  <c r="AB353" i="1"/>
  <c r="H360" i="1"/>
  <c r="AB360" i="1"/>
  <c r="H362" i="1"/>
  <c r="AB370" i="1"/>
  <c r="H393" i="1"/>
  <c r="H415" i="1"/>
  <c r="AB415" i="1"/>
  <c r="I444" i="1"/>
  <c r="H455" i="1"/>
  <c r="AB455" i="1"/>
  <c r="H458" i="1"/>
  <c r="AB458" i="1"/>
  <c r="H493" i="1"/>
  <c r="H500" i="1"/>
  <c r="AB500" i="1"/>
  <c r="H502" i="1"/>
  <c r="AB502" i="1"/>
  <c r="G605" i="1"/>
  <c r="G279" i="1"/>
  <c r="H291" i="1"/>
  <c r="H301" i="1"/>
  <c r="AB301" i="1"/>
  <c r="I319" i="1"/>
  <c r="H323" i="1"/>
  <c r="G333" i="1"/>
  <c r="G342" i="1"/>
  <c r="H352" i="1"/>
  <c r="H359" i="1"/>
  <c r="H363" i="1"/>
  <c r="AB363" i="1"/>
  <c r="H370" i="1"/>
  <c r="X378" i="1"/>
  <c r="I378" i="1"/>
  <c r="H392" i="1"/>
  <c r="H418" i="1"/>
  <c r="AB418" i="1"/>
  <c r="H420" i="1"/>
  <c r="AB468" i="1"/>
  <c r="H468" i="1"/>
  <c r="H470" i="1"/>
  <c r="AB470" i="1"/>
  <c r="H472" i="1"/>
  <c r="AB472" i="1"/>
  <c r="H485" i="1"/>
  <c r="AB485" i="1"/>
  <c r="X498" i="1"/>
  <c r="I498" i="1"/>
  <c r="H528" i="1"/>
  <c r="AB528" i="1"/>
  <c r="G380" i="1"/>
  <c r="AB382" i="1"/>
  <c r="G408" i="1"/>
  <c r="H416" i="1"/>
  <c r="AB440" i="1"/>
  <c r="H474" i="1"/>
  <c r="H490" i="1"/>
  <c r="AB510" i="1"/>
  <c r="H510" i="1"/>
  <c r="X518" i="1"/>
  <c r="I518" i="1"/>
  <c r="G526" i="1"/>
  <c r="AB561" i="1"/>
  <c r="H561" i="1"/>
  <c r="G572" i="1"/>
  <c r="AB656" i="1"/>
  <c r="H656" i="1"/>
  <c r="H669" i="1"/>
  <c r="AB669" i="1"/>
  <c r="X684" i="1"/>
  <c r="I684" i="1"/>
  <c r="H372" i="1"/>
  <c r="AB372" i="1"/>
  <c r="H424" i="1"/>
  <c r="H438" i="1"/>
  <c r="AB438" i="1"/>
  <c r="AB447" i="1"/>
  <c r="AB449" i="1"/>
  <c r="H449" i="1"/>
  <c r="X460" i="1"/>
  <c r="I460" i="1"/>
  <c r="H461" i="1"/>
  <c r="AB461" i="1"/>
  <c r="AB463" i="1"/>
  <c r="AB473" i="1"/>
  <c r="AB489" i="1"/>
  <c r="H538" i="1"/>
  <c r="AB538" i="1"/>
  <c r="H554" i="1"/>
  <c r="AB554" i="1"/>
  <c r="X557" i="1"/>
  <c r="I557" i="1"/>
  <c r="AB568" i="1"/>
  <c r="H568" i="1"/>
  <c r="AB611" i="1"/>
  <c r="H611" i="1"/>
  <c r="AB655" i="1"/>
  <c r="H655" i="1"/>
  <c r="X664" i="1"/>
  <c r="I664" i="1"/>
  <c r="G381" i="1"/>
  <c r="AB391" i="1"/>
  <c r="G403" i="1"/>
  <c r="X437" i="1"/>
  <c r="X473" i="1"/>
  <c r="I473" i="1"/>
  <c r="X489" i="1"/>
  <c r="I489" i="1"/>
  <c r="H516" i="1"/>
  <c r="AB516" i="1"/>
  <c r="H520" i="1"/>
  <c r="AB520" i="1"/>
  <c r="AB553" i="1"/>
  <c r="H553" i="1"/>
  <c r="H607" i="1"/>
  <c r="AB607" i="1"/>
  <c r="AB620" i="1"/>
  <c r="H620" i="1"/>
  <c r="AB658" i="1"/>
  <c r="G377" i="1"/>
  <c r="X405" i="1"/>
  <c r="I405" i="1"/>
  <c r="G430" i="1"/>
  <c r="G439" i="1"/>
  <c r="G453" i="1"/>
  <c r="AB479" i="1"/>
  <c r="H479" i="1"/>
  <c r="X517" i="1"/>
  <c r="I517" i="1"/>
  <c r="H531" i="1"/>
  <c r="AB531" i="1"/>
  <c r="H533" i="1"/>
  <c r="AB533" i="1"/>
  <c r="G535" i="1"/>
  <c r="X537" i="1"/>
  <c r="I537" i="1"/>
  <c r="H546" i="1"/>
  <c r="AB546" i="1"/>
  <c r="H550" i="1"/>
  <c r="AB550" i="1"/>
  <c r="H576" i="1"/>
  <c r="H583" i="1"/>
  <c r="AB583" i="1"/>
  <c r="H483" i="1"/>
  <c r="G484" i="1"/>
  <c r="G548" i="1"/>
  <c r="H558" i="1"/>
  <c r="AB558" i="1"/>
  <c r="AB576" i="1"/>
  <c r="H623" i="1"/>
  <c r="AB623" i="1"/>
  <c r="AB627" i="1"/>
  <c r="H627" i="1"/>
  <c r="AB674" i="1"/>
  <c r="X680" i="1"/>
  <c r="I680" i="1"/>
  <c r="G471" i="1"/>
  <c r="G480" i="1"/>
  <c r="AB482" i="1"/>
  <c r="AB498" i="1"/>
  <c r="G503" i="1"/>
  <c r="H534" i="1"/>
  <c r="AB534" i="1"/>
  <c r="AB556" i="1"/>
  <c r="H556" i="1"/>
  <c r="H566" i="1"/>
  <c r="AB566" i="1"/>
  <c r="AB577" i="1"/>
  <c r="H577" i="1"/>
  <c r="AB585" i="1"/>
  <c r="H585" i="1"/>
  <c r="H678" i="1"/>
  <c r="AB678" i="1"/>
  <c r="H508" i="1"/>
  <c r="H511" i="1"/>
  <c r="AB511" i="1"/>
  <c r="H536" i="1"/>
  <c r="G560" i="1"/>
  <c r="H565" i="1"/>
  <c r="H570" i="1"/>
  <c r="AB570" i="1"/>
  <c r="X580" i="1"/>
  <c r="I580" i="1"/>
  <c r="H584" i="1"/>
  <c r="X600" i="1"/>
  <c r="I600" i="1"/>
  <c r="H639" i="1"/>
  <c r="AB639" i="1"/>
  <c r="AB643" i="1"/>
  <c r="H643" i="1"/>
  <c r="H662" i="1"/>
  <c r="AB662" i="1"/>
  <c r="AB676" i="1"/>
  <c r="H676" i="1"/>
  <c r="G476" i="1"/>
  <c r="G492" i="1"/>
  <c r="G499" i="1"/>
  <c r="G530" i="1"/>
  <c r="G564" i="1"/>
  <c r="X573" i="1"/>
  <c r="I573" i="1"/>
  <c r="G597" i="1"/>
  <c r="G637" i="1"/>
  <c r="AB660" i="1"/>
  <c r="H660" i="1"/>
  <c r="AB575" i="1"/>
  <c r="AB580" i="1"/>
  <c r="G589" i="1"/>
  <c r="H595" i="1"/>
  <c r="G609" i="1"/>
  <c r="X615" i="1"/>
  <c r="I615" i="1"/>
  <c r="G625" i="1"/>
  <c r="X631" i="1"/>
  <c r="I631" i="1"/>
  <c r="G641" i="1"/>
  <c r="X647" i="1"/>
  <c r="I647" i="1"/>
  <c r="X575" i="1"/>
  <c r="I575" i="1"/>
  <c r="AB601" i="1"/>
  <c r="H601" i="1"/>
  <c r="H603" i="1"/>
  <c r="H610" i="1"/>
  <c r="AB610" i="1"/>
  <c r="H619" i="1"/>
  <c r="H626" i="1"/>
  <c r="AB626" i="1"/>
  <c r="H635" i="1"/>
  <c r="H642" i="1"/>
  <c r="AB642" i="1"/>
  <c r="H651" i="1"/>
  <c r="H658" i="1"/>
  <c r="H666" i="1"/>
  <c r="AB666" i="1"/>
  <c r="H674" i="1"/>
  <c r="H682" i="1"/>
  <c r="AB682" i="1"/>
  <c r="G543" i="1"/>
  <c r="G547" i="1"/>
  <c r="G551" i="1"/>
  <c r="G555" i="1"/>
  <c r="G559" i="1"/>
  <c r="G563" i="1"/>
  <c r="G567" i="1"/>
  <c r="G571" i="1"/>
  <c r="I574" i="1"/>
  <c r="G581" i="1"/>
  <c r="H587" i="1"/>
  <c r="I608" i="1"/>
  <c r="X612" i="1"/>
  <c r="I612" i="1"/>
  <c r="G614" i="1"/>
  <c r="X616" i="1"/>
  <c r="I616" i="1"/>
  <c r="I624" i="1"/>
  <c r="X628" i="1"/>
  <c r="I628" i="1"/>
  <c r="G630" i="1"/>
  <c r="X632" i="1"/>
  <c r="I632" i="1"/>
  <c r="I640" i="1"/>
  <c r="X644" i="1"/>
  <c r="I644" i="1"/>
  <c r="G646" i="1"/>
  <c r="X648" i="1"/>
  <c r="I648" i="1"/>
  <c r="X667" i="1"/>
  <c r="I667" i="1"/>
  <c r="AB670" i="1"/>
  <c r="X683" i="1"/>
  <c r="I683" i="1"/>
  <c r="G593" i="1"/>
  <c r="H599" i="1"/>
  <c r="H665" i="1"/>
  <c r="AB665" i="1"/>
  <c r="H681" i="1"/>
  <c r="AB681" i="1"/>
  <c r="AB612" i="1"/>
  <c r="G617" i="1"/>
  <c r="AB628" i="1"/>
  <c r="G633" i="1"/>
  <c r="AB644" i="1"/>
  <c r="G649" i="1"/>
  <c r="H606" i="1"/>
  <c r="AB606" i="1"/>
  <c r="H622" i="1"/>
  <c r="AB622" i="1"/>
  <c r="H638" i="1"/>
  <c r="AB638" i="1"/>
  <c r="H661" i="1"/>
  <c r="AB661" i="1"/>
  <c r="H677" i="1"/>
  <c r="AB677" i="1"/>
  <c r="G578" i="1"/>
  <c r="G582" i="1"/>
  <c r="G586" i="1"/>
  <c r="G590" i="1"/>
  <c r="G594" i="1"/>
  <c r="G598" i="1"/>
  <c r="G602" i="1"/>
  <c r="G613" i="1"/>
  <c r="G629" i="1"/>
  <c r="G645" i="1"/>
  <c r="G618" i="1"/>
  <c r="G634" i="1"/>
  <c r="G650" i="1"/>
  <c r="G657" i="1"/>
  <c r="H670" i="1"/>
  <c r="G673" i="1"/>
  <c r="A2" i="1"/>
  <c r="AB578" i="1" l="1"/>
  <c r="H578" i="1"/>
  <c r="AB543" i="1"/>
  <c r="H543" i="1"/>
  <c r="X662" i="1"/>
  <c r="I662" i="1"/>
  <c r="I479" i="1"/>
  <c r="X479" i="1"/>
  <c r="H403" i="1"/>
  <c r="AB403" i="1"/>
  <c r="X394" i="1"/>
  <c r="I394" i="1"/>
  <c r="I185" i="1"/>
  <c r="X185" i="1"/>
  <c r="X250" i="1"/>
  <c r="I250" i="1"/>
  <c r="H184" i="1"/>
  <c r="AB184" i="1"/>
  <c r="X218" i="1"/>
  <c r="I218" i="1"/>
  <c r="X215" i="1"/>
  <c r="I215" i="1"/>
  <c r="I19" i="1"/>
  <c r="X19" i="1"/>
  <c r="X226" i="1"/>
  <c r="I226" i="1"/>
  <c r="X57" i="1"/>
  <c r="I57" i="1"/>
  <c r="H613" i="1"/>
  <c r="AB613" i="1"/>
  <c r="I642" i="1"/>
  <c r="X642" i="1"/>
  <c r="H530" i="1"/>
  <c r="AB530" i="1"/>
  <c r="X508" i="1"/>
  <c r="I508" i="1"/>
  <c r="X583" i="1"/>
  <c r="I583" i="1"/>
  <c r="X420" i="1"/>
  <c r="I420" i="1"/>
  <c r="I293" i="1"/>
  <c r="X293" i="1"/>
  <c r="X197" i="1"/>
  <c r="I197" i="1"/>
  <c r="AB47" i="1"/>
  <c r="H47" i="1"/>
  <c r="X229" i="1"/>
  <c r="I229" i="1"/>
  <c r="X389" i="1"/>
  <c r="I389" i="1"/>
  <c r="I48" i="1"/>
  <c r="X48" i="1"/>
  <c r="I282" i="1"/>
  <c r="X282" i="1"/>
  <c r="X205" i="1"/>
  <c r="I205" i="1"/>
  <c r="X142" i="1"/>
  <c r="I142" i="1"/>
  <c r="I677" i="1"/>
  <c r="X677" i="1"/>
  <c r="H614" i="1"/>
  <c r="AB614" i="1"/>
  <c r="H499" i="1"/>
  <c r="AB499" i="1"/>
  <c r="I556" i="1"/>
  <c r="X556" i="1"/>
  <c r="X576" i="1"/>
  <c r="I576" i="1"/>
  <c r="X516" i="1"/>
  <c r="I516" i="1"/>
  <c r="X485" i="1"/>
  <c r="I485" i="1"/>
  <c r="X359" i="1"/>
  <c r="I359" i="1"/>
  <c r="X501" i="1"/>
  <c r="I501" i="1"/>
  <c r="X404" i="1"/>
  <c r="I404" i="1"/>
  <c r="I462" i="1"/>
  <c r="X462" i="1"/>
  <c r="I396" i="1"/>
  <c r="X396" i="1"/>
  <c r="H28" i="1"/>
  <c r="AB28" i="1"/>
  <c r="I349" i="1"/>
  <c r="X349" i="1"/>
  <c r="I373" i="1"/>
  <c r="X373" i="1"/>
  <c r="X73" i="1"/>
  <c r="I73" i="1"/>
  <c r="H657" i="1"/>
  <c r="AB657" i="1"/>
  <c r="AB439" i="1"/>
  <c r="H439" i="1"/>
  <c r="I458" i="1"/>
  <c r="X458" i="1"/>
  <c r="X464" i="1"/>
  <c r="I464" i="1"/>
  <c r="X456" i="1"/>
  <c r="I456" i="1"/>
  <c r="X397" i="1"/>
  <c r="I397" i="1"/>
  <c r="I300" i="1"/>
  <c r="X300" i="1"/>
  <c r="I87" i="1"/>
  <c r="X87" i="1"/>
  <c r="X346" i="1"/>
  <c r="I346" i="1"/>
  <c r="I20" i="1"/>
  <c r="X20" i="1"/>
  <c r="I515" i="1"/>
  <c r="X515" i="1"/>
  <c r="X198" i="1"/>
  <c r="I198" i="1"/>
  <c r="X327" i="1"/>
  <c r="I327" i="1"/>
  <c r="X262" i="1"/>
  <c r="I262" i="1"/>
  <c r="I92" i="1"/>
  <c r="X92" i="1"/>
  <c r="I80" i="1"/>
  <c r="X80" i="1"/>
  <c r="X221" i="1"/>
  <c r="I221" i="1"/>
  <c r="X137" i="1"/>
  <c r="I137" i="1"/>
  <c r="H650" i="1"/>
  <c r="AB650" i="1"/>
  <c r="AB594" i="1"/>
  <c r="H594" i="1"/>
  <c r="I661" i="1"/>
  <c r="X661" i="1"/>
  <c r="I665" i="1"/>
  <c r="X665" i="1"/>
  <c r="H630" i="1"/>
  <c r="AB630" i="1"/>
  <c r="AB559" i="1"/>
  <c r="H559" i="1"/>
  <c r="I626" i="1"/>
  <c r="X626" i="1"/>
  <c r="H637" i="1"/>
  <c r="AB637" i="1"/>
  <c r="H476" i="1"/>
  <c r="AB476" i="1"/>
  <c r="X639" i="1"/>
  <c r="I639" i="1"/>
  <c r="X565" i="1"/>
  <c r="I565" i="1"/>
  <c r="I585" i="1"/>
  <c r="X585" i="1"/>
  <c r="X558" i="1"/>
  <c r="I558" i="1"/>
  <c r="X550" i="1"/>
  <c r="I550" i="1"/>
  <c r="H430" i="1"/>
  <c r="AB430" i="1"/>
  <c r="X607" i="1"/>
  <c r="I607" i="1"/>
  <c r="I438" i="1"/>
  <c r="X438" i="1"/>
  <c r="X656" i="1"/>
  <c r="I656" i="1"/>
  <c r="I510" i="1"/>
  <c r="X510" i="1"/>
  <c r="H380" i="1"/>
  <c r="AB380" i="1"/>
  <c r="I472" i="1"/>
  <c r="X472" i="1"/>
  <c r="I392" i="1"/>
  <c r="X392" i="1"/>
  <c r="AB342" i="1"/>
  <c r="H342" i="1"/>
  <c r="H605" i="1"/>
  <c r="AB605" i="1"/>
  <c r="I507" i="1"/>
  <c r="X507" i="1"/>
  <c r="I457" i="1"/>
  <c r="X457" i="1"/>
  <c r="H341" i="1"/>
  <c r="AB341" i="1"/>
  <c r="I459" i="1"/>
  <c r="X459" i="1"/>
  <c r="X358" i="1"/>
  <c r="I358" i="1"/>
  <c r="X376" i="1"/>
  <c r="I376" i="1"/>
  <c r="H274" i="1"/>
  <c r="AB274" i="1"/>
  <c r="AB106" i="1"/>
  <c r="H106" i="1"/>
  <c r="H446" i="1"/>
  <c r="AB446" i="1"/>
  <c r="I252" i="1"/>
  <c r="X252" i="1"/>
  <c r="X435" i="1"/>
  <c r="I435" i="1"/>
  <c r="X387" i="1"/>
  <c r="I387" i="1"/>
  <c r="H244" i="1"/>
  <c r="AB244" i="1"/>
  <c r="AB161" i="1"/>
  <c r="H161" i="1"/>
  <c r="X395" i="1"/>
  <c r="I395" i="1"/>
  <c r="X159" i="1"/>
  <c r="I159" i="1"/>
  <c r="X364" i="1"/>
  <c r="I364" i="1"/>
  <c r="I44" i="1"/>
  <c r="X44" i="1"/>
  <c r="X32" i="1"/>
  <c r="I32" i="1"/>
  <c r="X245" i="1"/>
  <c r="I245" i="1"/>
  <c r="I232" i="1"/>
  <c r="X232" i="1"/>
  <c r="X101" i="1"/>
  <c r="I101" i="1"/>
  <c r="I621" i="1"/>
  <c r="X621" i="1"/>
  <c r="X147" i="1"/>
  <c r="I147" i="1"/>
  <c r="X163" i="1"/>
  <c r="I163" i="1"/>
  <c r="X182" i="1"/>
  <c r="I182" i="1"/>
  <c r="X242" i="1"/>
  <c r="I242" i="1"/>
  <c r="X31" i="1"/>
  <c r="I31" i="1"/>
  <c r="X82" i="1"/>
  <c r="I82" i="1"/>
  <c r="I140" i="1"/>
  <c r="X140" i="1"/>
  <c r="X603" i="1"/>
  <c r="I603" i="1"/>
  <c r="X520" i="1"/>
  <c r="I520" i="1"/>
  <c r="I449" i="1"/>
  <c r="X449" i="1"/>
  <c r="I500" i="1"/>
  <c r="X500" i="1"/>
  <c r="H302" i="1"/>
  <c r="AB302" i="1"/>
  <c r="I235" i="1"/>
  <c r="X235" i="1"/>
  <c r="X63" i="1"/>
  <c r="I63" i="1"/>
  <c r="X334" i="1"/>
  <c r="I334" i="1"/>
  <c r="I434" i="1"/>
  <c r="X434" i="1"/>
  <c r="I398" i="1"/>
  <c r="X398" i="1"/>
  <c r="I86" i="1"/>
  <c r="X86" i="1"/>
  <c r="X15" i="1"/>
  <c r="I15" i="1"/>
  <c r="H673" i="1"/>
  <c r="AB673" i="1"/>
  <c r="AB571" i="1"/>
  <c r="H571" i="1"/>
  <c r="I601" i="1"/>
  <c r="X601" i="1"/>
  <c r="H480" i="1"/>
  <c r="AB480" i="1"/>
  <c r="H535" i="1"/>
  <c r="AB535" i="1"/>
  <c r="H526" i="1"/>
  <c r="AB526" i="1"/>
  <c r="X493" i="1"/>
  <c r="I493" i="1"/>
  <c r="X562" i="1"/>
  <c r="I562" i="1"/>
  <c r="X209" i="1"/>
  <c r="I209" i="1"/>
  <c r="I56" i="1"/>
  <c r="X56" i="1"/>
  <c r="I248" i="1"/>
  <c r="X248" i="1"/>
  <c r="X43" i="1"/>
  <c r="I43" i="1"/>
  <c r="X213" i="1"/>
  <c r="I213" i="1"/>
  <c r="I11" i="1"/>
  <c r="X11" i="1"/>
  <c r="X99" i="1"/>
  <c r="I99" i="1"/>
  <c r="X670" i="1"/>
  <c r="I670" i="1"/>
  <c r="I681" i="1"/>
  <c r="X681" i="1"/>
  <c r="X635" i="1"/>
  <c r="I635" i="1"/>
  <c r="H453" i="1"/>
  <c r="AB453" i="1"/>
  <c r="H298" i="1"/>
  <c r="AB298" i="1"/>
  <c r="H196" i="1"/>
  <c r="AB196" i="1"/>
  <c r="X266" i="1"/>
  <c r="I266" i="1"/>
  <c r="I181" i="1"/>
  <c r="X181" i="1"/>
  <c r="I306" i="1"/>
  <c r="X306" i="1"/>
  <c r="X532" i="1"/>
  <c r="I532" i="1"/>
  <c r="I224" i="1"/>
  <c r="X224" i="1"/>
  <c r="X105" i="1"/>
  <c r="I105" i="1"/>
  <c r="AB598" i="1"/>
  <c r="H598" i="1"/>
  <c r="H649" i="1"/>
  <c r="AB649" i="1"/>
  <c r="X570" i="1"/>
  <c r="I570" i="1"/>
  <c r="X352" i="1"/>
  <c r="I352" i="1"/>
  <c r="X297" i="1"/>
  <c r="I297" i="1"/>
  <c r="X671" i="1"/>
  <c r="I671" i="1"/>
  <c r="I289" i="1"/>
  <c r="X289" i="1"/>
  <c r="I219" i="1"/>
  <c r="X219" i="1"/>
  <c r="X672" i="1"/>
  <c r="I672" i="1"/>
  <c r="I259" i="1"/>
  <c r="X259" i="1"/>
  <c r="I192" i="1"/>
  <c r="X192" i="1"/>
  <c r="X45" i="1"/>
  <c r="I45" i="1"/>
  <c r="AB590" i="1"/>
  <c r="H590" i="1"/>
  <c r="AB555" i="1"/>
  <c r="H555" i="1"/>
  <c r="X619" i="1"/>
  <c r="I619" i="1"/>
  <c r="H609" i="1"/>
  <c r="AB609" i="1"/>
  <c r="AB597" i="1"/>
  <c r="H597" i="1"/>
  <c r="I676" i="1"/>
  <c r="X676" i="1"/>
  <c r="AB560" i="1"/>
  <c r="H560" i="1"/>
  <c r="X534" i="1"/>
  <c r="I534" i="1"/>
  <c r="AB548" i="1"/>
  <c r="H548" i="1"/>
  <c r="I531" i="1"/>
  <c r="X531" i="1"/>
  <c r="X553" i="1"/>
  <c r="I553" i="1"/>
  <c r="X655" i="1"/>
  <c r="I655" i="1"/>
  <c r="X461" i="1"/>
  <c r="I461" i="1"/>
  <c r="X424" i="1"/>
  <c r="I424" i="1"/>
  <c r="H333" i="1"/>
  <c r="AB333" i="1"/>
  <c r="X455" i="1"/>
  <c r="I455" i="1"/>
  <c r="I360" i="1"/>
  <c r="X360" i="1"/>
  <c r="X659" i="1"/>
  <c r="I659" i="1"/>
  <c r="AB431" i="1"/>
  <c r="H431" i="1"/>
  <c r="AB338" i="1"/>
  <c r="H338" i="1"/>
  <c r="H278" i="1"/>
  <c r="AB278" i="1"/>
  <c r="X486" i="1"/>
  <c r="I486" i="1"/>
  <c r="AB102" i="1"/>
  <c r="H102" i="1"/>
  <c r="I251" i="1"/>
  <c r="X251" i="1"/>
  <c r="I204" i="1"/>
  <c r="X204" i="1"/>
  <c r="X270" i="1"/>
  <c r="I270" i="1"/>
  <c r="X436" i="1"/>
  <c r="I436" i="1"/>
  <c r="I296" i="1"/>
  <c r="X296" i="1"/>
  <c r="X241" i="1"/>
  <c r="I241" i="1"/>
  <c r="AB157" i="1"/>
  <c r="H157" i="1"/>
  <c r="X249" i="1"/>
  <c r="I249" i="1"/>
  <c r="X188" i="1"/>
  <c r="I188" i="1"/>
  <c r="X128" i="1"/>
  <c r="I128" i="1"/>
  <c r="I388" i="1"/>
  <c r="X388" i="1"/>
  <c r="I276" i="1"/>
  <c r="X276" i="1"/>
  <c r="X201" i="1"/>
  <c r="I201" i="1"/>
  <c r="X155" i="1"/>
  <c r="I155" i="1"/>
  <c r="I72" i="1"/>
  <c r="X72" i="1"/>
  <c r="I290" i="1"/>
  <c r="X290" i="1"/>
  <c r="I407" i="1"/>
  <c r="X407" i="1"/>
  <c r="I337" i="1"/>
  <c r="X337" i="1"/>
  <c r="X261" i="1"/>
  <c r="I261" i="1"/>
  <c r="I231" i="1"/>
  <c r="X231" i="1"/>
  <c r="X234" i="1"/>
  <c r="I234" i="1"/>
  <c r="X117" i="1"/>
  <c r="I117" i="1"/>
  <c r="X386" i="1"/>
  <c r="I386" i="1"/>
  <c r="X421" i="1"/>
  <c r="I421" i="1"/>
  <c r="X103" i="1"/>
  <c r="I103" i="1"/>
  <c r="H52" i="1"/>
  <c r="AB52" i="1"/>
  <c r="I454" i="1"/>
  <c r="X454" i="1"/>
  <c r="X371" i="1"/>
  <c r="I371" i="1"/>
  <c r="I314" i="1"/>
  <c r="X314" i="1"/>
  <c r="I208" i="1"/>
  <c r="X208" i="1"/>
  <c r="X83" i="1"/>
  <c r="I83" i="1"/>
  <c r="I13" i="1"/>
  <c r="X13" i="1"/>
  <c r="X69" i="1"/>
  <c r="I69" i="1"/>
  <c r="X366" i="1"/>
  <c r="I366" i="1"/>
  <c r="I88" i="1"/>
  <c r="X88" i="1"/>
  <c r="I27" i="1"/>
  <c r="X27" i="1"/>
  <c r="I622" i="1"/>
  <c r="X622" i="1"/>
  <c r="I415" i="1"/>
  <c r="X415" i="1"/>
  <c r="I357" i="1"/>
  <c r="X357" i="1"/>
  <c r="X512" i="1"/>
  <c r="I512" i="1"/>
  <c r="I268" i="1"/>
  <c r="X268" i="1"/>
  <c r="X109" i="1"/>
  <c r="I109" i="1"/>
  <c r="I130" i="1"/>
  <c r="X130" i="1"/>
  <c r="X53" i="1"/>
  <c r="I53" i="1"/>
  <c r="X643" i="1"/>
  <c r="I643" i="1"/>
  <c r="X623" i="1"/>
  <c r="I623" i="1"/>
  <c r="X620" i="1"/>
  <c r="I620" i="1"/>
  <c r="I568" i="1"/>
  <c r="X568" i="1"/>
  <c r="X416" i="1"/>
  <c r="I416" i="1"/>
  <c r="X301" i="1"/>
  <c r="I301" i="1"/>
  <c r="X311" i="1"/>
  <c r="I311" i="1"/>
  <c r="I313" i="1"/>
  <c r="X313" i="1"/>
  <c r="X414" i="1"/>
  <c r="I414" i="1"/>
  <c r="I317" i="1"/>
  <c r="X317" i="1"/>
  <c r="X299" i="1"/>
  <c r="I299" i="1"/>
  <c r="AB602" i="1"/>
  <c r="H602" i="1"/>
  <c r="AB567" i="1"/>
  <c r="H567" i="1"/>
  <c r="I660" i="1"/>
  <c r="X660" i="1"/>
  <c r="AB471" i="1"/>
  <c r="H471" i="1"/>
  <c r="AB381" i="1"/>
  <c r="H381" i="1"/>
  <c r="AB408" i="1"/>
  <c r="H408" i="1"/>
  <c r="X539" i="1"/>
  <c r="I539" i="1"/>
  <c r="AB263" i="1"/>
  <c r="H263" i="1"/>
  <c r="I220" i="1"/>
  <c r="X220" i="1"/>
  <c r="X277" i="1"/>
  <c r="I277" i="1"/>
  <c r="X154" i="1"/>
  <c r="I154" i="1"/>
  <c r="X433" i="1"/>
  <c r="I433" i="1"/>
  <c r="X171" i="1"/>
  <c r="I171" i="1"/>
  <c r="X24" i="1"/>
  <c r="I24" i="1"/>
  <c r="AB563" i="1"/>
  <c r="H563" i="1"/>
  <c r="H492" i="1"/>
  <c r="AB492" i="1"/>
  <c r="X678" i="1"/>
  <c r="I678" i="1"/>
  <c r="X533" i="1"/>
  <c r="I533" i="1"/>
  <c r="AB279" i="1"/>
  <c r="H279" i="1"/>
  <c r="AB110" i="1"/>
  <c r="H110" i="1"/>
  <c r="X271" i="1"/>
  <c r="I271" i="1"/>
  <c r="X309" i="1"/>
  <c r="I309" i="1"/>
  <c r="H12" i="1"/>
  <c r="AB12" i="1"/>
  <c r="I60" i="1"/>
  <c r="X60" i="1"/>
  <c r="X26" i="1"/>
  <c r="I26" i="1"/>
  <c r="H634" i="1"/>
  <c r="AB634" i="1"/>
  <c r="X599" i="1"/>
  <c r="I599" i="1"/>
  <c r="I638" i="1"/>
  <c r="X638" i="1"/>
  <c r="X658" i="1"/>
  <c r="I658" i="1"/>
  <c r="X595" i="1"/>
  <c r="I595" i="1"/>
  <c r="I577" i="1"/>
  <c r="X577" i="1"/>
  <c r="X627" i="1"/>
  <c r="I627" i="1"/>
  <c r="H484" i="1"/>
  <c r="AB484" i="1"/>
  <c r="X554" i="1"/>
  <c r="I554" i="1"/>
  <c r="H572" i="1"/>
  <c r="AB572" i="1"/>
  <c r="X490" i="1"/>
  <c r="I490" i="1"/>
  <c r="X528" i="1"/>
  <c r="I528" i="1"/>
  <c r="X470" i="1"/>
  <c r="I470" i="1"/>
  <c r="X323" i="1"/>
  <c r="I323" i="1"/>
  <c r="X502" i="1"/>
  <c r="I502" i="1"/>
  <c r="I445" i="1"/>
  <c r="X445" i="1"/>
  <c r="I325" i="1"/>
  <c r="X325" i="1"/>
  <c r="X591" i="1"/>
  <c r="I591" i="1"/>
  <c r="I552" i="1"/>
  <c r="X552" i="1"/>
  <c r="I310" i="1"/>
  <c r="X310" i="1"/>
  <c r="I203" i="1"/>
  <c r="X203" i="1"/>
  <c r="X361" i="1"/>
  <c r="I361" i="1"/>
  <c r="I304" i="1"/>
  <c r="X304" i="1"/>
  <c r="H180" i="1"/>
  <c r="AB180" i="1"/>
  <c r="H228" i="1"/>
  <c r="AB228" i="1"/>
  <c r="AB153" i="1"/>
  <c r="H153" i="1"/>
  <c r="X233" i="1"/>
  <c r="I233" i="1"/>
  <c r="H79" i="1"/>
  <c r="AB79" i="1"/>
  <c r="X151" i="1"/>
  <c r="I151" i="1"/>
  <c r="H68" i="1"/>
  <c r="AB68" i="1"/>
  <c r="X340" i="1"/>
  <c r="I340" i="1"/>
  <c r="I345" i="1"/>
  <c r="X345" i="1"/>
  <c r="X177" i="1"/>
  <c r="I177" i="1"/>
  <c r="X16" i="1"/>
  <c r="I16" i="1"/>
  <c r="X166" i="1"/>
  <c r="I166" i="1"/>
  <c r="X402" i="1"/>
  <c r="I402" i="1"/>
  <c r="X100" i="1"/>
  <c r="I100" i="1"/>
  <c r="X412" i="1"/>
  <c r="I412" i="1"/>
  <c r="X267" i="1"/>
  <c r="I267" i="1"/>
  <c r="X49" i="1"/>
  <c r="I49" i="1"/>
  <c r="I240" i="1"/>
  <c r="X240" i="1"/>
  <c r="X187" i="1"/>
  <c r="I187" i="1"/>
  <c r="X348" i="1"/>
  <c r="I348" i="1"/>
  <c r="H629" i="1"/>
  <c r="AB629" i="1"/>
  <c r="AB564" i="1"/>
  <c r="H564" i="1"/>
  <c r="I511" i="1"/>
  <c r="X511" i="1"/>
  <c r="I538" i="1"/>
  <c r="X538" i="1"/>
  <c r="I527" i="1"/>
  <c r="X527" i="1"/>
  <c r="H212" i="1"/>
  <c r="AB212" i="1"/>
  <c r="X158" i="1"/>
  <c r="I158" i="1"/>
  <c r="I124" i="1"/>
  <c r="X124" i="1"/>
  <c r="I39" i="1"/>
  <c r="X39" i="1"/>
  <c r="X347" i="1"/>
  <c r="I347" i="1"/>
  <c r="X566" i="1"/>
  <c r="I566" i="1"/>
  <c r="X363" i="1"/>
  <c r="I363" i="1"/>
  <c r="X393" i="1"/>
  <c r="I393" i="1"/>
  <c r="I422" i="1"/>
  <c r="X422" i="1"/>
  <c r="AB118" i="1"/>
  <c r="H118" i="1"/>
  <c r="I419" i="1"/>
  <c r="X419" i="1"/>
  <c r="X119" i="1"/>
  <c r="I119" i="1"/>
  <c r="I322" i="1"/>
  <c r="X322" i="1"/>
  <c r="I165" i="1"/>
  <c r="X165" i="1"/>
  <c r="I519" i="1"/>
  <c r="X519" i="1"/>
  <c r="X144" i="1"/>
  <c r="I144" i="1"/>
  <c r="I141" i="1"/>
  <c r="X141" i="1"/>
  <c r="I29" i="1"/>
  <c r="X29" i="1"/>
  <c r="I606" i="1"/>
  <c r="X606" i="1"/>
  <c r="X682" i="1"/>
  <c r="I682" i="1"/>
  <c r="H625" i="1"/>
  <c r="AB625" i="1"/>
  <c r="X291" i="1"/>
  <c r="I291" i="1"/>
  <c r="AB114" i="1"/>
  <c r="H114" i="1"/>
  <c r="I173" i="1"/>
  <c r="X173" i="1"/>
  <c r="X275" i="1"/>
  <c r="I275" i="1"/>
  <c r="I200" i="1"/>
  <c r="X200" i="1"/>
  <c r="AB113" i="1"/>
  <c r="H113" i="1"/>
  <c r="X199" i="1"/>
  <c r="I199" i="1"/>
  <c r="X77" i="1"/>
  <c r="I77" i="1"/>
  <c r="I247" i="1"/>
  <c r="X247" i="1"/>
  <c r="X23" i="1"/>
  <c r="I23" i="1"/>
  <c r="X38" i="1"/>
  <c r="I38" i="1"/>
  <c r="AB67" i="1"/>
  <c r="H67" i="1"/>
  <c r="X176" i="1"/>
  <c r="I176" i="1"/>
  <c r="X674" i="1"/>
  <c r="I674" i="1"/>
  <c r="I669" i="1"/>
  <c r="X669" i="1"/>
  <c r="X418" i="1"/>
  <c r="I418" i="1"/>
  <c r="I362" i="1"/>
  <c r="X362" i="1"/>
  <c r="AB350" i="1"/>
  <c r="H350" i="1"/>
  <c r="I488" i="1"/>
  <c r="X488" i="1"/>
  <c r="X440" i="1"/>
  <c r="I440" i="1"/>
  <c r="H264" i="1"/>
  <c r="AB264" i="1"/>
  <c r="X193" i="1"/>
  <c r="I193" i="1"/>
  <c r="H633" i="1"/>
  <c r="AB633" i="1"/>
  <c r="X666" i="1"/>
  <c r="I666" i="1"/>
  <c r="H618" i="1"/>
  <c r="AB618" i="1"/>
  <c r="AB586" i="1"/>
  <c r="H586" i="1"/>
  <c r="AB593" i="1"/>
  <c r="H593" i="1"/>
  <c r="H646" i="1"/>
  <c r="AB646" i="1"/>
  <c r="X587" i="1"/>
  <c r="I587" i="1"/>
  <c r="AB551" i="1"/>
  <c r="H551" i="1"/>
  <c r="X536" i="1"/>
  <c r="I536" i="1"/>
  <c r="H503" i="1"/>
  <c r="AB503" i="1"/>
  <c r="X546" i="1"/>
  <c r="I546" i="1"/>
  <c r="H645" i="1"/>
  <c r="AB645" i="1"/>
  <c r="AB582" i="1"/>
  <c r="H582" i="1"/>
  <c r="H617" i="1"/>
  <c r="AB617" i="1"/>
  <c r="AB581" i="1"/>
  <c r="H581" i="1"/>
  <c r="AB547" i="1"/>
  <c r="H547" i="1"/>
  <c r="X651" i="1"/>
  <c r="I651" i="1"/>
  <c r="I610" i="1"/>
  <c r="X610" i="1"/>
  <c r="H641" i="1"/>
  <c r="AB641" i="1"/>
  <c r="AB589" i="1"/>
  <c r="H589" i="1"/>
  <c r="X584" i="1"/>
  <c r="I584" i="1"/>
  <c r="X483" i="1"/>
  <c r="I483" i="1"/>
  <c r="AB377" i="1"/>
  <c r="H377" i="1"/>
  <c r="X611" i="1"/>
  <c r="I611" i="1"/>
  <c r="X372" i="1"/>
  <c r="I372" i="1"/>
  <c r="X561" i="1"/>
  <c r="I561" i="1"/>
  <c r="X474" i="1"/>
  <c r="I474" i="1"/>
  <c r="I468" i="1"/>
  <c r="X468" i="1"/>
  <c r="X370" i="1"/>
  <c r="I370" i="1"/>
  <c r="I353" i="1"/>
  <c r="X353" i="1"/>
  <c r="I544" i="1"/>
  <c r="X544" i="1"/>
  <c r="X481" i="1"/>
  <c r="I481" i="1"/>
  <c r="X315" i="1"/>
  <c r="I315" i="1"/>
  <c r="I321" i="1"/>
  <c r="X321" i="1"/>
  <c r="X307" i="1"/>
  <c r="I307" i="1"/>
  <c r="X579" i="1"/>
  <c r="I579" i="1"/>
  <c r="I236" i="1"/>
  <c r="X236" i="1"/>
  <c r="X588" i="1"/>
  <c r="I588" i="1"/>
  <c r="X303" i="1"/>
  <c r="I303" i="1"/>
  <c r="I423" i="1"/>
  <c r="X423" i="1"/>
  <c r="X356" i="1"/>
  <c r="I356" i="1"/>
  <c r="X287" i="1"/>
  <c r="I287" i="1"/>
  <c r="X225" i="1"/>
  <c r="I225" i="1"/>
  <c r="X133" i="1"/>
  <c r="I133" i="1"/>
  <c r="X217" i="1"/>
  <c r="I217" i="1"/>
  <c r="X162" i="1"/>
  <c r="I162" i="1"/>
  <c r="H64" i="1"/>
  <c r="AB64" i="1"/>
  <c r="X281" i="1"/>
  <c r="I281" i="1"/>
  <c r="X91" i="1"/>
  <c r="I91" i="1"/>
  <c r="X351" i="1"/>
  <c r="I351" i="1"/>
  <c r="X269" i="1"/>
  <c r="I269" i="1"/>
  <c r="X186" i="1"/>
  <c r="I186" i="1"/>
  <c r="H134" i="1"/>
  <c r="AB134" i="1"/>
  <c r="AB51" i="1"/>
  <c r="H51" i="1"/>
  <c r="I40" i="1"/>
  <c r="X40" i="1"/>
  <c r="X253" i="1"/>
  <c r="I253" i="1"/>
  <c r="I125" i="1"/>
  <c r="X125" i="1"/>
  <c r="I318" i="1"/>
  <c r="X318" i="1"/>
  <c r="X255" i="1"/>
  <c r="I255" i="1"/>
  <c r="I216" i="1"/>
  <c r="X216" i="1"/>
  <c r="I71" i="1"/>
  <c r="X71" i="1"/>
  <c r="X131" i="1"/>
  <c r="I131" i="1"/>
  <c r="X70" i="1"/>
  <c r="I70" i="1"/>
  <c r="X305" i="1"/>
  <c r="I305" i="1"/>
  <c r="H95" i="1"/>
  <c r="AB95" i="1"/>
  <c r="X413" i="1"/>
  <c r="I413" i="1"/>
  <c r="I365" i="1"/>
  <c r="X365" i="1"/>
  <c r="X295" i="1"/>
  <c r="I295" i="1"/>
  <c r="X237" i="1"/>
  <c r="I237" i="1"/>
  <c r="I135" i="1"/>
  <c r="X135" i="1"/>
  <c r="X61" i="1"/>
  <c r="I61" i="1"/>
  <c r="I25" i="1"/>
  <c r="X25" i="1"/>
  <c r="X126" i="1"/>
  <c r="I126" i="1"/>
  <c r="X37" i="1"/>
  <c r="I37" i="1"/>
  <c r="I78" i="1"/>
  <c r="X78" i="1"/>
  <c r="I21" i="1"/>
  <c r="X21" i="1"/>
  <c r="X41" i="1"/>
  <c r="I41" i="1"/>
  <c r="L4" i="1"/>
  <c r="I4" i="1"/>
  <c r="E4" i="1"/>
  <c r="C4" i="1"/>
  <c r="X567" i="1" l="1"/>
  <c r="I567" i="1"/>
  <c r="X617" i="1"/>
  <c r="I617" i="1"/>
  <c r="X625" i="1"/>
  <c r="I625" i="1"/>
  <c r="I446" i="1"/>
  <c r="X446" i="1"/>
  <c r="I630" i="1"/>
  <c r="X630" i="1"/>
  <c r="I602" i="1"/>
  <c r="X602" i="1"/>
  <c r="X431" i="1"/>
  <c r="I431" i="1"/>
  <c r="X571" i="1"/>
  <c r="I571" i="1"/>
  <c r="X95" i="1"/>
  <c r="I95" i="1"/>
  <c r="X134" i="1"/>
  <c r="I134" i="1"/>
  <c r="I333" i="1"/>
  <c r="X333" i="1"/>
  <c r="X526" i="1"/>
  <c r="I526" i="1"/>
  <c r="I605" i="1"/>
  <c r="X605" i="1"/>
  <c r="I380" i="1"/>
  <c r="X380" i="1"/>
  <c r="I637" i="1"/>
  <c r="X637" i="1"/>
  <c r="I614" i="1"/>
  <c r="X614" i="1"/>
  <c r="X613" i="1"/>
  <c r="I613" i="1"/>
  <c r="I589" i="1"/>
  <c r="X589" i="1"/>
  <c r="X547" i="1"/>
  <c r="I547" i="1"/>
  <c r="X551" i="1"/>
  <c r="I551" i="1"/>
  <c r="I586" i="1"/>
  <c r="X586" i="1"/>
  <c r="X350" i="1"/>
  <c r="I350" i="1"/>
  <c r="X113" i="1"/>
  <c r="I113" i="1"/>
  <c r="I114" i="1"/>
  <c r="X114" i="1"/>
  <c r="I110" i="1"/>
  <c r="X110" i="1"/>
  <c r="X263" i="1"/>
  <c r="I263" i="1"/>
  <c r="X471" i="1"/>
  <c r="I471" i="1"/>
  <c r="I157" i="1"/>
  <c r="X157" i="1"/>
  <c r="X555" i="1"/>
  <c r="I555" i="1"/>
  <c r="X342" i="1"/>
  <c r="I342" i="1"/>
  <c r="X543" i="1"/>
  <c r="I543" i="1"/>
  <c r="I67" i="1"/>
  <c r="X67" i="1"/>
  <c r="X503" i="1"/>
  <c r="I503" i="1"/>
  <c r="I646" i="1"/>
  <c r="X646" i="1"/>
  <c r="I228" i="1"/>
  <c r="X228" i="1"/>
  <c r="I634" i="1"/>
  <c r="X634" i="1"/>
  <c r="X453" i="1"/>
  <c r="I453" i="1"/>
  <c r="I582" i="1"/>
  <c r="X582" i="1"/>
  <c r="I633" i="1"/>
  <c r="X633" i="1"/>
  <c r="X645" i="1"/>
  <c r="I645" i="1"/>
  <c r="I492" i="1"/>
  <c r="X492" i="1"/>
  <c r="X649" i="1"/>
  <c r="I649" i="1"/>
  <c r="I196" i="1"/>
  <c r="X196" i="1"/>
  <c r="I535" i="1"/>
  <c r="X535" i="1"/>
  <c r="I673" i="1"/>
  <c r="X673" i="1"/>
  <c r="I302" i="1"/>
  <c r="X302" i="1"/>
  <c r="I274" i="1"/>
  <c r="X274" i="1"/>
  <c r="I341" i="1"/>
  <c r="X341" i="1"/>
  <c r="I430" i="1"/>
  <c r="X430" i="1"/>
  <c r="I657" i="1"/>
  <c r="X657" i="1"/>
  <c r="I28" i="1"/>
  <c r="X28" i="1"/>
  <c r="I564" i="1"/>
  <c r="X564" i="1"/>
  <c r="X408" i="1"/>
  <c r="I408" i="1"/>
  <c r="X338" i="1"/>
  <c r="I338" i="1"/>
  <c r="I212" i="1"/>
  <c r="X212" i="1"/>
  <c r="I476" i="1"/>
  <c r="X476" i="1"/>
  <c r="X499" i="1"/>
  <c r="I499" i="1"/>
  <c r="I593" i="1"/>
  <c r="X593" i="1"/>
  <c r="I102" i="1"/>
  <c r="X102" i="1"/>
  <c r="I106" i="1"/>
  <c r="X106" i="1"/>
  <c r="X439" i="1"/>
  <c r="I439" i="1"/>
  <c r="X629" i="1"/>
  <c r="I629" i="1"/>
  <c r="I79" i="1"/>
  <c r="X79" i="1"/>
  <c r="I180" i="1"/>
  <c r="X180" i="1"/>
  <c r="I484" i="1"/>
  <c r="X484" i="1"/>
  <c r="I377" i="1"/>
  <c r="X377" i="1"/>
  <c r="I581" i="1"/>
  <c r="X581" i="1"/>
  <c r="I118" i="1"/>
  <c r="X118" i="1"/>
  <c r="I153" i="1"/>
  <c r="X153" i="1"/>
  <c r="I279" i="1"/>
  <c r="X279" i="1"/>
  <c r="X563" i="1"/>
  <c r="I563" i="1"/>
  <c r="I548" i="1"/>
  <c r="X548" i="1"/>
  <c r="I597" i="1"/>
  <c r="X597" i="1"/>
  <c r="I590" i="1"/>
  <c r="X590" i="1"/>
  <c r="I598" i="1"/>
  <c r="X598" i="1"/>
  <c r="I161" i="1"/>
  <c r="X161" i="1"/>
  <c r="X559" i="1"/>
  <c r="I559" i="1"/>
  <c r="I594" i="1"/>
  <c r="X594" i="1"/>
  <c r="I578" i="1"/>
  <c r="X578" i="1"/>
  <c r="I51" i="1"/>
  <c r="X51" i="1"/>
  <c r="X609" i="1"/>
  <c r="I609" i="1"/>
  <c r="I244" i="1"/>
  <c r="X244" i="1"/>
  <c r="I650" i="1"/>
  <c r="X650" i="1"/>
  <c r="I381" i="1"/>
  <c r="X381" i="1"/>
  <c r="I560" i="1"/>
  <c r="X560" i="1"/>
  <c r="X47" i="1"/>
  <c r="I47" i="1"/>
  <c r="I64" i="1"/>
  <c r="X64" i="1"/>
  <c r="X641" i="1"/>
  <c r="I641" i="1"/>
  <c r="I618" i="1"/>
  <c r="X618" i="1"/>
  <c r="I264" i="1"/>
  <c r="X264" i="1"/>
  <c r="I68" i="1"/>
  <c r="X68" i="1"/>
  <c r="I572" i="1"/>
  <c r="X572" i="1"/>
  <c r="I12" i="1"/>
  <c r="X12" i="1"/>
  <c r="I52" i="1"/>
  <c r="X52" i="1"/>
  <c r="X278" i="1"/>
  <c r="I278" i="1"/>
  <c r="I298" i="1"/>
  <c r="X298" i="1"/>
  <c r="I480" i="1"/>
  <c r="X480" i="1"/>
  <c r="X530" i="1"/>
  <c r="I530" i="1"/>
  <c r="I184" i="1"/>
  <c r="X184" i="1"/>
  <c r="I403" i="1"/>
  <c r="X403" i="1"/>
  <c r="L6" i="1"/>
  <c r="C6" i="1" l="1"/>
</calcChain>
</file>

<file path=xl/sharedStrings.xml><?xml version="1.0" encoding="utf-8"?>
<sst xmlns="http://schemas.openxmlformats.org/spreadsheetml/2006/main" count="8914" uniqueCount="1248">
  <si>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</si>
  <si>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</si>
  <si>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</si>
  <si>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</si>
  <si>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</si>
  <si>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</si>
  <si>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</si>
  <si>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</si>
  <si>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</si>
  <si>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</si>
  <si>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</si>
  <si>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</si>
  <si>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</si>
  <si>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</si>
  <si>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</si>
  <si>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</si>
  <si>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</si>
  <si>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</si>
  <si>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</si>
  <si>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</si>
  <si>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</si>
  <si>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</si>
  <si>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</si>
  <si>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</si>
  <si>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</si>
  <si>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</si>
  <si>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</si>
  <si>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</si>
  <si>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</si>
  <si>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</si>
  <si>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</si>
  <si>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</si>
  <si>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</si>
  <si>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</si>
  <si>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</si>
  <si>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</si>
  <si>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</si>
  <si>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</si>
  <si>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</si>
  <si>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</si>
  <si>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</si>
  <si>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</si>
  <si>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</si>
  <si>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</si>
  <si>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</si>
  <si>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</si>
  <si>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FRAME_MODEL_N</t>
  </si>
  <si>
    <t>Frame Model N Report</t>
  </si>
  <si>
    <t>FA01</t>
  </si>
  <si>
    <t>51100-KKA44</t>
  </si>
  <si>
    <t>Pos X</t>
  </si>
  <si>
    <t>Inboard Nut RH - Pos X</t>
  </si>
  <si>
    <t>TRUE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</si>
  <si>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</si>
  <si>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</si>
  <si>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</si>
  <si>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</si>
  <si>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</si>
  <si>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</si>
  <si>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</si>
  <si>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07/06/2026</t>
  </si>
  <si>
    <t>17:41:35</t>
  </si>
  <si>
    <t>820670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</si>
  <si>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</si>
  <si>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</si>
  <si>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</si>
  <si>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</si>
  <si>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</si>
  <si>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</si>
  <si>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</si>
  <si>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</si>
  <si>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</si>
  <si>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</si>
  <si>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</si>
  <si>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</si>
  <si>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</si>
  <si>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</si>
  <si>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</si>
  <si>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</si>
  <si>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</si>
  <si>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</si>
  <si>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</si>
  <si>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</si>
  <si>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</si>
  <si>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</si>
  <si>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</si>
  <si>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</si>
  <si>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</si>
  <si>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</si>
  <si>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</si>
  <si>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</si>
  <si>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</si>
  <si>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</si>
  <si>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</si>
  <si>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</si>
  <si>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</si>
  <si>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</si>
  <si>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</si>
  <si>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</si>
  <si>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</si>
  <si>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</si>
  <si>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</si>
  <si>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</si>
  <si>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</si>
  <si>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</si>
  <si>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</si>
  <si>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</si>
  <si>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</si>
  <si>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</si>
  <si>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</si>
  <si>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</si>
  <si>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</si>
  <si>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FA02_D-CAB_HPS</t>
  </si>
  <si>
    <t>Cabs Mount (D-Cab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</si>
  <si>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</si>
  <si>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</si>
  <si>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</si>
  <si>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</si>
  <si>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</si>
  <si>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</si>
  <si>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</si>
  <si>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</si>
  <si>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</si>
  <si>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</si>
  <si>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</si>
  <si>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</si>
  <si>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</si>
  <si>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</si>
  <si>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</si>
  <si>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</si>
  <si>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</si>
  <si>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</si>
  <si>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</si>
  <si>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</si>
  <si>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</si>
  <si>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</si>
  <si>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</si>
  <si>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</si>
  <si>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</si>
  <si>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</si>
  <si>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</si>
  <si>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</si>
  <si>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</si>
  <si>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</si>
  <si>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</si>
  <si>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</si>
  <si>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</si>
  <si>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</si>
  <si>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</si>
  <si>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</si>
  <si>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</si>
  <si>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</si>
  <si>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</si>
  <si>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</si>
  <si>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</si>
  <si>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</si>
  <si>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</si>
  <si>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</si>
  <si>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</si>
  <si>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</si>
  <si>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FA02_04R_X</t>
  </si>
  <si>
    <t>Cab # 3 RH - Pos X</t>
  </si>
  <si>
    <t>FA02_04R_Y</t>
  </si>
  <si>
    <t>Cab # 3 RH - Pos Y</t>
  </si>
  <si>
    <t>FA02_04R_Z</t>
  </si>
  <si>
    <t>Cab # 3 RH - Pos Z</t>
  </si>
  <si>
    <t>FA02_04L_X</t>
  </si>
  <si>
    <t>Cab # 3 LH - Pos X</t>
  </si>
  <si>
    <t>FA02_04L_Y</t>
  </si>
  <si>
    <t>Cab # 3 LH - Pos Y</t>
  </si>
  <si>
    <t>FA02_04L_Z</t>
  </si>
  <si>
    <t>Cab # 3 LH - Pos Z</t>
  </si>
  <si>
    <t>FA02_P6_X</t>
  </si>
  <si>
    <t>Cab # 1 RH vs Cab # 3 RH - L-Pitch</t>
  </si>
  <si>
    <t>FA02_P6_Y</t>
  </si>
  <si>
    <t>Cab # 1 RH vs Cab # 3 RH - W-Pitch</t>
  </si>
  <si>
    <t>FA02_P7_X</t>
  </si>
  <si>
    <t>Cab # 1 RH vs Cab # 3 LH - L-Pitch</t>
  </si>
  <si>
    <t>FA02_P7_Y</t>
  </si>
  <si>
    <t>Cab # 1 RH vs Cab # 3 LH - W-Pitch</t>
  </si>
  <si>
    <t>FA02_P15_Z</t>
  </si>
  <si>
    <t>Cab # 2 RH vs Cab # 3 RH - H-Pitch</t>
  </si>
  <si>
    <t>FA02_P16_Z</t>
  </si>
  <si>
    <t>Cab # 3 RH vs Cab # 3 LH - H-Pitch</t>
  </si>
  <si>
    <t>FA02_P17_Z</t>
  </si>
  <si>
    <t>Cab # 2 LH vs Cab # 3 LH - H-Pitch</t>
  </si>
  <si>
    <t>FA02_P20_Z</t>
  </si>
  <si>
    <t>B+C (P10_Z + P16_Z)</t>
  </si>
  <si>
    <t>FA03_D-CAB</t>
  </si>
  <si>
    <t>Decks Mount (D-Cab)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</si>
  <si>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</si>
  <si>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</si>
  <si>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</si>
  <si>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</si>
  <si>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</si>
  <si>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</si>
  <si>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</si>
  <si>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</si>
  <si>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</si>
  <si>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</si>
  <si>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</si>
  <si>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</si>
  <si>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</si>
  <si>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</si>
  <si>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</si>
  <si>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</si>
  <si>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</si>
  <si>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</si>
  <si>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</si>
  <si>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</si>
  <si>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</si>
  <si>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</si>
  <si>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</si>
  <si>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</si>
  <si>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</si>
  <si>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</si>
  <si>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</si>
  <si>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</si>
  <si>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FA03_01R_X</t>
  </si>
  <si>
    <t>Deck # 1 RH - Pos X</t>
  </si>
  <si>
    <t>FA03_01R_Y</t>
  </si>
  <si>
    <t>Deck # 1 RH - Pos Y</t>
  </si>
  <si>
    <t>FA03_01R_Z</t>
  </si>
  <si>
    <t>Deck # 1 RH - Pos Z</t>
  </si>
  <si>
    <t>FA03_01L_X</t>
  </si>
  <si>
    <t>Deck # 1 LH - Pos X</t>
  </si>
  <si>
    <t>FA03_01L_Y</t>
  </si>
  <si>
    <t>Deck # 1 LH - Pos Y</t>
  </si>
  <si>
    <t>FA03_01L_Z</t>
  </si>
  <si>
    <t>Deck # 1 LH - Pos Z</t>
  </si>
  <si>
    <t>FA03_P9_X</t>
  </si>
  <si>
    <t>Deck # 1 RH vs Deck # 1 LH - L-Pitch</t>
  </si>
  <si>
    <t>FA03_P9_Y</t>
  </si>
  <si>
    <t>Deck # 1 RH vs Deck # 1 LH - W-Pitch</t>
  </si>
  <si>
    <t>FALSE</t>
  </si>
  <si>
    <t>FA03_P9_Z</t>
  </si>
  <si>
    <t>Deck # 1 RH vs Deck # 1 LH - H-Pitch</t>
  </si>
  <si>
    <t>FA03_P10_X</t>
  </si>
  <si>
    <t>Deck # 1 RH vs Deck # 3 RH - L-Pitch</t>
  </si>
  <si>
    <t>FA03_P10_Y</t>
  </si>
  <si>
    <t>Deck # 1 RH vs Deck # 3 RH - W-Pitch</t>
  </si>
  <si>
    <t>FA03_P10_Z</t>
  </si>
  <si>
    <t>Deck # 1 RH vs Deck # 3 RH - H-Pitch</t>
  </si>
  <si>
    <t>FA03_P11_X</t>
  </si>
  <si>
    <t>Deck # 1 RH vs Deck # 3 LH - L-Pitch</t>
  </si>
  <si>
    <t>FA03_P11_Y</t>
  </si>
  <si>
    <t>Deck # 1 RH vs Deck # 3 LH - W-Pitch</t>
  </si>
  <si>
    <t>FA03_P11_Z</t>
  </si>
  <si>
    <t>Deck # 1 RH vs Deck # 3 LH - H-Pitch</t>
  </si>
  <si>
    <t>FA03_P12_X</t>
  </si>
  <si>
    <t>Deck # 1 RH vs Deck # 4 RH - L-Pitch</t>
  </si>
  <si>
    <t>FA03_P12_Y</t>
  </si>
  <si>
    <t>Deck # 1 RH vs Deck # 4 RH - W-Pitch</t>
  </si>
  <si>
    <t>FA03_P12_Z</t>
  </si>
  <si>
    <t>Deck # 1 RH vs Deck # 4 RH - H-Pitch</t>
  </si>
  <si>
    <t>FA03_P13_X</t>
  </si>
  <si>
    <t>Deck # 1 RH vs Deck # 4 LH - L-Pitch</t>
  </si>
  <si>
    <t>FA03_P13_Y</t>
  </si>
  <si>
    <t>Deck # 1 RH vs Deck # 4 LH - W-Pitch</t>
  </si>
  <si>
    <t>FA03_P13_Z</t>
  </si>
  <si>
    <t>Deck # 1 RH vs Deck # 4 LH - H-Pitch</t>
  </si>
  <si>
    <t>FA03_P14_X</t>
  </si>
  <si>
    <t>Deck # 1 RH vs Cab # 1 RH - L-Pitch</t>
  </si>
  <si>
    <t>FA03_P14_Y</t>
  </si>
  <si>
    <t>Deck # 1 RH vs Cab # 1 RH - W-Pitch</t>
  </si>
  <si>
    <t>FA03_P14_Z</t>
  </si>
  <si>
    <t>Deck # 1 RH vs Cab # 1 RH - H-Pitch</t>
  </si>
  <si>
    <t>FA03_P15_Y</t>
  </si>
  <si>
    <t>Deck # 1 LH vs Cab # 1 RH - W-Pitch</t>
  </si>
  <si>
    <t>FA03_P16_Y</t>
  </si>
  <si>
    <t>Deck # 1 LH vs Deck # 3 RH - W-Pitch</t>
  </si>
  <si>
    <t>FA03_P17_Y</t>
  </si>
  <si>
    <t>Deck # 1 LH vs Deck # 3 LH - W-Pitch</t>
  </si>
  <si>
    <t>FA03_P18_Y</t>
  </si>
  <si>
    <t>Deck # 1 LH vs Deck # 4 RH - W-Pitch</t>
  </si>
  <si>
    <t>FA03_P19_Y</t>
  </si>
  <si>
    <t>Deck # 1 LH vs Deck # 4 LH - W-Pitch</t>
  </si>
  <si>
    <t>FA03_P17_Z</t>
  </si>
  <si>
    <t>Deck # 1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</si>
  <si>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</si>
  <si>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</si>
  <si>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</si>
  <si>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</si>
  <si>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</si>
  <si>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</si>
  <si>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</si>
  <si>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</si>
  <si>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</si>
  <si>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</si>
  <si>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</si>
  <si>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</si>
  <si>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</si>
  <si>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</si>
  <si>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</si>
  <si>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</si>
  <si>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</si>
  <si>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</si>
  <si>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</si>
  <si>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</si>
  <si>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</si>
  <si>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</si>
  <si>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</si>
  <si>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</si>
  <si>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</si>
  <si>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</si>
  <si>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</si>
  <si>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</si>
  <si>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</si>
  <si>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</si>
  <si>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</si>
  <si>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</si>
  <si>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</si>
  <si>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</si>
  <si>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</si>
  <si>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</si>
  <si>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</si>
  <si>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</si>
  <si>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</si>
  <si>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</si>
  <si>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</si>
  <si>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</si>
  <si>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</si>
  <si>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</si>
  <si>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</si>
  <si>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</si>
  <si>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</si>
  <si>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</si>
  <si>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</si>
  <si>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</si>
  <si>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</si>
  <si>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</si>
  <si>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</si>
  <si>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</si>
  <si>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</si>
  <si>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</si>
  <si>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</si>
  <si>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</si>
  <si>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</si>
  <si>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</si>
  <si>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</si>
  <si>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</si>
  <si>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</si>
  <si>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</si>
  <si>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</si>
  <si>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</si>
  <si>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</si>
  <si>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</si>
  <si>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</si>
  <si>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</si>
  <si>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</si>
  <si>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</si>
  <si>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FA06_KD</t>
  </si>
  <si>
    <t>Front Engine Mount (KD)</t>
  </si>
  <si>
    <t>FA06_01R_X</t>
  </si>
  <si>
    <t>FA06_01R_Y</t>
  </si>
  <si>
    <t>FA06_01R_Z</t>
  </si>
  <si>
    <t>FA06_03R_X</t>
  </si>
  <si>
    <t>FA06_03R_Y</t>
  </si>
  <si>
    <t>FA06_03R_Z</t>
  </si>
  <si>
    <t>FA06_04L_X</t>
  </si>
  <si>
    <t>FA06_04L_Y</t>
  </si>
  <si>
    <t>FA06_04L_Z</t>
  </si>
  <si>
    <t>FA06_06L_X</t>
  </si>
  <si>
    <t>FA06_06L_Y</t>
  </si>
  <si>
    <t>FA06_06L_Z</t>
  </si>
  <si>
    <t>FA06_P1_X</t>
  </si>
  <si>
    <t>Front Hole RH vs Rear Hole RH - L-Pitch</t>
  </si>
  <si>
    <t>FA06_P1_Y</t>
  </si>
  <si>
    <t>FA06_P1_Z</t>
  </si>
  <si>
    <t>FA06_P2_Y</t>
  </si>
  <si>
    <t>Center Hole RH vs Center Hole LH - W-Pitch</t>
  </si>
  <si>
    <t>FA06_P3_X</t>
  </si>
  <si>
    <t>Front Hole LH vs Rear Hole LH - L-Pitch</t>
  </si>
  <si>
    <t>FA06_P3_Y</t>
  </si>
  <si>
    <t>FA06_P3_Z</t>
  </si>
  <si>
    <t>FA07_HPS</t>
  </si>
  <si>
    <t>Lower Control Arm (HPS)</t>
  </si>
  <si>
    <t>FA07_01R_X</t>
  </si>
  <si>
    <t>Slot Front LCA Front RH - Pos X</t>
  </si>
  <si>
    <t>FA07_01R_Y</t>
  </si>
  <si>
    <t>Slot Front LCA Front RH - Pos Y</t>
  </si>
  <si>
    <t>FA07_01R_Z</t>
  </si>
  <si>
    <t>Slot Front LCA Front RH - Pos Z</t>
  </si>
  <si>
    <t>FA07_03R_X</t>
  </si>
  <si>
    <t>Slot Reart LCA Front RH - Pos X</t>
  </si>
  <si>
    <t>FA07_03R_Y</t>
  </si>
  <si>
    <t>Slot Reart LCA Front RH - Pos Y</t>
  </si>
  <si>
    <t>FA07_03R_Z</t>
  </si>
  <si>
    <t>Slot Reart LCA Front RH - Pos Z</t>
  </si>
  <si>
    <t>FA07_04R_X</t>
  </si>
  <si>
    <t>Slot Front LCA Rear RH - Pos X</t>
  </si>
  <si>
    <t>FA07_04R_Y</t>
  </si>
  <si>
    <t>Slot Front LCA Rear RH - Pos Y</t>
  </si>
  <si>
    <t>FA07_04R_Z</t>
  </si>
  <si>
    <t>Slot Front LCA Rear RH - Pos Z</t>
  </si>
  <si>
    <t>FA07_06R_X</t>
  </si>
  <si>
    <t>Slot Rear LCA Rear RH - Pos X</t>
  </si>
  <si>
    <t>FA07_06R_Y</t>
  </si>
  <si>
    <t>Slot Rear LCA Rear RH - Pos Y</t>
  </si>
  <si>
    <t>FA07_06R_Z</t>
  </si>
  <si>
    <t>Slot Rear LCA Rear RH - Pos Z</t>
  </si>
  <si>
    <t>FA07_01L_X</t>
  </si>
  <si>
    <t>Slot Front LCA Front LH - Pos X</t>
  </si>
  <si>
    <t>FA07_01L_Y</t>
  </si>
  <si>
    <t>Slot Front LCA Front LH - Pos Y</t>
  </si>
  <si>
    <t>FA07_01L_Z</t>
  </si>
  <si>
    <t>Slot Front LCA Front LH - Pos Z</t>
  </si>
  <si>
    <t>FA07_03L_X</t>
  </si>
  <si>
    <t>Slot Reart LCA Front LH - Pos X</t>
  </si>
  <si>
    <t>FA07_03L_Y</t>
  </si>
  <si>
    <t>Slot Reart LCA Front LH - Pos Y</t>
  </si>
  <si>
    <t>FA07_03L_Z</t>
  </si>
  <si>
    <t>Slot Reart LCA Front LH - Pos Z</t>
  </si>
  <si>
    <t>FA07_07L_X</t>
  </si>
  <si>
    <t>Slot Front LCA Rear LH - Pos X</t>
  </si>
  <si>
    <t>FA07_07L_Y</t>
  </si>
  <si>
    <t>Slot Front LCA Rear LH - Pos Y</t>
  </si>
  <si>
    <t>FA07_07L_Z</t>
  </si>
  <si>
    <t>Slot Front LCA Rear LH - Pos Z</t>
  </si>
  <si>
    <t>FA07_08L_X</t>
  </si>
  <si>
    <t>Slot Rear LCA Rear LH - Pos X</t>
  </si>
  <si>
    <t>FA07_08L_Y</t>
  </si>
  <si>
    <t>Slot Rear LCA Rear LH - Pos Y</t>
  </si>
  <si>
    <t>FA07_08L_Z</t>
  </si>
  <si>
    <t>Slot Rear LCA Rear LH - Pos Z</t>
  </si>
  <si>
    <t>FA07_02R_X</t>
  </si>
  <si>
    <t>Center Hole LCA Front RH - Pos X</t>
  </si>
  <si>
    <t>FA07_02R_Y</t>
  </si>
  <si>
    <t>Center Hole LCA Front RH - Pos Y</t>
  </si>
  <si>
    <t>FA07_02R_Z</t>
  </si>
  <si>
    <t>Center Hole LCA Front RH - Pos Z</t>
  </si>
  <si>
    <t>FA07_13L_X</t>
  </si>
  <si>
    <t>Center Hole LCA Front LH - Pos X</t>
  </si>
  <si>
    <t>FA07_13L_Y</t>
  </si>
  <si>
    <t>Center Hole LCA Front LH - Pos Y</t>
  </si>
  <si>
    <t>FA07_13L_Z</t>
  </si>
  <si>
    <t>Center Hole LCA Front LH - Pos Z</t>
  </si>
  <si>
    <t>FA07_05R_X</t>
  </si>
  <si>
    <t>Center Hole LCA Rear RH - Pos X</t>
  </si>
  <si>
    <t>FA07_05R_Y</t>
  </si>
  <si>
    <t>Center Hole LCA Rear RH - Pos Y</t>
  </si>
  <si>
    <t>FA07_05R_Z</t>
  </si>
  <si>
    <t>Center Hole LCA Rear RH - Pos Z</t>
  </si>
  <si>
    <t>FA07_14L_X</t>
  </si>
  <si>
    <t>Center Hole LCA Rear LH - Pos X</t>
  </si>
  <si>
    <t>FA07_14L_Y</t>
  </si>
  <si>
    <t>Center Hole LCA Rear LH - Pos Y</t>
  </si>
  <si>
    <t>FA07_14L_Z</t>
  </si>
  <si>
    <t>Center Hole LCA Rear LH - Pos Z</t>
  </si>
  <si>
    <t>FA07_P1R_X</t>
  </si>
  <si>
    <t>Pocket LCA Front RH - L-Pitch</t>
  </si>
  <si>
    <t>FA07_P1R_Y</t>
  </si>
  <si>
    <t>Deviation Front vs Rear LCA Front RH - W-Pitch</t>
  </si>
  <si>
    <t>FA07_P1R_Z</t>
  </si>
  <si>
    <t>Deviation Front vs Rear LCA Front RH - H-Pitch</t>
  </si>
  <si>
    <t>FA07_P1L_X</t>
  </si>
  <si>
    <t>Pocket LCA Front LH - L-Pitch</t>
  </si>
  <si>
    <t>FA07_P1L_Y</t>
  </si>
  <si>
    <t>Deviation Front vs Rear LCA Front LH - W-Pitch</t>
  </si>
  <si>
    <t>FA07_P1L_Z</t>
  </si>
  <si>
    <t>Deviation Front vs Rear LCA Front LH - H-Pitch</t>
  </si>
  <si>
    <t>FA07_P2_X</t>
  </si>
  <si>
    <t>Span RH - L-Pitch</t>
  </si>
  <si>
    <t>FA07_P3_X</t>
  </si>
  <si>
    <t>Span LH - L-Pitch</t>
  </si>
  <si>
    <t>FA07_P4_X</t>
  </si>
  <si>
    <t>LCA Front Pt-Sim RH vs UCA Front RH - L-Pitch</t>
  </si>
  <si>
    <t>FA07_P4_Y</t>
  </si>
  <si>
    <t>LCA Front Pt-Sim RH vs UCA Front RH - W-Pitch</t>
  </si>
  <si>
    <t>FA07_P4_Z</t>
  </si>
  <si>
    <t>LCA Front Pt-Sim RH vs UCA Front RH - H-Pitch</t>
  </si>
  <si>
    <t>FA07_P5_X</t>
  </si>
  <si>
    <t>LCA Front Pt-Sim LH vs UCA Front LH - L-Pitch</t>
  </si>
  <si>
    <t>FA07_P5_Y</t>
  </si>
  <si>
    <t>LCA Front Pt-Sim LH vs UCA Front LH - W-Pitch</t>
  </si>
  <si>
    <t>FA07_P5_Z</t>
  </si>
  <si>
    <t>LCA Front Pt-Sim LH vs UCA Front LH - H-Pitch</t>
  </si>
  <si>
    <t>FA07_P6_X</t>
  </si>
  <si>
    <t>LCA Front Pt-Sim RH vs FSA Center Hole RH - L-Pitch</t>
  </si>
  <si>
    <t>FA07_P6_Y</t>
  </si>
  <si>
    <t>LCA Front Pt-Sim RH vs FSA Center Hole RH - W-Pitch</t>
  </si>
  <si>
    <t>FA07_P6_Z</t>
  </si>
  <si>
    <t>LCA Front Pt-Sim RH vs FSA Center Hole RH - H-Pitch</t>
  </si>
  <si>
    <t>FA07_P7_X</t>
  </si>
  <si>
    <t>LCA Front Pt-Sim LH vs FSA Center Hole LH - L-Pitch</t>
  </si>
  <si>
    <t>FA07_P7_Y</t>
  </si>
  <si>
    <t>LCA Front Pt-Sim LH vs FSA Center Hole LH - W-Pitch</t>
  </si>
  <si>
    <t>FA07_P7_Z</t>
  </si>
  <si>
    <t>LCA Front Pt-Sim LH vs FSA Center Hole LH - H-Pitch</t>
  </si>
  <si>
    <t>FA07_P8_X</t>
  </si>
  <si>
    <t>Pocket LCA Rear RH - L-Pitch</t>
  </si>
  <si>
    <t>FA07_P8_Y</t>
  </si>
  <si>
    <t>Deviation Front vs Rear LCA Rear RH - W-Pitch</t>
  </si>
  <si>
    <t>FA07_P8_Z</t>
  </si>
  <si>
    <t>Deviation Front vs Rear LCA Rear RH - H-Pitch</t>
  </si>
  <si>
    <t>FA07_P9_X</t>
  </si>
  <si>
    <t>Pocket LCA Rear LH - L-Pitch</t>
  </si>
  <si>
    <t>FA07_P9_Y</t>
  </si>
  <si>
    <t>Deviation Front vs Rear LCA Rear LH - W-Pitch</t>
  </si>
  <si>
    <t>FA07_P9_Z</t>
  </si>
  <si>
    <t>Deviation Front vs Rear LCA Rear LH - H-Pitch</t>
  </si>
  <si>
    <t>FA07_P10_Z</t>
  </si>
  <si>
    <t>LCA Front Pt-Sim RH vs FSA RH Inboard Hole - H-Pitch</t>
  </si>
  <si>
    <t>FA07_P11_Z</t>
  </si>
  <si>
    <t>LCA Front Pt-Sim LH vs FSA LH Inboard Hole - H-Pitch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</si>
  <si>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</si>
  <si>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</si>
  <si>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</si>
  <si>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</si>
  <si>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</si>
  <si>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</si>
  <si>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</si>
  <si>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</si>
  <si>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</si>
  <si>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</si>
  <si>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</si>
  <si>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</si>
  <si>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</si>
  <si>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</si>
  <si>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</si>
  <si>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</si>
  <si>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</si>
  <si>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</si>
  <si>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</si>
  <si>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</si>
  <si>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</si>
  <si>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</si>
  <si>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</si>
  <si>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</si>
  <si>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</si>
  <si>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</si>
  <si>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</si>
  <si>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</si>
  <si>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</si>
  <si>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</si>
  <si>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</si>
  <si>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</si>
  <si>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</si>
  <si>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</si>
  <si>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</si>
  <si>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</si>
  <si>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</si>
  <si>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</si>
  <si>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</si>
  <si>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</si>
  <si>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</si>
  <si>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</si>
  <si>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</si>
  <si>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</si>
  <si>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</si>
  <si>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</si>
  <si>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</si>
  <si>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</si>
  <si>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</si>
  <si>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</si>
  <si>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</si>
  <si>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</si>
  <si>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</si>
  <si>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</si>
  <si>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</si>
  <si>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</si>
  <si>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</si>
  <si>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</si>
  <si>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</si>
  <si>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</si>
  <si>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</si>
  <si>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</si>
  <si>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</si>
  <si>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</si>
  <si>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</si>
  <si>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</si>
  <si>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</si>
  <si>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</si>
  <si>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</si>
  <si>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</si>
  <si>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</si>
  <si>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</si>
  <si>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</si>
  <si>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</si>
  <si>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</si>
  <si>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</si>
  <si>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</si>
  <si>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</si>
  <si>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</si>
  <si>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</si>
  <si>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</si>
  <si>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</si>
  <si>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</si>
  <si>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</si>
  <si>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</si>
  <si>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</si>
  <si>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</si>
  <si>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</si>
  <si>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</si>
  <si>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</si>
  <si>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</si>
  <si>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</si>
  <si>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</si>
  <si>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</si>
  <si>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</si>
  <si>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</si>
  <si>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</si>
  <si>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</si>
  <si>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</si>
  <si>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</si>
  <si>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</si>
  <si>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</si>
  <si>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</si>
  <si>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</si>
  <si>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</si>
  <si>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</si>
  <si>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</si>
  <si>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</si>
  <si>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</si>
  <si>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</si>
  <si>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</si>
  <si>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</si>
  <si>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</si>
  <si>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</si>
  <si>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</si>
  <si>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FAA2_HPS</t>
  </si>
  <si>
    <t>Brace (With CM#1 HPS)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</si>
  <si>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</si>
  <si>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</si>
  <si>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</si>
  <si>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</si>
  <si>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</si>
  <si>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</si>
  <si>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</si>
  <si>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</si>
  <si>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</si>
  <si>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</si>
  <si>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</si>
  <si>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</si>
  <si>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</si>
  <si>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</si>
  <si>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</si>
  <si>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</si>
  <si>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</si>
  <si>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</si>
  <si>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</si>
  <si>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</si>
  <si>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</si>
  <si>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</si>
  <si>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</si>
  <si>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</si>
  <si>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FAA2_04R_X</t>
  </si>
  <si>
    <t>CM # 1 Outboard Nut RH - Pos X</t>
  </si>
  <si>
    <t>FAA2_04R_Y</t>
  </si>
  <si>
    <t>CM # 1 Outboard Nut RH - Pos Y</t>
  </si>
  <si>
    <t>FAA2_04R_Z</t>
  </si>
  <si>
    <t>CM # 1 Outboard Nut RH - Pos Z</t>
  </si>
  <si>
    <t>FAA2_03R_X</t>
  </si>
  <si>
    <t>CM # 1 Inboard Nut RH - Pos X</t>
  </si>
  <si>
    <t>FAA2_03R_Y</t>
  </si>
  <si>
    <t>CM # 1 Inboard Nut RH - Pos Y</t>
  </si>
  <si>
    <t>FAA2_03R_Z</t>
  </si>
  <si>
    <t>CM # 1 Inboard Nut RH - Pos Z</t>
  </si>
  <si>
    <t>FAA2_06L_X</t>
  </si>
  <si>
    <t>CM # 1 Inboard Nut LH - Pos X</t>
  </si>
  <si>
    <t>FAA2_06L_Y</t>
  </si>
  <si>
    <t>CM # 1 Inboard Nut LH - Pos Y</t>
  </si>
  <si>
    <t>FAA2_06L_Z</t>
  </si>
  <si>
    <t>CM # 1 Inboard Nut LH - Pos Z</t>
  </si>
  <si>
    <t>FAA2_07L_X</t>
  </si>
  <si>
    <t>CM # 1 Outboard Nut LH - Pos X</t>
  </si>
  <si>
    <t>FAA2_07L_Y</t>
  </si>
  <si>
    <t>CM # 1 Outboard Nut LH - Pos Y</t>
  </si>
  <si>
    <t>FAA2_07L_Z</t>
  </si>
  <si>
    <t>CM # 1 Outboard Nut LH - Pos Z</t>
  </si>
  <si>
    <t>FAA2_P1_X</t>
  </si>
  <si>
    <t>CM AUX Inboard Nut RH vs CM # 1 Inboard Nut RH - L-Pitch</t>
  </si>
  <si>
    <t>FAA2_P1_Y</t>
  </si>
  <si>
    <t>CM AUX Inboard Nut RH vs CM # 1 Inboard Nut RH - W-Pitch</t>
  </si>
  <si>
    <t>FAA2_P1_Z</t>
  </si>
  <si>
    <t>CM AUX Inboard Nut RH vs CM # 1 Inboard Nut RH - H-Pitch</t>
  </si>
  <si>
    <t>FAA2_P2_X</t>
  </si>
  <si>
    <t>CM AUX Outboard Nut RH vs CM # 1 Outboard Nut RH - L-Pitch</t>
  </si>
  <si>
    <t>FAA2_P2_Y</t>
  </si>
  <si>
    <t>CM AUX Outboard Nut RH vs CM # 1 Outboard Nut RH - W-Pitch</t>
  </si>
  <si>
    <t>FAA2_P2_Z</t>
  </si>
  <si>
    <t>CM AUX Outboard Nut RH vs CM # 1 Outboard Nut RH - H-Pitch</t>
  </si>
  <si>
    <t>FAA2_P3_X</t>
  </si>
  <si>
    <t>CM AUX Inboard Nut LH vs CM # 1 Inboard Nut LH - L-Pitch</t>
  </si>
  <si>
    <t>FAA2_P3_Y</t>
  </si>
  <si>
    <t>CM AUX Inboard Nut LH vs CM # 1 Inboard Nut LH - W-Pitch</t>
  </si>
  <si>
    <t>FAA2_P3_Z</t>
  </si>
  <si>
    <t>CM AUX Inboard Nut LH vs CM # 1 Inboard Nut LH - H-Pitch</t>
  </si>
  <si>
    <t>FAA2_P4_X</t>
  </si>
  <si>
    <t>CM AUX Outboard Nut LH vs CM # 1 Outboard Nut LH - L-Pitch</t>
  </si>
  <si>
    <t>FAA2_P4_Y</t>
  </si>
  <si>
    <t>CM AUX Outboard Nut LH vs CM # 1 Outboard Nut LH - W-Pitch</t>
  </si>
  <si>
    <t>FAA2_P4_Z</t>
  </si>
  <si>
    <t>CM AUX Outboard Nut LH vs CM # 1 Outboard Nut LH - H-Pitch</t>
  </si>
  <si>
    <t>FAA3</t>
  </si>
  <si>
    <t>Rack and Pinion Steering Hole</t>
  </si>
  <si>
    <t>FAA3_01R_X</t>
  </si>
  <si>
    <t>Buje Outboard RH - Pos X</t>
  </si>
  <si>
    <t>FAA3_01R_Y</t>
  </si>
  <si>
    <t>Buje Outboard RH - Pos Y</t>
  </si>
  <si>
    <t>FAA3_01R_Z</t>
  </si>
  <si>
    <t>Buje Outboard RH - Pos Z</t>
  </si>
  <si>
    <t>FAA3_01L_X</t>
  </si>
  <si>
    <t>Buje Inboard LH - Pos X</t>
  </si>
  <si>
    <t>FAA3_01L_Y</t>
  </si>
  <si>
    <t>Buje Inboard LH - Pos Y</t>
  </si>
  <si>
    <t>FAA3_01L_Z</t>
  </si>
  <si>
    <t>Buje Inboard LH - Pos Z</t>
  </si>
  <si>
    <t>FAA3_P1_X</t>
  </si>
  <si>
    <t>Buje Outboard RH vs Buje Inboard LH - L-Pitch</t>
  </si>
  <si>
    <t>FAA3_P1_Y</t>
  </si>
  <si>
    <t>Buje Outboard RH vs Buje Inboard LH - W-Pitch</t>
  </si>
  <si>
    <t>FAA3_P1_Z</t>
  </si>
  <si>
    <t>Buje Outboard RH vs Buje Inboard LH - H-Pitch</t>
  </si>
  <si>
    <t>FAA3_P2_X</t>
  </si>
  <si>
    <t>LCA Front Pt-Sim RH vs Buje Outboard RH - L-Pitch</t>
  </si>
  <si>
    <t>FAA3_P2_Y</t>
  </si>
  <si>
    <t>LCA Front Pt-Sim RH vs Buje Outboard RH - W-Pitch</t>
  </si>
  <si>
    <t>FAA3_P3_X</t>
  </si>
  <si>
    <t>LCA Front Pt-Sim LH vs Buje Outboard LH - L-Pitch</t>
  </si>
  <si>
    <t>FAA3_P3_Y</t>
  </si>
  <si>
    <t>LCA Front Pt-Sim LH vs Buje Outboard LH - W-Pitch</t>
  </si>
  <si>
    <t>FAA4_HPS</t>
  </si>
  <si>
    <t>Diferential Mount (HPS)</t>
  </si>
  <si>
    <t>FAA4_01R_X</t>
  </si>
  <si>
    <t>CM # 1 Buje Inboard RH - Pos X</t>
  </si>
  <si>
    <t>FAA4_01R_Y</t>
  </si>
  <si>
    <t>CM # 1 Buje Inboard RH - Pos Y</t>
  </si>
  <si>
    <t>FAA4_01R_Z</t>
  </si>
  <si>
    <t>CM # 1 Buje Inboard RH - Pos Z</t>
  </si>
  <si>
    <t>FAA4_02L_X</t>
  </si>
  <si>
    <t>CM # 1 Buje Outboard LH - Pos X</t>
  </si>
  <si>
    <t>FAA4_02L_Y</t>
  </si>
  <si>
    <t>CM # 1 Buje Outboard LH - Pos Y</t>
  </si>
  <si>
    <t>FAA4_02L_Z</t>
  </si>
  <si>
    <t>CM # 1 Buje Outboard LH - Pos Z</t>
  </si>
  <si>
    <t>FAA4_03L_X</t>
  </si>
  <si>
    <t>CM # 2 Top Hole LH - Pos X</t>
  </si>
  <si>
    <t>FAA4_03L_Y</t>
  </si>
  <si>
    <t>CM # 2 Top Hole LH - Pos Y</t>
  </si>
  <si>
    <t>FAA4_03L_Z</t>
  </si>
  <si>
    <t>CM # 2 Top Hole LH - Pos Z</t>
  </si>
  <si>
    <t>FAA4_P1_X</t>
  </si>
  <si>
    <t>CM # 1 Buje Inboard RH vs CM # 2 Top Hole LH - L-Pitch</t>
  </si>
  <si>
    <t>FAA4_P1_Y</t>
  </si>
  <si>
    <t>CM # 1 Buje Inboard RH vs CM # 2 Top Hole LH - W-Pitch</t>
  </si>
  <si>
    <t>FAA4_P2_X</t>
  </si>
  <si>
    <t>CM # 1 Buje Outboard LH vs CM # 2 Top Hole LH - L-Pitch</t>
  </si>
  <si>
    <t>FAA4_P2_Y</t>
  </si>
  <si>
    <t>CM # 1 Buje Outboard LH vs CM # 2 Top Hole LH - W-Pitch</t>
  </si>
  <si>
    <t>FAA5_HPS</t>
  </si>
  <si>
    <t>Front Bound Stopper (HPS)</t>
  </si>
  <si>
    <t>FAA5_01R_X</t>
  </si>
  <si>
    <t>Nut RH - Pos X</t>
  </si>
  <si>
    <t>FAA5_01R_Y</t>
  </si>
  <si>
    <t>Nut RH - Pos Y</t>
  </si>
  <si>
    <t>FAA5_01R_Z</t>
  </si>
  <si>
    <t>Nut RH - Pos Z</t>
  </si>
  <si>
    <t>FAA5_01L_X</t>
  </si>
  <si>
    <t>Nut LH - Pos X</t>
  </si>
  <si>
    <t>FAA5_01L_Y</t>
  </si>
  <si>
    <t>Nut LH - Pos Y</t>
  </si>
  <si>
    <t>FAA5_01L_Z</t>
  </si>
  <si>
    <t>Nut LH - Pos Z</t>
  </si>
  <si>
    <t>FAA5_P1_Y</t>
  </si>
  <si>
    <t>Nut RH vs Nut LH - W-Pitch</t>
  </si>
  <si>
    <t>FAA6_4X4-KD</t>
  </si>
  <si>
    <t>Rear Engine Mount (4X4-KD)</t>
  </si>
  <si>
    <t>FAA6_01R_X</t>
  </si>
  <si>
    <t>Hole Front RH - Pos X</t>
  </si>
  <si>
    <t>FAA6_01R_Y</t>
  </si>
  <si>
    <t>Hole Front RH - Pos Y</t>
  </si>
  <si>
    <t>FAA6_01R_Z</t>
  </si>
  <si>
    <t>Hole Front RH - Pos Z</t>
  </si>
  <si>
    <t>FAA6_02R_X</t>
  </si>
  <si>
    <t>Hole Rear RH - Pos X</t>
  </si>
  <si>
    <t>FAA6_02R_Y</t>
  </si>
  <si>
    <t>Hole Rear RH - Pos Y</t>
  </si>
  <si>
    <t>FAA6_02R_Z</t>
  </si>
  <si>
    <t>Hole Rear RH - Pos Z</t>
  </si>
  <si>
    <t>FAA6_03L_X</t>
  </si>
  <si>
    <t>Hole Front LH - Pos X</t>
  </si>
  <si>
    <t>FAA6_03L_Y</t>
  </si>
  <si>
    <t>Hole Front LH - Pos Y</t>
  </si>
  <si>
    <t>FAA6_03L_Z</t>
  </si>
  <si>
    <t>Hole Front LH - Pos Z</t>
  </si>
  <si>
    <t>FAA6_04L_X</t>
  </si>
  <si>
    <t>Hole Rear LH - Pos X</t>
  </si>
  <si>
    <t>FAA6_04L_Y</t>
  </si>
  <si>
    <t>Hole Rear LH - Pos Y</t>
  </si>
  <si>
    <t>FAA6_04L_Z</t>
  </si>
  <si>
    <t>Hole Rear LH - Pos Z</t>
  </si>
  <si>
    <t>FAA6_P5_X</t>
  </si>
  <si>
    <t>Hole Front RH vs Front Engine Mount Hole Rear RH - L-Pitch</t>
  </si>
  <si>
    <t>FAA6_P6_X</t>
  </si>
  <si>
    <t>Hole Front LH vs Front Engine Mount Hole Rear RH - L-Pitch</t>
  </si>
  <si>
    <t>FAA7_4X4</t>
  </si>
  <si>
    <t>Center Bearing (4X4)</t>
  </si>
  <si>
    <t>FAA7_10R_X</t>
  </si>
  <si>
    <t>Nut Front RH - Pos X</t>
  </si>
  <si>
    <t>FAA7_10R_Y</t>
  </si>
  <si>
    <t>Nut Front RH - Pos Y</t>
  </si>
  <si>
    <t>FAA7_10R_Z</t>
  </si>
  <si>
    <t>Nut Front RH - Pos Z</t>
  </si>
  <si>
    <t>FAA7_11R_X</t>
  </si>
  <si>
    <t>Nut Rear RH - Pos X</t>
  </si>
  <si>
    <t>FAA7_11R_Y</t>
  </si>
  <si>
    <t>Nut Rear RH - Pos Y</t>
  </si>
  <si>
    <t>FAA7_11R_Z</t>
  </si>
  <si>
    <t>Nut Rear RH - Pos Z</t>
  </si>
  <si>
    <t>FAA7_13L_X</t>
  </si>
  <si>
    <t>Nut Front LH - Pos X</t>
  </si>
  <si>
    <t>FAA7_13L_Y</t>
  </si>
  <si>
    <t>Nut Front LH - Pos Y</t>
  </si>
  <si>
    <t>FAA7_13L_Z</t>
  </si>
  <si>
    <t>Nut Front LH - Pos Z</t>
  </si>
  <si>
    <t>FAA7_14L_X</t>
  </si>
  <si>
    <t>Nut Rear LH - Pos X</t>
  </si>
  <si>
    <t>FAA7_14L_Y</t>
  </si>
  <si>
    <t>Nut Rear LH - Pos Y</t>
  </si>
  <si>
    <t>FAA7_14L_Z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</si>
  <si>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</si>
  <si>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</si>
  <si>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</si>
  <si>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</si>
  <si>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</si>
  <si>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</si>
  <si>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</si>
  <si>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</si>
  <si>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</si>
  <si>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</si>
  <si>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</si>
  <si>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</si>
  <si>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</si>
  <si>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</si>
  <si>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</si>
  <si>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</si>
  <si>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</si>
  <si>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</si>
  <si>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</si>
  <si>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</si>
  <si>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</si>
  <si>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</si>
  <si>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</si>
  <si>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</si>
  <si>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</si>
  <si>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</si>
  <si>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</si>
  <si>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</si>
  <si>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</si>
  <si>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</si>
  <si>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</si>
  <si>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</si>
  <si>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</si>
  <si>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</si>
  <si>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</si>
  <si>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</si>
  <si>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</si>
  <si>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</si>
  <si>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</si>
  <si>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</si>
  <si>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</si>
  <si>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</si>
  <si>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</si>
  <si>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</si>
  <si>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</si>
  <si>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</si>
  <si>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</si>
  <si>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</si>
  <si>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</si>
  <si>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</si>
  <si>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</si>
  <si>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</si>
  <si>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</si>
  <si>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</si>
  <si>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</si>
  <si>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</si>
  <si>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</si>
  <si>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</si>
  <si>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</si>
  <si>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</si>
  <si>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</si>
  <si>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</si>
  <si>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</si>
  <si>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</si>
  <si>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</si>
  <si>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</si>
  <si>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</si>
  <si>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</si>
  <si>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</si>
  <si>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</si>
  <si>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</si>
  <si>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</si>
  <si>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</si>
  <si>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</si>
  <si>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</si>
  <si>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</si>
  <si>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</si>
  <si>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</si>
  <si>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</si>
  <si>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</si>
  <si>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</si>
  <si>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</si>
  <si>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</si>
  <si>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</si>
  <si>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</si>
  <si>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</si>
  <si>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</si>
  <si>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</si>
  <si>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</si>
  <si>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</si>
  <si>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</si>
  <si>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</si>
  <si>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</si>
  <si>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</si>
  <si>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</si>
  <si>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</si>
  <si>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</si>
  <si>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</si>
  <si>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</si>
  <si>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</si>
  <si>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</si>
  <si>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</si>
  <si>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</si>
  <si>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</si>
  <si>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</si>
  <si>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</si>
  <si>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</si>
  <si>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</si>
  <si>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</si>
  <si>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</si>
  <si>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</si>
  <si>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</si>
  <si>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</si>
  <si>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</si>
  <si>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</si>
  <si>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</si>
  <si>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</si>
  <si>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</si>
  <si>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</si>
  <si>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</si>
  <si>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</si>
  <si>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</si>
  <si>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</si>
  <si>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</si>
  <si>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</si>
  <si>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</si>
  <si>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</si>
  <si>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</si>
  <si>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</si>
  <si>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</si>
  <si>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</si>
  <si>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</si>
  <si>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</si>
  <si>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</si>
  <si>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</si>
  <si>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</si>
  <si>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</si>
  <si>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</si>
  <si>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</si>
  <si>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</si>
  <si>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</si>
  <si>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</si>
  <si>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</si>
  <si>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</si>
  <si>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</si>
  <si>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</si>
  <si>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</si>
  <si>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</si>
  <si>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</si>
  <si>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</si>
  <si>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</si>
  <si>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</si>
  <si>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</si>
  <si>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</si>
  <si>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</si>
  <si>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</si>
  <si>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</si>
  <si>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EXTRA_COMMON</t>
  </si>
  <si>
    <t>Extra features (common)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</si>
  <si>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</si>
  <si>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</si>
  <si>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</si>
  <si>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</si>
  <si>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</si>
  <si>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</si>
  <si>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</si>
  <si>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</si>
  <si>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</si>
  <si>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</si>
  <si>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</si>
  <si>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</si>
  <si>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FACM1_01R_X</t>
  </si>
  <si>
    <t>CM#1 Datum RH - Pos X</t>
  </si>
  <si>
    <t>FACM1_01R_Y</t>
  </si>
  <si>
    <t>CM#1 Datum RH - Pos Y</t>
  </si>
  <si>
    <t>FACM1_01R_Z</t>
  </si>
  <si>
    <t>CM#1 Datum RH - Pos Z</t>
  </si>
  <si>
    <t>FACM1_01L_X</t>
  </si>
  <si>
    <t>CM#1 Datum LH - Pos X</t>
  </si>
  <si>
    <t>FACM1_01L_Y</t>
  </si>
  <si>
    <t>CM#1 Datum LH - Pos Y</t>
  </si>
  <si>
    <t>FACM1_01L_Z</t>
  </si>
  <si>
    <t>CM#1 Datum LH - Pos Z</t>
  </si>
  <si>
    <t>FACM2_01R_X</t>
  </si>
  <si>
    <t>CM#2 Datum RH - Pos X</t>
  </si>
  <si>
    <t>FACM2_01R_Y</t>
  </si>
  <si>
    <t>CM#2 Datum RH - Pos Y</t>
  </si>
  <si>
    <t>FACM2_01R_Z</t>
  </si>
  <si>
    <t>CM#2 Datum RH - Pos Z</t>
  </si>
  <si>
    <t>FACM2_01L_X</t>
  </si>
  <si>
    <t>CM#2 Datum LH - Pos X</t>
  </si>
  <si>
    <t>FACM2_01L_Y</t>
  </si>
  <si>
    <t>CM#2 Datum LH - Pos Y</t>
  </si>
  <si>
    <t>FACM2_01L_Z</t>
  </si>
  <si>
    <t>CM#2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</si>
  <si>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</si>
  <si>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</si>
  <si>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</si>
  <si>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</si>
  <si>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</si>
  <si>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</si>
  <si>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</si>
  <si>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</si>
  <si>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</si>
  <si>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</si>
  <si>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</si>
  <si>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</si>
  <si>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</si>
  <si>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</si>
  <si>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</si>
  <si>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</si>
  <si>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</si>
  <si>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</si>
  <si>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</si>
  <si>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</si>
  <si>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</si>
  <si>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</si>
  <si>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</si>
  <si>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</si>
  <si>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</si>
  <si>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</si>
  <si>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</si>
  <si>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</si>
  <si>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</si>
  <si>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</si>
  <si>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FAFT_01L_X</t>
  </si>
  <si>
    <t>Fuel Tank Datum LH - Pos X</t>
  </si>
  <si>
    <t>FAFT_01L_Y</t>
  </si>
  <si>
    <t>Fuel Tank Datum LH - Pos Y</t>
  </si>
  <si>
    <t>FAFT_01L_Z</t>
  </si>
  <si>
    <t>Fuel Tank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</si>
  <si>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</si>
  <si>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</si>
  <si>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</si>
  <si>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</si>
  <si>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</si>
  <si>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</si>
  <si>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</si>
  <si>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</si>
  <si>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</si>
  <si>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</si>
  <si>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</si>
  <si>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</si>
  <si>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</si>
  <si>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</si>
  <si>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</si>
  <si>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</si>
  <si>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</si>
  <si>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</si>
  <si>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</si>
  <si>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</si>
  <si>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</si>
  <si>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</si>
  <si>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</si>
  <si>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</si>
  <si>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FACM4_02_X</t>
  </si>
  <si>
    <t>Pipe CM#4 - Pos X</t>
  </si>
  <si>
    <t>FACM4_02_Y</t>
  </si>
  <si>
    <t>Pipe CM#4 - Pos Y</t>
  </si>
  <si>
    <t>FACM4_02_Z</t>
  </si>
  <si>
    <t>Pipe CM#4 - Pos Z</t>
  </si>
  <si>
    <t>FACM1_02R_X</t>
  </si>
  <si>
    <t>CM#1 Mensula RH - Pos X</t>
  </si>
  <si>
    <t>FACM1_02R_Y</t>
  </si>
  <si>
    <t>CM#1 Mensula RH - Pos Y</t>
  </si>
  <si>
    <t>FACM1_02R_Z</t>
  </si>
  <si>
    <t>CM#1 Mensula RH - Pos Z</t>
  </si>
  <si>
    <t>FACM1_02L_X</t>
  </si>
  <si>
    <t>CM#1 Mensula LH - Pos X</t>
  </si>
  <si>
    <t>FACM1_02L_Y</t>
  </si>
  <si>
    <t>CM#1 Mensula LH - Pos Y</t>
  </si>
  <si>
    <t>FACM1_02L_Z</t>
  </si>
  <si>
    <t>CM#1 Mensula LH - Pos Z</t>
  </si>
  <si>
    <t>FALARGLH_01_X</t>
  </si>
  <si>
    <t>Datum Superior de larguero LH - Pos X</t>
  </si>
  <si>
    <t>FALARGLH_01_Y</t>
  </si>
  <si>
    <t>Datum Superior de larguero LH - Pos Y</t>
  </si>
  <si>
    <t>FALARGLH_01_Z</t>
  </si>
  <si>
    <t>Datum Superior de larguero LH - Pos Z</t>
  </si>
  <si>
    <t>FA07_09R_X</t>
  </si>
  <si>
    <t>Pt-Sim LCA Front RH - Pos X</t>
  </si>
  <si>
    <t>FA07_09R_Y</t>
  </si>
  <si>
    <t>Pt-Sim LCA Front RH - Pos Y</t>
  </si>
  <si>
    <t>FA07_09R_Z</t>
  </si>
  <si>
    <t>Pt-Sim LCA Front RH - Pos Z</t>
  </si>
  <si>
    <t>FA07_10R_X</t>
  </si>
  <si>
    <t>Pt-Sim LCA Rear RH - Pos X</t>
  </si>
  <si>
    <t>FA07_10R_Y</t>
  </si>
  <si>
    <t>Pt-Sim LCA Rear RH - Pos Y</t>
  </si>
  <si>
    <t>FA07_10R_Z</t>
  </si>
  <si>
    <t>Pt-Sim LCA Rear RH - Pos Z</t>
  </si>
  <si>
    <t>FA07_11L_X</t>
  </si>
  <si>
    <t>Pt-Sim LCA Front LH - Pos X</t>
  </si>
  <si>
    <t>FA07_11L_Y</t>
  </si>
  <si>
    <t>Pt-Sim LCA Front LH - Pos Y</t>
  </si>
  <si>
    <t>FA07_11L_Z</t>
  </si>
  <si>
    <t>Pt-Sim LCA Front LH - Pos Z</t>
  </si>
  <si>
    <t>FA07_12L_X</t>
  </si>
  <si>
    <t>Pt-Sim LCA Rear LH - Pos X</t>
  </si>
  <si>
    <t>FA07_12L_Y</t>
  </si>
  <si>
    <t>Pt-Sim LCA Rear LH - Pos Y</t>
  </si>
  <si>
    <t>FA07_12L_Z</t>
  </si>
  <si>
    <t>Pt-Sim LCA Rear LH - Pos Z</t>
  </si>
  <si>
    <t>EQUALIZER_CM#4_X</t>
  </si>
  <si>
    <t>EQUALIZER CM#4_X</t>
  </si>
  <si>
    <t>EQUALIZER_CM#4_Y</t>
  </si>
  <si>
    <t>EQUALIZER CM#4_Y</t>
  </si>
  <si>
    <t>EQUALIZER_CM#4_Z</t>
  </si>
  <si>
    <t>EQUALIZER CM#4_Z</t>
  </si>
  <si>
    <t>TUERCA_1_LARG_RH_X</t>
  </si>
  <si>
    <t>TUERCA 1 LARG RH_X</t>
  </si>
  <si>
    <t>TUERCA_1_LARG_RH_Y</t>
  </si>
  <si>
    <t>TUERCA 1 LARG RH_Y</t>
  </si>
  <si>
    <t>TUERCA_1_LARG_RH_Z</t>
  </si>
  <si>
    <t>TUERCA 1 LARG RH_Z</t>
  </si>
  <si>
    <t>TUERCA_2_LARG_RH_X</t>
  </si>
  <si>
    <t>TUERCA 2 LARG RH_X</t>
  </si>
  <si>
    <t>TUERCA_2_LARG_RH_Y</t>
  </si>
  <si>
    <t>TUERCA 2 LARG RH_Y</t>
  </si>
  <si>
    <t>TUERCA_2_LARG_RH_Z</t>
  </si>
  <si>
    <t>TUERCA 2 LARG RH_Z</t>
  </si>
  <si>
    <t>TUERCA_3_LARG_RH_X</t>
  </si>
  <si>
    <t>TUERCA 3 LARG RH_X</t>
  </si>
  <si>
    <t>TUERCA_3_LARG_RH_Y</t>
  </si>
  <si>
    <t>TUERCA 3 LARG RH_Y</t>
  </si>
  <si>
    <t>TUERCA_3_LARG_RH_Z</t>
  </si>
  <si>
    <t>TUERCA 3 LARG RH_Z</t>
  </si>
  <si>
    <t>TUERCA_4_LARG_RH_X</t>
  </si>
  <si>
    <t>TUERCA 4 LARG RH_X</t>
  </si>
  <si>
    <t>TUERCA_4_LARG_RH_Y</t>
  </si>
  <si>
    <t>TUERCA 4 LARG RH_Y</t>
  </si>
  <si>
    <t>TUERCA_4_LARG_RH_Z</t>
  </si>
  <si>
    <t>TUERCA 4 LARG RH_Z</t>
  </si>
  <si>
    <t>TUERCA_EXT_TB_L_X</t>
  </si>
  <si>
    <t>TUERCA EXTENSION LH_X</t>
  </si>
  <si>
    <t>TUERCA_EXT_TB_L_Y</t>
  </si>
  <si>
    <t>TUERCA EXTENSION LH_Y</t>
  </si>
  <si>
    <t>TUERCA_EXT_TB_L_Z</t>
  </si>
  <si>
    <t>TUERCA EXTENSION LH_Z</t>
  </si>
  <si>
    <t>TUERCA_EXT_TB_R_X</t>
  </si>
  <si>
    <t>TUERCA EXTENSION RH_X</t>
  </si>
  <si>
    <t>TUERCA_EXT_TB_R_Y</t>
  </si>
  <si>
    <t>TUERCA EXTENSION RH_Y</t>
  </si>
  <si>
    <t>TUERCA_EXT_TB_R_Z</t>
  </si>
  <si>
    <t>TUERCA EXTENSION RH_Z</t>
  </si>
  <si>
    <t>BUMPER_TOP_RH_X</t>
  </si>
  <si>
    <t>Front Bumper Top Hole RH Pos X</t>
  </si>
  <si>
    <t>BUMPER_TOP_RH_Y</t>
  </si>
  <si>
    <t>Front Bumper Top Hole RH Pos Y</t>
  </si>
  <si>
    <t>BUMPER_TOP_RH_Z</t>
  </si>
  <si>
    <t>Front Bumper Top Hole RH Pos Z</t>
  </si>
  <si>
    <t>LARG_FRONT_HOLE_OUT_RH_X</t>
  </si>
  <si>
    <t>Larguero Front Hole RH Pos X</t>
  </si>
  <si>
    <t>LARG_FRONT_HOLE_OUT_RH_Y</t>
  </si>
  <si>
    <t>Larguero Front Hole RH Pos Y</t>
  </si>
  <si>
    <t>LARG_FRONT_HOLE_OUT_RH_Z</t>
  </si>
  <si>
    <t>Larguero Front Hole RH Pos Z</t>
  </si>
  <si>
    <t>BUMPER_TOP_LH_X</t>
  </si>
  <si>
    <t>Front Bumper Top Hole LH Pos X</t>
  </si>
  <si>
    <t>BUMPER_TOP_LH_Y</t>
  </si>
  <si>
    <t>Front Bumper Top Hole LH Pos Y</t>
  </si>
  <si>
    <t>BUMPER_TOP_LH_Z</t>
  </si>
  <si>
    <t>Front Bumper Top Hole LH Pos Z</t>
  </si>
  <si>
    <t>LARG_FRONT_HOLE_OUT_LH_X</t>
  </si>
  <si>
    <t>Larguero Front Hole LH Pos X</t>
  </si>
  <si>
    <t>LARG_FRONT_HOLE_OUT_LH_Y</t>
  </si>
  <si>
    <t>Larguero Front Hole LH Pos Y</t>
  </si>
  <si>
    <t>LARG_FRONT_HOLE_OUT_LH_Z</t>
  </si>
  <si>
    <t>Larguero Front Hole LH Pos Z</t>
  </si>
  <si>
    <t>CM1_BUJE_RR_RH_X</t>
  </si>
  <si>
    <t>CM#1 Buje trasero RH Pos X</t>
  </si>
  <si>
    <t>CM1_BUJE_RR_RH_Y</t>
  </si>
  <si>
    <t>CM#1 Buje trasero RH Pos Y</t>
  </si>
  <si>
    <t>CM1_BUJE_RR_LH_X</t>
  </si>
  <si>
    <t>CM#1 Buje trasero LH Pos X</t>
  </si>
  <si>
    <t>CM1_BUJE_RR_LH_Y</t>
  </si>
  <si>
    <t>CM#1 Buje trasero LH Pos Y</t>
  </si>
  <si>
    <t>EXTRA_4X4</t>
  </si>
  <si>
    <t>Extra features (4X4 Only)</t>
  </si>
  <si>
    <t>DATUM_1_LARG_RH_X</t>
  </si>
  <si>
    <t>Datum 1 OP 1610 X</t>
  </si>
  <si>
    <t>DATUM_1_LARG_RH_Y</t>
  </si>
  <si>
    <t>Datum 1 OP 1610 Y</t>
  </si>
  <si>
    <t>DATUM_1_LARG_RH_Z</t>
  </si>
  <si>
    <t>Datum 1 OP 1610 Z</t>
  </si>
  <si>
    <t>DATUM_1_LARG_LH_X</t>
  </si>
  <si>
    <t>DATUM_1_LARG_LH_Y</t>
  </si>
  <si>
    <t>DATUM_1_LARG_LH_Z</t>
  </si>
  <si>
    <t>DATUM_2_LARG_RH_X</t>
  </si>
  <si>
    <t>Datum 2 OP 1610 X</t>
  </si>
  <si>
    <t>DATUM_2_LARG_RH_Y</t>
  </si>
  <si>
    <t>Datum 2 OP 1610 Y</t>
  </si>
  <si>
    <t>DATUM_2_LARG_RH_Z</t>
  </si>
  <si>
    <t>Datum 2 OP 1610 Z</t>
  </si>
  <si>
    <t>DATUM_2_LARG_LH_X</t>
  </si>
  <si>
    <t>DATUM_2_LARG_LH_Y</t>
  </si>
  <si>
    <t>DATUM_2_LARG_LH_Z</t>
  </si>
  <si>
    <t>DATUM_3_LARG_RH_X</t>
  </si>
  <si>
    <t>Datum 3 OP 1610 X</t>
  </si>
  <si>
    <t>DATUM_3_LARG_RH_Y</t>
  </si>
  <si>
    <t>Datum 3 OP 1610 Y</t>
  </si>
  <si>
    <t>DATUM_3_LARG_RH_Z</t>
  </si>
  <si>
    <t>Datum 3 OP 1610 Z</t>
  </si>
  <si>
    <t>DATUM_3_LARG_LH_X</t>
  </si>
  <si>
    <t>DATUM_3_LARG_LH_Y</t>
  </si>
  <si>
    <t>DATUM_3_LARG_LH_Z</t>
  </si>
  <si>
    <t>DATUM_4_LARG_RH_X</t>
  </si>
  <si>
    <t>Datum 4 OP 1610 X</t>
  </si>
  <si>
    <t>DATUM_4_LARG_RH_Y</t>
  </si>
  <si>
    <t>Datum 4 OP 1610 Y</t>
  </si>
  <si>
    <t>DATUM_4_LARG_RH_Z</t>
  </si>
  <si>
    <t>Datum 4 OP 1610 Z</t>
  </si>
  <si>
    <t>DATUM_4_LARG_LH_X</t>
  </si>
  <si>
    <t>DATUM_4_LARG_LH_Y</t>
  </si>
  <si>
    <t>DATUM_4_LARG_LH_Z</t>
  </si>
  <si>
    <t>DATUM_1_EXT_RH_X</t>
  </si>
  <si>
    <t>Datum Extencion RH X</t>
  </si>
  <si>
    <t>DATUM_1_EXT_RH_Y</t>
  </si>
  <si>
    <t>Datum Extencion RH Y</t>
  </si>
  <si>
    <t>DATUM_1_EXT_RH_Z</t>
  </si>
  <si>
    <t>Datum Extencion RH Z</t>
  </si>
  <si>
    <t>DATUM_1_EXT_LH_X</t>
  </si>
  <si>
    <t>Datum Extencion LH X</t>
  </si>
  <si>
    <t>DATUM_1_EXT_LH_Y</t>
  </si>
  <si>
    <t>Datum Extencion LH Y</t>
  </si>
  <si>
    <t>DATUM_1_EXT_LH_Z</t>
  </si>
  <si>
    <t>Datum Extencion LH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</si>
</sst>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0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682801</xdr:colOff>
      <xdr:row>4</xdr:row>
      <xdr:rowOff>25400</xdr:rowOff>
    </xdr:from>
    <xdr:to>
      <xdr:col>10</xdr:col>
      <xdr:colOff>831673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726" y="2368550"/>
          <a:ext cx="6683022" cy="3759200"/>
        </a:xfrm>
        <a:prstGeom prst="rect">
          <a:avLst/>
        </a:prstGeom>
      </xdr:spPr>
    </xdr:pic>
    <xdr:clientData/>
  </xdr:twoCellAnchor>
  <xdr:twoCellAnchor>
    <xdr:from>
      <xdr:col>1</xdr:col>
      <xdr:colOff>341101</xdr:colOff>
      <xdr:row>8</xdr:row>
      <xdr:rowOff>25400</xdr:rowOff>
    </xdr:from>
    <xdr:to>
      <xdr:col>11</xdr:col>
      <xdr:colOff>887624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76" y="10236200"/>
          <a:ext cx="8928523" cy="2482850"/>
        </a:xfrm>
        <a:prstGeom prst="rect">
          <a:avLst/>
        </a:prstGeom>
      </xdr:spPr>
    </xdr:pic>
    <xdr:clientData/>
  </xdr:twoCellAnchor>
  <xdr:twoCellAnchor>
    <xdr:from>
      <xdr:col>2</xdr:col>
      <xdr:colOff>669351</xdr:colOff>
      <xdr:row>34</xdr:row>
      <xdr:rowOff>25400</xdr:rowOff>
    </xdr:from>
    <xdr:to>
      <xdr:col>10</xdr:col>
      <xdr:colOff>845125</xdr:colOff>
      <xdr:row>34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6" y="17722850"/>
          <a:ext cx="6709924" cy="2482850"/>
        </a:xfrm>
        <a:prstGeom prst="rect">
          <a:avLst/>
        </a:prstGeom>
      </xdr:spPr>
    </xdr:pic>
    <xdr:clientData/>
  </xdr:twoCellAnchor>
  <xdr:twoCellAnchor>
    <xdr:from>
      <xdr:col>3</xdr:col>
      <xdr:colOff>194875</xdr:colOff>
      <xdr:row>74</xdr:row>
      <xdr:rowOff>25400</xdr:rowOff>
    </xdr:from>
    <xdr:to>
      <xdr:col>10</xdr:col>
      <xdr:colOff>538551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850" y="27876500"/>
          <a:ext cx="6096776" cy="2482850"/>
        </a:xfrm>
        <a:prstGeom prst="rect">
          <a:avLst/>
        </a:prstGeom>
      </xdr:spPr>
    </xdr:pic>
    <xdr:clientData/>
  </xdr:twoCellAnchor>
  <xdr:twoCellAnchor>
    <xdr:from>
      <xdr:col>4</xdr:col>
      <xdr:colOff>628289</xdr:colOff>
      <xdr:row>121</xdr:row>
      <xdr:rowOff>25400</xdr:rowOff>
    </xdr:from>
    <xdr:to>
      <xdr:col>9</xdr:col>
      <xdr:colOff>390886</xdr:colOff>
      <xdr:row>121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314" y="393636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609927</xdr:colOff>
      <xdr:row>148</xdr:row>
      <xdr:rowOff>25400</xdr:rowOff>
    </xdr:from>
    <xdr:to>
      <xdr:col>9</xdr:col>
      <xdr:colOff>409247</xdr:colOff>
      <xdr:row>148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52" y="47040800"/>
          <a:ext cx="3704570" cy="2482850"/>
        </a:xfrm>
        <a:prstGeom prst="rect">
          <a:avLst/>
        </a:prstGeom>
      </xdr:spPr>
    </xdr:pic>
    <xdr:clientData/>
  </xdr:twoCellAnchor>
  <xdr:twoCellAnchor>
    <xdr:from>
      <xdr:col>3</xdr:col>
      <xdr:colOff>87178</xdr:colOff>
      <xdr:row>167</xdr:row>
      <xdr:rowOff>25400</xdr:rowOff>
    </xdr:from>
    <xdr:to>
      <xdr:col>10</xdr:col>
      <xdr:colOff>646247</xdr:colOff>
      <xdr:row>167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153" y="53193950"/>
          <a:ext cx="6312169" cy="2482850"/>
        </a:xfrm>
        <a:prstGeom prst="rect">
          <a:avLst/>
        </a:prstGeom>
      </xdr:spPr>
    </xdr:pic>
    <xdr:clientData/>
  </xdr:twoCellAnchor>
  <xdr:twoCellAnchor>
    <xdr:from>
      <xdr:col>0</xdr:col>
      <xdr:colOff>865298</xdr:colOff>
      <xdr:row>189</xdr:row>
      <xdr:rowOff>25400</xdr:rowOff>
    </xdr:from>
    <xdr:to>
      <xdr:col>12</xdr:col>
      <xdr:colOff>201501</xdr:colOff>
      <xdr:row>189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98" y="59918600"/>
          <a:ext cx="9689878" cy="2482850"/>
        </a:xfrm>
        <a:prstGeom prst="rect">
          <a:avLst/>
        </a:prstGeom>
      </xdr:spPr>
    </xdr:pic>
    <xdr:clientData/>
  </xdr:twoCellAnchor>
  <xdr:twoCellAnchor>
    <xdr:from>
      <xdr:col>1</xdr:col>
      <xdr:colOff>40201</xdr:colOff>
      <xdr:row>256</xdr:row>
      <xdr:rowOff>25400</xdr:rowOff>
    </xdr:from>
    <xdr:to>
      <xdr:col>12</xdr:col>
      <xdr:colOff>121725</xdr:colOff>
      <xdr:row>256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76" y="752157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284</xdr:row>
      <xdr:rowOff>12985</xdr:rowOff>
    </xdr:from>
    <xdr:to>
      <xdr:col>12</xdr:col>
      <xdr:colOff>1041400</xdr:colOff>
      <xdr:row>284</xdr:row>
      <xdr:rowOff>2520668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3070985"/>
          <a:ext cx="11369675" cy="2507683"/>
        </a:xfrm>
        <a:prstGeom prst="rect">
          <a:avLst/>
        </a:prstGeom>
      </xdr:spPr>
    </xdr:pic>
    <xdr:clientData/>
  </xdr:twoCellAnchor>
  <xdr:twoCellAnchor>
    <xdr:from>
      <xdr:col>4</xdr:col>
      <xdr:colOff>366365</xdr:colOff>
      <xdr:row>328</xdr:row>
      <xdr:rowOff>25400</xdr:rowOff>
    </xdr:from>
    <xdr:to>
      <xdr:col>9</xdr:col>
      <xdr:colOff>652809</xdr:colOff>
      <xdr:row>328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390" y="93999050"/>
          <a:ext cx="4191694" cy="2482850"/>
        </a:xfrm>
        <a:prstGeom prst="rect">
          <a:avLst/>
        </a:prstGeom>
      </xdr:spPr>
    </xdr:pic>
    <xdr:clientData/>
  </xdr:twoCellAnchor>
  <xdr:twoCellAnchor>
    <xdr:from>
      <xdr:col>1</xdr:col>
      <xdr:colOff>253471</xdr:colOff>
      <xdr:row>367</xdr:row>
      <xdr:rowOff>25400</xdr:rowOff>
    </xdr:from>
    <xdr:to>
      <xdr:col>11</xdr:col>
      <xdr:colOff>975254</xdr:colOff>
      <xdr:row>367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46" y="103962200"/>
          <a:ext cx="9103783" cy="2482850"/>
        </a:xfrm>
        <a:prstGeom prst="rect">
          <a:avLst/>
        </a:prstGeom>
      </xdr:spPr>
    </xdr:pic>
    <xdr:clientData/>
  </xdr:twoCellAnchor>
  <xdr:twoCellAnchor>
    <xdr:from>
      <xdr:col>4</xdr:col>
      <xdr:colOff>619028</xdr:colOff>
      <xdr:row>383</xdr:row>
      <xdr:rowOff>25400</xdr:rowOff>
    </xdr:from>
    <xdr:to>
      <xdr:col>9</xdr:col>
      <xdr:colOff>400147</xdr:colOff>
      <xdr:row>383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053" y="109543850"/>
          <a:ext cx="3686369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399</xdr:row>
      <xdr:rowOff>85341</xdr:rowOff>
    </xdr:from>
    <xdr:to>
      <xdr:col>12</xdr:col>
      <xdr:colOff>1041400</xdr:colOff>
      <xdr:row>399</xdr:row>
      <xdr:rowOff>2448316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5185441"/>
          <a:ext cx="11369675" cy="2362975"/>
        </a:xfrm>
        <a:prstGeom prst="rect">
          <a:avLst/>
        </a:prstGeom>
      </xdr:spPr>
    </xdr:pic>
    <xdr:clientData/>
  </xdr:twoCellAnchor>
  <xdr:twoCellAnchor>
    <xdr:from>
      <xdr:col>5</xdr:col>
      <xdr:colOff>77655</xdr:colOff>
      <xdr:row>409</xdr:row>
      <xdr:rowOff>25400</xdr:rowOff>
    </xdr:from>
    <xdr:to>
      <xdr:col>9</xdr:col>
      <xdr:colOff>160470</xdr:colOff>
      <xdr:row>409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6730" y="119564150"/>
          <a:ext cx="3207015" cy="2482850"/>
        </a:xfrm>
        <a:prstGeom prst="rect">
          <a:avLst/>
        </a:prstGeom>
      </xdr:spPr>
    </xdr:pic>
    <xdr:clientData/>
  </xdr:twoCellAnchor>
  <xdr:twoCellAnchor>
    <xdr:from>
      <xdr:col>0</xdr:col>
      <xdr:colOff>495214</xdr:colOff>
      <xdr:row>426</xdr:row>
      <xdr:rowOff>25400</xdr:rowOff>
    </xdr:from>
    <xdr:to>
      <xdr:col>12</xdr:col>
      <xdr:colOff>571587</xdr:colOff>
      <xdr:row>426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4" y="125336300"/>
          <a:ext cx="10430048" cy="2482850"/>
        </a:xfrm>
        <a:prstGeom prst="rect">
          <a:avLst/>
        </a:prstGeom>
      </xdr:spPr>
    </xdr:pic>
    <xdr:clientData/>
  </xdr:twoCellAnchor>
  <xdr:twoCellAnchor>
    <xdr:from>
      <xdr:col>0</xdr:col>
      <xdr:colOff>442139</xdr:colOff>
      <xdr:row>441</xdr:row>
      <xdr:rowOff>25400</xdr:rowOff>
    </xdr:from>
    <xdr:to>
      <xdr:col>12</xdr:col>
      <xdr:colOff>624661</xdr:colOff>
      <xdr:row>441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9" y="130727450"/>
          <a:ext cx="10536197" cy="2482850"/>
        </a:xfrm>
        <a:prstGeom prst="rect">
          <a:avLst/>
        </a:prstGeom>
      </xdr:spPr>
    </xdr:pic>
    <xdr:clientData/>
  </xdr:twoCellAnchor>
  <xdr:twoCellAnchor>
    <xdr:from>
      <xdr:col>3</xdr:col>
      <xdr:colOff>547190</xdr:colOff>
      <xdr:row>450</xdr:row>
      <xdr:rowOff>25400</xdr:rowOff>
    </xdr:from>
    <xdr:to>
      <xdr:col>10</xdr:col>
      <xdr:colOff>186234</xdr:colOff>
      <xdr:row>450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4165" y="134975600"/>
          <a:ext cx="5392144" cy="2482850"/>
        </a:xfrm>
        <a:prstGeom prst="rect">
          <a:avLst/>
        </a:prstGeom>
      </xdr:spPr>
    </xdr:pic>
    <xdr:clientData/>
  </xdr:twoCellAnchor>
  <xdr:twoCellAnchor>
    <xdr:from>
      <xdr:col>4</xdr:col>
      <xdr:colOff>369659</xdr:colOff>
      <xdr:row>465</xdr:row>
      <xdr:rowOff>25400</xdr:rowOff>
    </xdr:from>
    <xdr:to>
      <xdr:col>9</xdr:col>
      <xdr:colOff>649516</xdr:colOff>
      <xdr:row>465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684" y="140366750"/>
          <a:ext cx="4185107" cy="2482850"/>
        </a:xfrm>
        <a:prstGeom prst="rect">
          <a:avLst/>
        </a:prstGeom>
      </xdr:spPr>
    </xdr:pic>
    <xdr:clientData/>
  </xdr:twoCellAnchor>
  <xdr:twoCellAnchor>
    <xdr:from>
      <xdr:col>3</xdr:col>
      <xdr:colOff>731764</xdr:colOff>
      <xdr:row>495</xdr:row>
      <xdr:rowOff>25400</xdr:rowOff>
    </xdr:from>
    <xdr:to>
      <xdr:col>10</xdr:col>
      <xdr:colOff>1661</xdr:colOff>
      <xdr:row>495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8739" y="148615400"/>
          <a:ext cx="5022997" cy="2482850"/>
        </a:xfrm>
        <a:prstGeom prst="rect">
          <a:avLst/>
        </a:prstGeom>
      </xdr:spPr>
    </xdr:pic>
    <xdr:clientData/>
  </xdr:twoCellAnchor>
  <xdr:twoCellAnchor>
    <xdr:from>
      <xdr:col>3</xdr:col>
      <xdr:colOff>422281</xdr:colOff>
      <xdr:row>504</xdr:row>
      <xdr:rowOff>25400</xdr:rowOff>
    </xdr:from>
    <xdr:to>
      <xdr:col>10</xdr:col>
      <xdr:colOff>311144</xdr:colOff>
      <xdr:row>504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6" y="152863550"/>
          <a:ext cx="5641963" cy="2482850"/>
        </a:xfrm>
        <a:prstGeom prst="rect">
          <a:avLst/>
        </a:prstGeom>
      </xdr:spPr>
    </xdr:pic>
    <xdr:clientData/>
  </xdr:twoCellAnchor>
  <xdr:twoCellAnchor>
    <xdr:from>
      <xdr:col>0</xdr:col>
      <xdr:colOff>830327</xdr:colOff>
      <xdr:row>523</xdr:row>
      <xdr:rowOff>25400</xdr:rowOff>
    </xdr:from>
    <xdr:to>
      <xdr:col>12</xdr:col>
      <xdr:colOff>236473</xdr:colOff>
      <xdr:row>523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27" y="159016700"/>
          <a:ext cx="9759821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90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Frame Model N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28</v>
      </c>
      <c r="C4" s="9" t="str">
        <f>data!E2</f>
        <v>07/06/2026</v>
      </c>
      <c r="D4" s="8" t="s">
        <v>29</v>
      </c>
      <c r="E4" s="9" t="str">
        <f>data!F2</f>
        <v>17:41:35</v>
      </c>
      <c r="F4" s="8"/>
      <c r="G4" s="8"/>
      <c r="H4" s="8" t="s">
        <v>30</v>
      </c>
      <c r="I4" s="9" t="str">
        <f>data!G2</f>
        <v>51100-KKA44</v>
      </c>
      <c r="J4" s="8"/>
      <c r="K4" s="8" t="s">
        <v>31</v>
      </c>
      <c r="L4" s="9" t="str">
        <f>data!H2</f>
        <v>820670</v>
      </c>
      <c r="M4" s="10"/>
    </row>
    <row r="5" spans="1:28" ht="300" customHeight="1" x14ac:dyDescent="0.25">
      <c r="A5" s="30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21</v>
      </c>
      <c r="C6" s="11">
        <f>(COUNTIF(Y:Y,"=TRUE*")-COUNTIF(X:X,"=TRUE")) / COUNTIF(Y:Y,"=TRUE*")</f>
        <v>0.952755905511811</v>
      </c>
      <c r="D6" s="5"/>
      <c r="E6" s="5"/>
      <c r="F6" s="5"/>
      <c r="G6" s="5"/>
      <c r="H6" s="5"/>
      <c r="I6" s="5"/>
      <c r="J6" s="5"/>
      <c r="K6" s="5" t="s">
        <v>22</v>
      </c>
      <c r="L6" s="5">
        <f>IF(COUNTIF(AB:AB,"=TRUE")&gt;0,1,0)</f>
        <v>0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Front Bumper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18</v>
      </c>
      <c r="C10" s="17" t="s">
        <v>19</v>
      </c>
      <c r="D10" s="17" t="s">
        <v>20</v>
      </c>
      <c r="E10" s="17" t="s">
        <v>34</v>
      </c>
      <c r="F10" s="17" t="s">
        <v>35</v>
      </c>
      <c r="G10" s="17" t="s">
        <v>36</v>
      </c>
      <c r="H10" s="17" t="s">
        <v>16</v>
      </c>
      <c r="I10" s="17" t="s">
        <v>17</v>
      </c>
      <c r="J10" s="33" t="s">
        <v>37</v>
      </c>
      <c r="K10" s="33"/>
      <c r="L10" s="33"/>
      <c r="M10" s="33"/>
      <c r="N10" s="2"/>
      <c r="X10" s="3" t="s">
        <v>27</v>
      </c>
      <c r="Y10" s="3" t="s">
        <v>23</v>
      </c>
      <c r="Z10" s="3" t="s">
        <v>24</v>
      </c>
      <c r="AA10" s="3" t="s">
        <v>25</v>
      </c>
      <c r="AB10" s="3" t="s">
        <v>26</v>
      </c>
    </row>
    <row r="11" spans="1:28" s="3" customFormat="1" x14ac:dyDescent="0.25">
      <c r="A11" s="17" t="s">
        <v>15</v>
      </c>
      <c r="B11" s="17" t="str">
        <f>VLOOKUP(A11,data!I:S,2,FALSE)</f>
        <v>Pos X</v>
      </c>
      <c r="C11" s="15">
        <f>TRUNC(VLOOKUP(A11,data!I:S,3,FALSE),1)</f>
        <v>227.8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1.6000000000000227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Inboard Nut RH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327.3</v>
      </c>
      <c r="D12" s="15">
        <f>TRUNC(VLOOKUP(A12,data!I:S,4,FALSE),1)</f>
        <v>326</v>
      </c>
      <c r="E12" s="15">
        <f>VLOOKUP(A12,data!I:S,5,FALSE)</f>
        <v>-3</v>
      </c>
      <c r="F12" s="15">
        <f>VLOOKUP(A12,data!I:S,6,FALSE)</f>
        <v>3</v>
      </c>
      <c r="G12" s="17">
        <f>C12-D12</f>
        <v>1.3000000000000114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Inboard Nut RH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988.5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-1.7000000000000455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Inboard Nut RH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228.4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2.2000000000000171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Outboard Nut RH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449.7</v>
      </c>
      <c r="D15" s="15">
        <f>TRUNC(VLOOKUP(A15,data!I:S,4,FALSE),1)</f>
        <v>449</v>
      </c>
      <c r="E15" s="15">
        <f>VLOOKUP(A15,data!I:S,5,FALSE)</f>
        <v>-3</v>
      </c>
      <c r="F15" s="15">
        <f>VLOOKUP(A15,data!I:S,6,FALSE)</f>
        <v>3</v>
      </c>
      <c r="G15" s="17">
        <f>C15-D15</f>
        <v>0.69999999999998863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Outboard Nut RH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1051.0999999999999</v>
      </c>
      <c r="D16" s="15">
        <f>TRUNC(VLOOKUP(A16,data!I:S,4,FALSE),1)</f>
        <v>1052.3</v>
      </c>
      <c r="E16" s="15">
        <f>VLOOKUP(A16,data!I:S,5,FALSE)</f>
        <v>-3</v>
      </c>
      <c r="F16" s="15">
        <f>VLOOKUP(A16,data!I:S,6,FALSE)</f>
        <v>3</v>
      </c>
      <c r="G16" s="17">
        <f>C16-D16</f>
        <v>-1.2000000000000455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Outboard Nut RH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226.6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0.40000000000000568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Inboard Nut LH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-328.5</v>
      </c>
      <c r="D18" s="15">
        <f>TRUNC(VLOOKUP(A18,data!I:S,4,FALSE),1)</f>
        <v>-326</v>
      </c>
      <c r="E18" s="15">
        <f>VLOOKUP(A18,data!I:S,5,FALSE)</f>
        <v>-3</v>
      </c>
      <c r="F18" s="15">
        <f>VLOOKUP(A18,data!I:S,6,FALSE)</f>
        <v>3</v>
      </c>
      <c r="G18" s="17">
        <f>C18-D18</f>
        <v>-2.5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Inboard Nut LH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989.1</v>
      </c>
      <c r="D19" s="15">
        <f>TRUNC(VLOOKUP(A19,data!I:S,4,FALSE),1)</f>
        <v>990.2</v>
      </c>
      <c r="E19" s="15">
        <f>VLOOKUP(A19,data!I:S,5,FALSE)</f>
        <v>-3</v>
      </c>
      <c r="F19" s="15">
        <f>VLOOKUP(A19,data!I:S,6,FALSE)</f>
        <v>3</v>
      </c>
      <c r="G19" s="17">
        <f>C19-D19</f>
        <v>-1.1000000000000227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Inboard Nut LH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Pos X</v>
      </c>
      <c r="C20" s="15">
        <f>TRUNC(VLOOKUP(A20,data!I:S,3,FALSE),1)</f>
        <v>226.7</v>
      </c>
      <c r="D20" s="15">
        <f>TRUNC(VLOOKUP(A20,data!I:S,4,FALSE),1)</f>
        <v>226.2</v>
      </c>
      <c r="E20" s="15">
        <f>VLOOKUP(A20,data!I:S,5,FALSE)</f>
        <v>-3</v>
      </c>
      <c r="F20" s="15">
        <f>VLOOKUP(A20,data!I:S,6,FALSE)</f>
        <v>3</v>
      </c>
      <c r="G20" s="17">
        <f>C20-D20</f>
        <v>0.5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Outboard Nut LH - Pos X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-4.5</v>
      </c>
      <c r="AA20" s="3">
        <f>VLOOKUP(A20,data!I:S,8,FALSE)</f>
        <v>4.5</v>
      </c>
      <c r="AB20" s="3" t="b">
        <f>IF(OR(G20&lt;Z20,G20&gt;AA20),TRUE,FALSE)</f>
        <v>0</v>
      </c>
    </row>
    <row r="21" spans="1:28" s="3" customFormat="1" x14ac:dyDescent="0.25">
      <c r="A21" s="17" t="s">
        <v>83</v>
      </c>
      <c r="B21" s="17" t="str">
        <f>VLOOKUP(A21,data!I:S,2,FALSE)</f>
        <v>Pos Y</v>
      </c>
      <c r="C21" s="15">
        <f>TRUNC(VLOOKUP(A21,data!I:S,3,FALSE),1)</f>
        <v>-451.2</v>
      </c>
      <c r="D21" s="15">
        <f>TRUNC(VLOOKUP(A21,data!I:S,4,FALSE),1)</f>
        <v>-449</v>
      </c>
      <c r="E21" s="15">
        <f>VLOOKUP(A21,data!I:S,5,FALSE)</f>
        <v>-3</v>
      </c>
      <c r="F21" s="15">
        <f>VLOOKUP(A21,data!I:S,6,FALSE)</f>
        <v>3</v>
      </c>
      <c r="G21" s="17">
        <f>C21-D21</f>
        <v>-2.1999999999999886</v>
      </c>
      <c r="H21" s="17">
        <f>IF(OR(G21&lt;E21,G21&gt;F21),1,0)</f>
        <v>0</v>
      </c>
      <c r="I21" s="15" t="str">
        <f>IF(H21=1,IF(G21&lt;E21,G21-E21,G21-F21),"")</f>
        <v/>
      </c>
      <c r="J21" s="33" t="str">
        <f>VLOOKUP(A21,data!I:S,9,FALSE)</f>
        <v>Outboard Nut LH - Pos Y</v>
      </c>
      <c r="K21" s="33"/>
      <c r="L21" s="33"/>
      <c r="M21" s="33"/>
      <c r="N21" s="2"/>
      <c r="X21" s="3" t="str">
        <f>IF(AND(H21=1,Y21="TRUE"),TRUE,"")</f>
        <v/>
      </c>
      <c r="Y21" s="3" t="str">
        <f>VLOOKUP(A21,data!I:S,10,FALSE)</f>
        <v>TRUE</v>
      </c>
      <c r="Z21" s="3">
        <f>VLOOKUP(A21,data!I:S,7,FALSE)</f>
        <v>-4.5</v>
      </c>
      <c r="AA21" s="3">
        <f>VLOOKUP(A21,data!I:S,8,FALSE)</f>
        <v>4.5</v>
      </c>
      <c r="AB21" s="3" t="b">
        <f>IF(OR(G21&lt;Z21,G21&gt;AA21),TRUE,FALSE)</f>
        <v>0</v>
      </c>
    </row>
    <row r="22" spans="1:28" s="3" customFormat="1" x14ac:dyDescent="0.25">
      <c r="A22" s="17" t="s">
        <v>85</v>
      </c>
      <c r="B22" s="17" t="str">
        <f>VLOOKUP(A22,data!I:S,2,FALSE)</f>
        <v>Pos Z</v>
      </c>
      <c r="C22" s="15">
        <f>TRUNC(VLOOKUP(A22,data!I:S,3,FALSE),1)</f>
        <v>1050.7</v>
      </c>
      <c r="D22" s="15">
        <f>TRUNC(VLOOKUP(A22,data!I:S,4,FALSE),1)</f>
        <v>1052.3</v>
      </c>
      <c r="E22" s="15">
        <f>VLOOKUP(A22,data!I:S,5,FALSE)</f>
        <v>-3</v>
      </c>
      <c r="F22" s="15">
        <f>VLOOKUP(A22,data!I:S,6,FALSE)</f>
        <v>3</v>
      </c>
      <c r="G22" s="17">
        <f>C22-D22</f>
        <v>-1.5999999999999091</v>
      </c>
      <c r="H22" s="17">
        <f>IF(OR(G22&lt;E22,G22&gt;F22),1,0)</f>
        <v>0</v>
      </c>
      <c r="I22" s="15" t="str">
        <f>IF(H22=1,IF(G22&lt;E22,G22-E22,G22-F22),"")</f>
        <v/>
      </c>
      <c r="J22" s="33" t="str">
        <f>VLOOKUP(A22,data!I:S,9,FALSE)</f>
        <v>Outboard Nut LH - Pos Z</v>
      </c>
      <c r="K22" s="33"/>
      <c r="L22" s="33"/>
      <c r="M22" s="33"/>
      <c r="N22" s="2"/>
      <c r="X22" s="3" t="str">
        <f>IF(AND(H22=1,Y22="TRUE"),TRUE,"")</f>
        <v/>
      </c>
      <c r="Y22" s="3" t="str">
        <f>VLOOKUP(A22,data!I:S,10,FALSE)</f>
        <v>TRUE</v>
      </c>
      <c r="Z22" s="3">
        <f>VLOOKUP(A22,data!I:S,7,FALSE)</f>
        <v>-4.5</v>
      </c>
      <c r="AA22" s="3">
        <f>VLOOKUP(A22,data!I:S,8,FALSE)</f>
        <v>4.5</v>
      </c>
      <c r="AB22" s="3" t="b">
        <f>IF(OR(G22&lt;Z22,G22&gt;AA22),TRUE,FALSE)</f>
        <v>0</v>
      </c>
    </row>
    <row r="23" spans="1:28" s="3" customFormat="1" x14ac:dyDescent="0.25">
      <c r="A23" s="17" t="s">
        <v>87</v>
      </c>
      <c r="B23" s="17" t="str">
        <f>VLOOKUP(A23,data!I:S,2,FALSE)</f>
        <v>Dist Y</v>
      </c>
      <c r="C23" s="15">
        <f>TRUNC(VLOOKUP(A23,data!I:S,3,FALSE),1)</f>
        <v>655.9</v>
      </c>
      <c r="D23" s="15">
        <f>TRUNC(VLOOKUP(A23,data!I:S,4,FALSE),1)</f>
        <v>652</v>
      </c>
      <c r="E23" s="15">
        <f>VLOOKUP(A23,data!I:S,5,FALSE)</f>
        <v>-3</v>
      </c>
      <c r="F23" s="15">
        <f>VLOOKUP(A23,data!I:S,6,FALSE)</f>
        <v>3</v>
      </c>
      <c r="G23" s="17">
        <f>C23-D23</f>
        <v>3.8999999999999773</v>
      </c>
      <c r="H23" s="17">
        <f>IF(OR(G23&lt;E23,G23&gt;F23),1,0)</f>
        <v>1</v>
      </c>
      <c r="I23" s="15">
        <f>IF(H23=1,IF(G23&lt;E23,G23-E23,G23-F23),"")</f>
        <v>0.89999999999997726</v>
      </c>
      <c r="J23" s="33" t="str">
        <f>VLOOKUP(A23,data!I:S,9,FALSE)</f>
        <v>Inboard Nut RH vs Inboard Nut LH  - W-Pitch</v>
      </c>
      <c r="K23" s="33"/>
      <c r="L23" s="33"/>
      <c r="M23" s="33"/>
      <c r="N23" s="2"/>
      <c r="X23" s="3" t="b">
        <f>IF(AND(H23=1,Y23="TRUE"),TRUE,"")</f>
        <v>1</v>
      </c>
      <c r="Y23" s="3" t="str">
        <f>VLOOKUP(A23,data!I:S,10,FALSE)</f>
        <v>TRUE</v>
      </c>
      <c r="Z23" s="3">
        <f>VLOOKUP(A23,data!I:S,7,FALSE)</f>
        <v>-6</v>
      </c>
      <c r="AA23" s="3">
        <f>VLOOKUP(A23,data!I:S,8,FALSE)</f>
        <v>6</v>
      </c>
      <c r="AB23" s="3" t="b">
        <f>IF(OR(G23&lt;Z23,G23&gt;AA23),TRUE,FALSE)</f>
        <v>0</v>
      </c>
    </row>
    <row r="24" spans="1:28" s="3" customFormat="1" x14ac:dyDescent="0.25">
      <c r="A24" s="17" t="s">
        <v>90</v>
      </c>
      <c r="B24" s="17" t="str">
        <f>VLOOKUP(A24,data!I:S,2,FALSE)</f>
        <v>Dist X</v>
      </c>
      <c r="C24" s="15">
        <f>TRUNC(VLOOKUP(A24,data!I:S,3,FALSE),1)</f>
        <v>0.6</v>
      </c>
      <c r="D24" s="15">
        <f>TRUNC(VLOOKUP(A24,data!I:S,4,FALSE),1)</f>
        <v>0</v>
      </c>
      <c r="E24" s="15">
        <f>VLOOKUP(A24,data!I:S,5,FALSE)</f>
        <v>-1.5</v>
      </c>
      <c r="F24" s="15">
        <f>VLOOKUP(A24,data!I:S,6,FALSE)</f>
        <v>1.5</v>
      </c>
      <c r="G24" s="17">
        <f>C24-D24</f>
        <v>0.6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Inboard Nut vs Outboard Nut RH - L-Pitch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-3</v>
      </c>
      <c r="AA24" s="3">
        <f>VLOOKUP(A24,data!I:S,8,FALSE)</f>
        <v>3</v>
      </c>
      <c r="AB24" s="3" t="b">
        <f>IF(OR(G24&lt;Z24,G24&gt;AA24),TRUE,FALSE)</f>
        <v>0</v>
      </c>
    </row>
    <row r="25" spans="1:28" s="3" customFormat="1" x14ac:dyDescent="0.25">
      <c r="A25" s="17" t="s">
        <v>93</v>
      </c>
      <c r="B25" s="17" t="str">
        <f>VLOOKUP(A25,data!I:S,2,FALSE)</f>
        <v>Dist Y</v>
      </c>
      <c r="C25" s="15">
        <f>TRUNC(VLOOKUP(A25,data!I:S,3,FALSE),1)</f>
        <v>122.3</v>
      </c>
      <c r="D25" s="15">
        <f>TRUNC(VLOOKUP(A25,data!I:S,4,FALSE),1)</f>
        <v>123</v>
      </c>
      <c r="E25" s="15">
        <f>VLOOKUP(A25,data!I:S,5,FALSE)</f>
        <v>-1</v>
      </c>
      <c r="F25" s="15">
        <f>VLOOKUP(A25,data!I:S,6,FALSE)</f>
        <v>1</v>
      </c>
      <c r="G25" s="17">
        <f>C25-D25</f>
        <v>-0.70000000000000284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Inboard Nut vs Outboard Nut RH - W-Pitch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-2</v>
      </c>
      <c r="AA25" s="3">
        <f>VLOOKUP(A25,data!I:S,8,FALSE)</f>
        <v>2</v>
      </c>
      <c r="AB25" s="3" t="b">
        <f>IF(OR(G25&lt;Z25,G25&gt;AA25),TRUE,FALSE)</f>
        <v>0</v>
      </c>
    </row>
    <row r="26" spans="1:28" s="3" customFormat="1" x14ac:dyDescent="0.25">
      <c r="A26" s="17" t="s">
        <v>95</v>
      </c>
      <c r="B26" s="17" t="str">
        <f>VLOOKUP(A26,data!I:S,2,FALSE)</f>
        <v>Dist Z</v>
      </c>
      <c r="C26" s="15">
        <f>TRUNC(VLOOKUP(A26,data!I:S,3,FALSE),1)</f>
        <v>62.6</v>
      </c>
      <c r="D26" s="15">
        <f>TRUNC(VLOOKUP(A26,data!I:S,4,FALSE),1)</f>
        <v>62.1</v>
      </c>
      <c r="E26" s="15">
        <f>VLOOKUP(A26,data!I:S,5,FALSE)</f>
        <v>-1</v>
      </c>
      <c r="F26" s="15">
        <f>VLOOKUP(A26,data!I:S,6,FALSE)</f>
        <v>1</v>
      </c>
      <c r="G26" s="17">
        <f>C26-D26</f>
        <v>0.5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Inboard Nut vs Outboard Nut RH - H-Pitch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-2</v>
      </c>
      <c r="AA26" s="3">
        <f>VLOOKUP(A26,data!I:S,8,FALSE)</f>
        <v>2</v>
      </c>
      <c r="AB26" s="3" t="b">
        <f>IF(OR(G26&lt;Z26,G26&gt;AA26),TRUE,FALSE)</f>
        <v>0</v>
      </c>
    </row>
    <row r="27" spans="1:28" s="3" customFormat="1" x14ac:dyDescent="0.25">
      <c r="A27" s="17" t="s">
        <v>98</v>
      </c>
      <c r="B27" s="17" t="str">
        <f>VLOOKUP(A27,data!I:S,2,FALSE)</f>
        <v>Dist X</v>
      </c>
      <c r="C27" s="15">
        <f>TRUNC(VLOOKUP(A27,data!I:S,3,FALSE),1)</f>
        <v>0.1</v>
      </c>
      <c r="D27" s="15">
        <f>TRUNC(VLOOKUP(A27,data!I:S,4,FALSE),1)</f>
        <v>0</v>
      </c>
      <c r="E27" s="15">
        <f>VLOOKUP(A27,data!I:S,5,FALSE)</f>
        <v>-1.5</v>
      </c>
      <c r="F27" s="15">
        <f>VLOOKUP(A27,data!I:S,6,FALSE)</f>
        <v>1.5</v>
      </c>
      <c r="G27" s="17">
        <f>C27-D27</f>
        <v>0.1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Inboard Nut vs Outboard Nut LH - L-Pitch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-3</v>
      </c>
      <c r="AA27" s="3">
        <f>VLOOKUP(A27,data!I:S,8,FALSE)</f>
        <v>3</v>
      </c>
      <c r="AB27" s="3" t="b">
        <f>IF(OR(G27&lt;Z27,G27&gt;AA27),TRUE,FALSE)</f>
        <v>0</v>
      </c>
    </row>
    <row r="28" spans="1:28" s="3" customFormat="1" x14ac:dyDescent="0.25">
      <c r="A28" s="17" t="s">
        <v>100</v>
      </c>
      <c r="B28" s="17" t="str">
        <f>VLOOKUP(A28,data!I:S,2,FALSE)</f>
        <v>Dist Y</v>
      </c>
      <c r="C28" s="15">
        <f>TRUNC(VLOOKUP(A28,data!I:S,3,FALSE),1)</f>
        <v>122.6</v>
      </c>
      <c r="D28" s="15">
        <f>TRUNC(VLOOKUP(A28,data!I:S,4,FALSE),1)</f>
        <v>123</v>
      </c>
      <c r="E28" s="15">
        <f>VLOOKUP(A28,data!I:S,5,FALSE)</f>
        <v>-1</v>
      </c>
      <c r="F28" s="15">
        <f>VLOOKUP(A28,data!I:S,6,FALSE)</f>
        <v>1</v>
      </c>
      <c r="G28" s="17">
        <f>C28-D28</f>
        <v>-0.40000000000000568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Inboard Nut vs Outboard Nut LH - W-Pitch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-2</v>
      </c>
      <c r="AA28" s="3">
        <f>VLOOKUP(A28,data!I:S,8,FALSE)</f>
        <v>2</v>
      </c>
      <c r="AB28" s="3" t="b">
        <f>IF(OR(G28&lt;Z28,G28&gt;AA28),TRUE,FALSE)</f>
        <v>0</v>
      </c>
    </row>
    <row r="29" spans="1:28" s="3" customFormat="1" x14ac:dyDescent="0.25">
      <c r="A29" s="17" t="s">
        <v>102</v>
      </c>
      <c r="B29" s="17" t="str">
        <f>VLOOKUP(A29,data!I:S,2,FALSE)</f>
        <v>Dist Z</v>
      </c>
      <c r="C29" s="15">
        <f>TRUNC(VLOOKUP(A29,data!I:S,3,FALSE),1)</f>
        <v>61.6</v>
      </c>
      <c r="D29" s="15">
        <f>TRUNC(VLOOKUP(A29,data!I:S,4,FALSE),1)</f>
        <v>62.1</v>
      </c>
      <c r="E29" s="15">
        <f>VLOOKUP(A29,data!I:S,5,FALSE)</f>
        <v>-1</v>
      </c>
      <c r="F29" s="15">
        <f>VLOOKUP(A29,data!I:S,6,FALSE)</f>
        <v>1</v>
      </c>
      <c r="G29" s="17">
        <f>C29-D29</f>
        <v>-0.5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Inboard Nut vs Outboard Nut LH - H-Pitch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-2</v>
      </c>
      <c r="AA29" s="3">
        <f>VLOOKUP(A29,data!I:S,8,FALSE)</f>
        <v>2</v>
      </c>
      <c r="AB29" s="3" t="b">
        <f>IF(OR(G29&lt;Z29,G29&gt;AA29),TRUE,FALSE)</f>
        <v>0</v>
      </c>
    </row>
    <row r="30" spans="1:28" s="3" customFormat="1" x14ac:dyDescent="0.25">
      <c r="A30" s="17" t="s">
        <v>104</v>
      </c>
      <c r="B30" s="17" t="str">
        <f>VLOOKUP(A30,data!I:S,2,FALSE)</f>
        <v>Dist X</v>
      </c>
      <c r="C30" s="15">
        <f>TRUNC(VLOOKUP(A30,data!I:S,3,FALSE),1)</f>
        <v>194.2</v>
      </c>
      <c r="D30" s="15">
        <f>TRUNC(VLOOKUP(A30,data!I:S,4,FALSE),1)</f>
        <v>193.8</v>
      </c>
      <c r="E30" s="15">
        <f>VLOOKUP(A30,data!I:S,5,FALSE)</f>
        <v>-4</v>
      </c>
      <c r="F30" s="15">
        <f>VLOOKUP(A30,data!I:S,6,FALSE)</f>
        <v>4</v>
      </c>
      <c r="G30" s="17">
        <f>C30-D30</f>
        <v>0.39999999999997726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Inboard Nut vs Cab # 1 RH - L-Pitch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106</v>
      </c>
      <c r="B31" s="17" t="str">
        <f>VLOOKUP(A31,data!I:S,2,FALSE)</f>
        <v>Dist Z</v>
      </c>
      <c r="C31" s="15">
        <f>TRUNC(VLOOKUP(A31,data!I:S,3,FALSE),1)</f>
        <v>81.8</v>
      </c>
      <c r="D31" s="15">
        <f>TRUNC(VLOOKUP(A31,data!I:S,4,FALSE),1)</f>
        <v>81.2</v>
      </c>
      <c r="E31" s="15">
        <f>VLOOKUP(A31,data!I:S,5,FALSE)</f>
        <v>-4</v>
      </c>
      <c r="F31" s="15">
        <f>VLOOKUP(A31,data!I:S,6,FALSE)</f>
        <v>4</v>
      </c>
      <c r="G31" s="17">
        <f>C31-D31</f>
        <v>0.59999999999999432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Inboard Nut vs Cab # 1 RH - H-Pitch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108</v>
      </c>
      <c r="B32" s="17" t="str">
        <f>VLOOKUP(A32,data!I:S,2,FALSE)</f>
        <v>Dist X</v>
      </c>
      <c r="C32" s="15">
        <f>TRUNC(VLOOKUP(A32,data!I:S,3,FALSE),1)</f>
        <v>193.9</v>
      </c>
      <c r="D32" s="15">
        <f>TRUNC(VLOOKUP(A32,data!I:S,4,FALSE),1)</f>
        <v>193.8</v>
      </c>
      <c r="E32" s="15">
        <f>VLOOKUP(A32,data!I:S,5,FALSE)</f>
        <v>-4</v>
      </c>
      <c r="F32" s="15">
        <f>VLOOKUP(A32,data!I:S,6,FALSE)</f>
        <v>4</v>
      </c>
      <c r="G32" s="17">
        <f>C32-D32</f>
        <v>9.9999999999994316E-2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Inboard Nut vs Cab # 1 LH - L-Pitch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110</v>
      </c>
      <c r="B33" s="17" t="str">
        <f>VLOOKUP(A33,data!I:S,2,FALSE)</f>
        <v>Dist Z</v>
      </c>
      <c r="C33" s="15">
        <f>TRUNC(VLOOKUP(A33,data!I:S,3,FALSE),1)</f>
        <v>79.8</v>
      </c>
      <c r="D33" s="15">
        <f>TRUNC(VLOOKUP(A33,data!I:S,4,FALSE),1)</f>
        <v>81.2</v>
      </c>
      <c r="E33" s="15">
        <f>VLOOKUP(A33,data!I:S,5,FALSE)</f>
        <v>-4</v>
      </c>
      <c r="F33" s="15">
        <f>VLOOKUP(A33,data!I:S,6,FALSE)</f>
        <v>4</v>
      </c>
      <c r="G33" s="17">
        <f>C33-D33</f>
        <v>-1.4000000000000057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Inboard Nut vs Cab # 1 LH - H-Pitch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4" spans="1:28" s="3" customFormat="1" ht="30" customHeight="1" x14ac:dyDescent="0.25">
      <c r="A34" s="27" t="str">
        <f ca="1">INDEX(data!D:D,MATCH(OFFSET(INDIRECT("RC",FALSE),3,0),data!I:I,0))</f>
        <v>Cabs Mount (D-Cab - Cab#2 HPS)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"/>
    </row>
    <row r="35" spans="1:28" s="3" customFormat="1" ht="200.1" customHeight="1" x14ac:dyDescent="0.25">
      <c r="A35" s="30" t="s">
        <v>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2"/>
    </row>
    <row r="36" spans="1:28" s="3" customFormat="1" x14ac:dyDescent="0.25">
      <c r="A36" s="17" t="s">
        <v>0</v>
      </c>
      <c r="B36" s="17" t="s">
        <v>18</v>
      </c>
      <c r="C36" s="17" t="s">
        <v>19</v>
      </c>
      <c r="D36" s="17" t="s">
        <v>20</v>
      </c>
      <c r="E36" s="17" t="s">
        <v>34</v>
      </c>
      <c r="F36" s="17" t="s">
        <v>35</v>
      </c>
      <c r="G36" s="17" t="s">
        <v>36</v>
      </c>
      <c r="H36" s="17" t="s">
        <v>16</v>
      </c>
      <c r="I36" s="17" t="s">
        <v>17</v>
      </c>
      <c r="J36" s="33" t="s">
        <v>37</v>
      </c>
      <c r="K36" s="33"/>
      <c r="L36" s="33"/>
      <c r="M36" s="33"/>
      <c r="N36" s="2"/>
      <c r="X36" s="3" t="s">
        <v>27</v>
      </c>
      <c r="Y36" s="3" t="s">
        <v>23</v>
      </c>
      <c r="Z36" s="3" t="s">
        <v>24</v>
      </c>
      <c r="AA36" s="3" t="s">
        <v>25</v>
      </c>
      <c r="AB36" s="3" t="s">
        <v>26</v>
      </c>
    </row>
    <row r="37" spans="1:28" s="3" customFormat="1" x14ac:dyDescent="0.25">
      <c r="A37" s="17" t="s">
        <v>114</v>
      </c>
      <c r="B37" s="17" t="str">
        <f>VLOOKUP(A37,data!I:S,2,FALSE)</f>
        <v>Pos X</v>
      </c>
      <c r="C37" s="15">
        <f>TRUNC(VLOOKUP(A37,data!I:S,3,FALSE),1)</f>
        <v>422</v>
      </c>
      <c r="D37" s="15">
        <f>TRUNC(VLOOKUP(A37,data!I:S,4,FALSE),1)</f>
        <v>420</v>
      </c>
      <c r="E37" s="15">
        <f>VLOOKUP(A37,data!I:S,5,FALSE)</f>
        <v>-4</v>
      </c>
      <c r="F37" s="15">
        <f>VLOOKUP(A37,data!I:S,6,FALSE)</f>
        <v>4</v>
      </c>
      <c r="G37" s="17">
        <f>C37-D37</f>
        <v>2</v>
      </c>
      <c r="H37" s="17">
        <f>IF(OR(G37&lt;E37,G37&gt;F37),1,0)</f>
        <v>0</v>
      </c>
      <c r="I37" s="15" t="str">
        <f>IF(H37=1,IF(G37&lt;E37,G37-E37,G37-F37),"")</f>
        <v/>
      </c>
      <c r="J37" s="33" t="str">
        <f>VLOOKUP(A37,data!I:S,9,FALSE)</f>
        <v>Cab # 1 RH - Pos X</v>
      </c>
      <c r="K37" s="33"/>
      <c r="L37" s="33"/>
      <c r="M37" s="33"/>
      <c r="N37" s="2"/>
      <c r="X37" s="3" t="str">
        <f>IF(AND(H37=1,Y37="TRUE"),TRUE,"")</f>
        <v/>
      </c>
      <c r="Y37" s="3" t="str">
        <f>VLOOKUP(A37,data!I:S,10,FALSE)</f>
        <v>TRUE</v>
      </c>
      <c r="Z37" s="3">
        <f>VLOOKUP(A37,data!I:S,7,FALSE)</f>
        <v>-8</v>
      </c>
      <c r="AA37" s="3">
        <f>VLOOKUP(A37,data!I:S,8,FALSE)</f>
        <v>8</v>
      </c>
      <c r="AB37" s="3" t="b">
        <f>IF(OR(G37&lt;Z37,G37&gt;AA37),TRUE,FALSE)</f>
        <v>0</v>
      </c>
    </row>
    <row r="38" spans="1:28" s="3" customFormat="1" x14ac:dyDescent="0.25">
      <c r="A38" s="17" t="s">
        <v>116</v>
      </c>
      <c r="B38" s="17" t="str">
        <f>VLOOKUP(A38,data!I:S,2,FALSE)</f>
        <v>Pos Y</v>
      </c>
      <c r="C38" s="15">
        <f>TRUNC(VLOOKUP(A38,data!I:S,3,FALSE),1)</f>
        <v>459.7</v>
      </c>
      <c r="D38" s="15">
        <f>TRUNC(VLOOKUP(A38,data!I:S,4,FALSE),1)</f>
        <v>459.6</v>
      </c>
      <c r="E38" s="15">
        <f>VLOOKUP(A38,data!I:S,5,FALSE)</f>
        <v>-4</v>
      </c>
      <c r="F38" s="15">
        <f>VLOOKUP(A38,data!I:S,6,FALSE)</f>
        <v>4</v>
      </c>
      <c r="G38" s="17">
        <f>C38-D38</f>
        <v>9.9999999999965894E-2</v>
      </c>
      <c r="H38" s="17">
        <f>IF(OR(G38&lt;E38,G38&gt;F38),1,0)</f>
        <v>0</v>
      </c>
      <c r="I38" s="15" t="str">
        <f>IF(H38=1,IF(G38&lt;E38,G38-E38,G38-F38),"")</f>
        <v/>
      </c>
      <c r="J38" s="33" t="str">
        <f>VLOOKUP(A38,data!I:S,9,FALSE)</f>
        <v>Cab # 1 RH - Pos Y</v>
      </c>
      <c r="K38" s="33"/>
      <c r="L38" s="33"/>
      <c r="M38" s="33"/>
      <c r="N38" s="2"/>
      <c r="X38" s="3" t="str">
        <f>IF(AND(H38=1,Y38="TRUE"),TRUE,"")</f>
        <v/>
      </c>
      <c r="Y38" s="3" t="str">
        <f>VLOOKUP(A38,data!I:S,10,FALSE)</f>
        <v>TRUE</v>
      </c>
      <c r="Z38" s="3">
        <f>VLOOKUP(A38,data!I:S,7,FALSE)</f>
        <v>-8</v>
      </c>
      <c r="AA38" s="3">
        <f>VLOOKUP(A38,data!I:S,8,FALSE)</f>
        <v>8</v>
      </c>
      <c r="AB38" s="3" t="b">
        <f>IF(OR(G38&lt;Z38,G38&gt;AA38),TRUE,FALSE)</f>
        <v>0</v>
      </c>
    </row>
    <row r="39" spans="1:28" s="3" customFormat="1" x14ac:dyDescent="0.25">
      <c r="A39" s="17" t="s">
        <v>118</v>
      </c>
      <c r="B39" s="17" t="str">
        <f>VLOOKUP(A39,data!I:S,2,FALSE)</f>
        <v>Pos Z</v>
      </c>
      <c r="C39" s="15">
        <f>TRUNC(VLOOKUP(A39,data!I:S,3,FALSE),1)</f>
        <v>1070.3</v>
      </c>
      <c r="D39" s="15">
        <f>TRUNC(VLOOKUP(A39,data!I:S,4,FALSE),1)</f>
        <v>1071.4000000000001</v>
      </c>
      <c r="E39" s="15">
        <f>VLOOKUP(A39,data!I:S,5,FALSE)</f>
        <v>-4</v>
      </c>
      <c r="F39" s="15">
        <f>VLOOKUP(A39,data!I:S,6,FALSE)</f>
        <v>4</v>
      </c>
      <c r="G39" s="17">
        <f>C39-D39</f>
        <v>-1.1000000000001364</v>
      </c>
      <c r="H39" s="17">
        <f>IF(OR(G39&lt;E39,G39&gt;F39),1,0)</f>
        <v>0</v>
      </c>
      <c r="I39" s="15" t="str">
        <f>IF(H39=1,IF(G39&lt;E39,G39-E39,G39-F39),"")</f>
        <v/>
      </c>
      <c r="J39" s="33" t="str">
        <f>VLOOKUP(A39,data!I:S,9,FALSE)</f>
        <v>Cab # 1 RH - Pos Z</v>
      </c>
      <c r="K39" s="33"/>
      <c r="L39" s="33"/>
      <c r="M39" s="33"/>
      <c r="N39" s="2"/>
      <c r="X39" s="3" t="str">
        <f>IF(AND(H39=1,Y39="TRUE"),TRUE,"")</f>
        <v/>
      </c>
      <c r="Y39" s="3" t="str">
        <f>VLOOKUP(A39,data!I:S,10,FALSE)</f>
        <v>TRUE</v>
      </c>
      <c r="Z39" s="3">
        <f>VLOOKUP(A39,data!I:S,7,FALSE)</f>
        <v>-8</v>
      </c>
      <c r="AA39" s="3">
        <f>VLOOKUP(A39,data!I:S,8,FALSE)</f>
        <v>8</v>
      </c>
      <c r="AB39" s="3" t="b">
        <f>IF(OR(G39&lt;Z39,G39&gt;AA39),TRUE,FALSE)</f>
        <v>0</v>
      </c>
    </row>
    <row r="40" spans="1:28" s="3" customFormat="1" x14ac:dyDescent="0.25">
      <c r="A40" s="17" t="s">
        <v>120</v>
      </c>
      <c r="B40" s="17" t="str">
        <f>VLOOKUP(A40,data!I:S,2,FALSE)</f>
        <v>Pos X</v>
      </c>
      <c r="C40" s="15">
        <f>TRUNC(VLOOKUP(A40,data!I:S,3,FALSE),1)</f>
        <v>1526.7</v>
      </c>
      <c r="D40" s="15">
        <f>TRUNC(VLOOKUP(A40,data!I:S,4,FALSE),1)</f>
        <v>1527.1</v>
      </c>
      <c r="E40" s="15">
        <f>VLOOKUP(A40,data!I:S,5,FALSE)</f>
        <v>-4</v>
      </c>
      <c r="F40" s="15">
        <f>VLOOKUP(A40,data!I:S,6,FALSE)</f>
        <v>4</v>
      </c>
      <c r="G40" s="17">
        <f>C40-D40</f>
        <v>-0.39999999999986358</v>
      </c>
      <c r="H40" s="17">
        <f>IF(OR(G40&lt;E40,G40&gt;F40),1,0)</f>
        <v>0</v>
      </c>
      <c r="I40" s="15" t="str">
        <f>IF(H40=1,IF(G40&lt;E40,G40-E40,G40-F40),"")</f>
        <v/>
      </c>
      <c r="J40" s="33" t="str">
        <f>VLOOKUP(A40,data!I:S,9,FALSE)</f>
        <v>Cab # 2 RH - Pos X</v>
      </c>
      <c r="K40" s="33"/>
      <c r="L40" s="33"/>
      <c r="M40" s="33"/>
      <c r="N40" s="2"/>
      <c r="X40" s="3" t="str">
        <f>IF(AND(H40=1,Y40="TRUE"),TRUE,"")</f>
        <v/>
      </c>
      <c r="Y40" s="3" t="str">
        <f>VLOOKUP(A40,data!I:S,10,FALSE)</f>
        <v>TRUE</v>
      </c>
      <c r="Z40" s="3">
        <f>VLOOKUP(A40,data!I:S,7,FALSE)</f>
        <v>-8</v>
      </c>
      <c r="AA40" s="3">
        <f>VLOOKUP(A40,data!I:S,8,FALSE)</f>
        <v>8</v>
      </c>
      <c r="AB40" s="3" t="b">
        <f>IF(OR(G40&lt;Z40,G40&gt;AA40),TRUE,FALSE)</f>
        <v>0</v>
      </c>
    </row>
    <row r="41" spans="1:28" s="3" customFormat="1" x14ac:dyDescent="0.25">
      <c r="A41" s="17" t="s">
        <v>122</v>
      </c>
      <c r="B41" s="17" t="str">
        <f>VLOOKUP(A41,data!I:S,2,FALSE)</f>
        <v>Pos Y</v>
      </c>
      <c r="C41" s="15">
        <f>TRUNC(VLOOKUP(A41,data!I:S,3,FALSE),1)</f>
        <v>620.6</v>
      </c>
      <c r="D41" s="15">
        <f>TRUNC(VLOOKUP(A41,data!I:S,4,FALSE),1)</f>
        <v>620.4</v>
      </c>
      <c r="E41" s="15">
        <f>VLOOKUP(A41,data!I:S,5,FALSE)</f>
        <v>-4</v>
      </c>
      <c r="F41" s="15">
        <f>VLOOKUP(A41,data!I:S,6,FALSE)</f>
        <v>4</v>
      </c>
      <c r="G41" s="17">
        <f>C41-D41</f>
        <v>0.20000000000004547</v>
      </c>
      <c r="H41" s="17">
        <f>IF(OR(G41&lt;E41,G41&gt;F41),1,0)</f>
        <v>0</v>
      </c>
      <c r="I41" s="15" t="str">
        <f>IF(H41=1,IF(G41&lt;E41,G41-E41,G41-F41),"")</f>
        <v/>
      </c>
      <c r="J41" s="33" t="str">
        <f>VLOOKUP(A41,data!I:S,9,FALSE)</f>
        <v>Cab # 2 RH - Pos Y</v>
      </c>
      <c r="K41" s="33"/>
      <c r="L41" s="33"/>
      <c r="M41" s="33"/>
      <c r="N41" s="2"/>
      <c r="X41" s="3" t="str">
        <f>IF(AND(H41=1,Y41="TRUE"),TRUE,"")</f>
        <v/>
      </c>
      <c r="Y41" s="3" t="str">
        <f>VLOOKUP(A41,data!I:S,10,FALSE)</f>
        <v>TRUE</v>
      </c>
      <c r="Z41" s="3">
        <f>VLOOKUP(A41,data!I:S,7,FALSE)</f>
        <v>-8</v>
      </c>
      <c r="AA41" s="3">
        <f>VLOOKUP(A41,data!I:S,8,FALSE)</f>
        <v>8</v>
      </c>
      <c r="AB41" s="3" t="b">
        <f>IF(OR(G41&lt;Z41,G41&gt;AA41),TRUE,FALSE)</f>
        <v>0</v>
      </c>
    </row>
    <row r="42" spans="1:28" s="3" customFormat="1" x14ac:dyDescent="0.25">
      <c r="A42" s="17" t="s">
        <v>124</v>
      </c>
      <c r="B42" s="17" t="str">
        <f>VLOOKUP(A42,data!I:S,2,FALSE)</f>
        <v>Pos Z</v>
      </c>
      <c r="C42" s="15">
        <f>TRUNC(VLOOKUP(A42,data!I:S,3,FALSE),1)</f>
        <v>918.8</v>
      </c>
      <c r="D42" s="15">
        <f>TRUNC(VLOOKUP(A42,data!I:S,4,FALSE),1)</f>
        <v>918</v>
      </c>
      <c r="E42" s="15">
        <f>VLOOKUP(A42,data!I:S,5,FALSE)</f>
        <v>-4</v>
      </c>
      <c r="F42" s="15">
        <f>VLOOKUP(A42,data!I:S,6,FALSE)</f>
        <v>4</v>
      </c>
      <c r="G42" s="17">
        <f>C42-D42</f>
        <v>0.79999999999995453</v>
      </c>
      <c r="H42" s="17">
        <f>IF(OR(G42&lt;E42,G42&gt;F42),1,0)</f>
        <v>0</v>
      </c>
      <c r="I42" s="15" t="str">
        <f>IF(H42=1,IF(G42&lt;E42,G42-E42,G42-F42),"")</f>
        <v/>
      </c>
      <c r="J42" s="33" t="str">
        <f>VLOOKUP(A42,data!I:S,9,FALSE)</f>
        <v>Cab # 2 RH - Pos Z</v>
      </c>
      <c r="K42" s="33"/>
      <c r="L42" s="33"/>
      <c r="M42" s="33"/>
      <c r="N42" s="2"/>
      <c r="X42" s="3" t="str">
        <f>IF(AND(H42=1,Y42="TRUE"),TRUE,"")</f>
        <v/>
      </c>
      <c r="Y42" s="3" t="str">
        <f>VLOOKUP(A42,data!I:S,10,FALSE)</f>
        <v>TRUE</v>
      </c>
      <c r="Z42" s="3">
        <f>VLOOKUP(A42,data!I:S,7,FALSE)</f>
        <v>-8</v>
      </c>
      <c r="AA42" s="3">
        <f>VLOOKUP(A42,data!I:S,8,FALSE)</f>
        <v>8</v>
      </c>
      <c r="AB42" s="3" t="b">
        <f>IF(OR(G42&lt;Z42,G42&gt;AA42),TRUE,FALSE)</f>
        <v>0</v>
      </c>
    </row>
    <row r="43" spans="1:28" s="3" customFormat="1" x14ac:dyDescent="0.25">
      <c r="A43" s="17" t="s">
        <v>126</v>
      </c>
      <c r="B43" s="17" t="str">
        <f>VLOOKUP(A43,data!I:S,2,FALSE)</f>
        <v>Pos X</v>
      </c>
      <c r="C43" s="15">
        <f>TRUNC(VLOOKUP(A43,data!I:S,3,FALSE),1)</f>
        <v>420.5</v>
      </c>
      <c r="D43" s="15">
        <f>TRUNC(VLOOKUP(A43,data!I:S,4,FALSE),1)</f>
        <v>420</v>
      </c>
      <c r="E43" s="15">
        <f>VLOOKUP(A43,data!I:S,5,FALSE)</f>
        <v>-4</v>
      </c>
      <c r="F43" s="15">
        <f>VLOOKUP(A43,data!I:S,6,FALSE)</f>
        <v>4</v>
      </c>
      <c r="G43" s="17">
        <f>C43-D43</f>
        <v>0.5</v>
      </c>
      <c r="H43" s="17">
        <f>IF(OR(G43&lt;E43,G43&gt;F43),1,0)</f>
        <v>0</v>
      </c>
      <c r="I43" s="15" t="str">
        <f>IF(H43=1,IF(G43&lt;E43,G43-E43,G43-F43),"")</f>
        <v/>
      </c>
      <c r="J43" s="33" t="str">
        <f>VLOOKUP(A43,data!I:S,9,FALSE)</f>
        <v>Cab # 1 LH - Pos X</v>
      </c>
      <c r="K43" s="33"/>
      <c r="L43" s="33"/>
      <c r="M43" s="33"/>
      <c r="N43" s="2"/>
      <c r="X43" s="3" t="str">
        <f>IF(AND(H43=1,Y43="TRUE"),TRUE,"")</f>
        <v/>
      </c>
      <c r="Y43" s="3" t="str">
        <f>VLOOKUP(A43,data!I:S,10,FALSE)</f>
        <v>TRUE</v>
      </c>
      <c r="Z43" s="3">
        <f>VLOOKUP(A43,data!I:S,7,FALSE)</f>
        <v>-8</v>
      </c>
      <c r="AA43" s="3">
        <f>VLOOKUP(A43,data!I:S,8,FALSE)</f>
        <v>8</v>
      </c>
      <c r="AB43" s="3" t="b">
        <f>IF(OR(G43&lt;Z43,G43&gt;AA43),TRUE,FALSE)</f>
        <v>0</v>
      </c>
    </row>
    <row r="44" spans="1:28" s="3" customFormat="1" x14ac:dyDescent="0.25">
      <c r="A44" s="17" t="s">
        <v>128</v>
      </c>
      <c r="B44" s="17" t="str">
        <f>VLOOKUP(A44,data!I:S,2,FALSE)</f>
        <v>Pos Y</v>
      </c>
      <c r="C44" s="15">
        <f>TRUNC(VLOOKUP(A44,data!I:S,3,FALSE),1)</f>
        <v>-461.3</v>
      </c>
      <c r="D44" s="15">
        <f>TRUNC(VLOOKUP(A44,data!I:S,4,FALSE),1)</f>
        <v>-459.6</v>
      </c>
      <c r="E44" s="15">
        <f>VLOOKUP(A44,data!I:S,5,FALSE)</f>
        <v>-4</v>
      </c>
      <c r="F44" s="15">
        <f>VLOOKUP(A44,data!I:S,6,FALSE)</f>
        <v>4</v>
      </c>
      <c r="G44" s="17">
        <f>C44-D44</f>
        <v>-1.6999999999999886</v>
      </c>
      <c r="H44" s="17">
        <f>IF(OR(G44&lt;E44,G44&gt;F44),1,0)</f>
        <v>0</v>
      </c>
      <c r="I44" s="15" t="str">
        <f>IF(H44=1,IF(G44&lt;E44,G44-E44,G44-F44),"")</f>
        <v/>
      </c>
      <c r="J44" s="33" t="str">
        <f>VLOOKUP(A44,data!I:S,9,FALSE)</f>
        <v>Cab # 1 LH - Pos Y</v>
      </c>
      <c r="K44" s="33"/>
      <c r="L44" s="33"/>
      <c r="M44" s="33"/>
      <c r="N44" s="2"/>
      <c r="X44" s="3" t="str">
        <f>IF(AND(H44=1,Y44="TRUE"),TRUE,"")</f>
        <v/>
      </c>
      <c r="Y44" s="3" t="str">
        <f>VLOOKUP(A44,data!I:S,10,FALSE)</f>
        <v>TRUE</v>
      </c>
      <c r="Z44" s="3">
        <f>VLOOKUP(A44,data!I:S,7,FALSE)</f>
        <v>-8</v>
      </c>
      <c r="AA44" s="3">
        <f>VLOOKUP(A44,data!I:S,8,FALSE)</f>
        <v>8</v>
      </c>
      <c r="AB44" s="3" t="b">
        <f>IF(OR(G44&lt;Z44,G44&gt;AA44),TRUE,FALSE)</f>
        <v>0</v>
      </c>
    </row>
    <row r="45" spans="1:28" s="3" customFormat="1" x14ac:dyDescent="0.25">
      <c r="A45" s="17" t="s">
        <v>130</v>
      </c>
      <c r="B45" s="17" t="str">
        <f>VLOOKUP(A45,data!I:S,2,FALSE)</f>
        <v>Pos Z</v>
      </c>
      <c r="C45" s="15">
        <f>TRUNC(VLOOKUP(A45,data!I:S,3,FALSE),1)</f>
        <v>1069</v>
      </c>
      <c r="D45" s="15">
        <f>TRUNC(VLOOKUP(A45,data!I:S,4,FALSE),1)</f>
        <v>1071.4000000000001</v>
      </c>
      <c r="E45" s="15">
        <f>VLOOKUP(A45,data!I:S,5,FALSE)</f>
        <v>-4</v>
      </c>
      <c r="F45" s="15">
        <f>VLOOKUP(A45,data!I:S,6,FALSE)</f>
        <v>4</v>
      </c>
      <c r="G45" s="17">
        <f>C45-D45</f>
        <v>-2.4000000000000909</v>
      </c>
      <c r="H45" s="17">
        <f>IF(OR(G45&lt;E45,G45&gt;F45),1,0)</f>
        <v>0</v>
      </c>
      <c r="I45" s="15" t="str">
        <f>IF(H45=1,IF(G45&lt;E45,G45-E45,G45-F45),"")</f>
        <v/>
      </c>
      <c r="J45" s="33" t="str">
        <f>VLOOKUP(A45,data!I:S,9,FALSE)</f>
        <v>Cab # 1 LH - Pos Z</v>
      </c>
      <c r="K45" s="33"/>
      <c r="L45" s="33"/>
      <c r="M45" s="33"/>
      <c r="N45" s="2"/>
      <c r="X45" s="3" t="str">
        <f>IF(AND(H45=1,Y45="TRUE"),TRUE,"")</f>
        <v/>
      </c>
      <c r="Y45" s="3" t="str">
        <f>VLOOKUP(A45,data!I:S,10,FALSE)</f>
        <v>TRUE</v>
      </c>
      <c r="Z45" s="3">
        <f>VLOOKUP(A45,data!I:S,7,FALSE)</f>
        <v>-8</v>
      </c>
      <c r="AA45" s="3">
        <f>VLOOKUP(A45,data!I:S,8,FALSE)</f>
        <v>8</v>
      </c>
      <c r="AB45" s="3" t="b">
        <f>IF(OR(G45&lt;Z45,G45&gt;AA45),TRUE,FALSE)</f>
        <v>0</v>
      </c>
    </row>
    <row r="46" spans="1:28" s="3" customFormat="1" x14ac:dyDescent="0.25">
      <c r="A46" s="17" t="s">
        <v>132</v>
      </c>
      <c r="B46" s="17" t="str">
        <f>VLOOKUP(A46,data!I:S,2,FALSE)</f>
        <v>Pos X</v>
      </c>
      <c r="C46" s="15">
        <f>TRUNC(VLOOKUP(A46,data!I:S,3,FALSE),1)</f>
        <v>1525.7</v>
      </c>
      <c r="D46" s="15">
        <f>TRUNC(VLOOKUP(A46,data!I:S,4,FALSE),1)</f>
        <v>1527.1</v>
      </c>
      <c r="E46" s="15">
        <f>VLOOKUP(A46,data!I:S,5,FALSE)</f>
        <v>-4</v>
      </c>
      <c r="F46" s="15">
        <f>VLOOKUP(A46,data!I:S,6,FALSE)</f>
        <v>4</v>
      </c>
      <c r="G46" s="17">
        <f>C46-D46</f>
        <v>-1.3999999999998636</v>
      </c>
      <c r="H46" s="17">
        <f>IF(OR(G46&lt;E46,G46&gt;F46),1,0)</f>
        <v>0</v>
      </c>
      <c r="I46" s="15" t="str">
        <f>IF(H46=1,IF(G46&lt;E46,G46-E46,G46-F46),"")</f>
        <v/>
      </c>
      <c r="J46" s="33" t="str">
        <f>VLOOKUP(A46,data!I:S,9,FALSE)</f>
        <v>Cab # 2 LH - Pos X</v>
      </c>
      <c r="K46" s="33"/>
      <c r="L46" s="33"/>
      <c r="M46" s="33"/>
      <c r="N46" s="2"/>
      <c r="X46" s="3" t="str">
        <f>IF(AND(H46=1,Y46="TRUE"),TRUE,"")</f>
        <v/>
      </c>
      <c r="Y46" s="3" t="str">
        <f>VLOOKUP(A46,data!I:S,10,FALSE)</f>
        <v>TRUE</v>
      </c>
      <c r="Z46" s="3">
        <f>VLOOKUP(A46,data!I:S,7,FALSE)</f>
        <v>-8</v>
      </c>
      <c r="AA46" s="3">
        <f>VLOOKUP(A46,data!I:S,8,FALSE)</f>
        <v>8</v>
      </c>
      <c r="AB46" s="3" t="b">
        <f>IF(OR(G46&lt;Z46,G46&gt;AA46),TRUE,FALSE)</f>
        <v>0</v>
      </c>
    </row>
    <row r="47" spans="1:28" s="3" customFormat="1" x14ac:dyDescent="0.25">
      <c r="A47" s="17" t="s">
        <v>134</v>
      </c>
      <c r="B47" s="17" t="str">
        <f>VLOOKUP(A47,data!I:S,2,FALSE)</f>
        <v>Pos Y</v>
      </c>
      <c r="C47" s="15">
        <f>TRUNC(VLOOKUP(A47,data!I:S,3,FALSE),1)</f>
        <v>-622.4</v>
      </c>
      <c r="D47" s="15">
        <f>TRUNC(VLOOKUP(A47,data!I:S,4,FALSE),1)</f>
        <v>-620.4</v>
      </c>
      <c r="E47" s="15">
        <f>VLOOKUP(A47,data!I:S,5,FALSE)</f>
        <v>-4</v>
      </c>
      <c r="F47" s="15">
        <f>VLOOKUP(A47,data!I:S,6,FALSE)</f>
        <v>4</v>
      </c>
      <c r="G47" s="17">
        <f>C47-D47</f>
        <v>-2</v>
      </c>
      <c r="H47" s="17">
        <f>IF(OR(G47&lt;E47,G47&gt;F47),1,0)</f>
        <v>0</v>
      </c>
      <c r="I47" s="15" t="str">
        <f>IF(H47=1,IF(G47&lt;E47,G47-E47,G47-F47),"")</f>
        <v/>
      </c>
      <c r="J47" s="33" t="str">
        <f>VLOOKUP(A47,data!I:S,9,FALSE)</f>
        <v>Cab # 2 LH - Pos Y</v>
      </c>
      <c r="K47" s="33"/>
      <c r="L47" s="33"/>
      <c r="M47" s="33"/>
      <c r="N47" s="2"/>
      <c r="X47" s="3" t="str">
        <f>IF(AND(H47=1,Y47="TRUE"),TRUE,"")</f>
        <v/>
      </c>
      <c r="Y47" s="3" t="str">
        <f>VLOOKUP(A47,data!I:S,10,FALSE)</f>
        <v>TRUE</v>
      </c>
      <c r="Z47" s="3">
        <f>VLOOKUP(A47,data!I:S,7,FALSE)</f>
        <v>-8</v>
      </c>
      <c r="AA47" s="3">
        <f>VLOOKUP(A47,data!I:S,8,FALSE)</f>
        <v>8</v>
      </c>
      <c r="AB47" s="3" t="b">
        <f>IF(OR(G47&lt;Z47,G47&gt;AA47),TRUE,FALSE)</f>
        <v>0</v>
      </c>
    </row>
    <row r="48" spans="1:28" s="3" customFormat="1" x14ac:dyDescent="0.25">
      <c r="A48" s="17" t="s">
        <v>136</v>
      </c>
      <c r="B48" s="17" t="str">
        <f>VLOOKUP(A48,data!I:S,2,FALSE)</f>
        <v>Pos Z</v>
      </c>
      <c r="C48" s="15">
        <f>TRUNC(VLOOKUP(A48,data!I:S,3,FALSE),1)</f>
        <v>918.9</v>
      </c>
      <c r="D48" s="15">
        <f>TRUNC(VLOOKUP(A48,data!I:S,4,FALSE),1)</f>
        <v>918</v>
      </c>
      <c r="E48" s="15">
        <f>VLOOKUP(A48,data!I:S,5,FALSE)</f>
        <v>-4</v>
      </c>
      <c r="F48" s="15">
        <f>VLOOKUP(A48,data!I:S,6,FALSE)</f>
        <v>4</v>
      </c>
      <c r="G48" s="17">
        <f>C48-D48</f>
        <v>0.89999999999997726</v>
      </c>
      <c r="H48" s="17">
        <f>IF(OR(G48&lt;E48,G48&gt;F48),1,0)</f>
        <v>0</v>
      </c>
      <c r="I48" s="15" t="str">
        <f>IF(H48=1,IF(G48&lt;E48,G48-E48,G48-F48),"")</f>
        <v/>
      </c>
      <c r="J48" s="33" t="str">
        <f>VLOOKUP(A48,data!I:S,9,FALSE)</f>
        <v>Cab # 2 LH - Pos Z</v>
      </c>
      <c r="K48" s="33"/>
      <c r="L48" s="33"/>
      <c r="M48" s="33"/>
      <c r="N48" s="2"/>
      <c r="X48" s="3" t="str">
        <f>IF(AND(H48=1,Y48="TRUE"),TRUE,"")</f>
        <v/>
      </c>
      <c r="Y48" s="3" t="str">
        <f>VLOOKUP(A48,data!I:S,10,FALSE)</f>
        <v>TRUE</v>
      </c>
      <c r="Z48" s="3">
        <f>VLOOKUP(A48,data!I:S,7,FALSE)</f>
        <v>-8</v>
      </c>
      <c r="AA48" s="3">
        <f>VLOOKUP(A48,data!I:S,8,FALSE)</f>
        <v>8</v>
      </c>
      <c r="AB48" s="3" t="b">
        <f>IF(OR(G48&lt;Z48,G48&gt;AA48),TRUE,FALSE)</f>
        <v>0</v>
      </c>
    </row>
    <row r="49" spans="1:28" s="3" customFormat="1" x14ac:dyDescent="0.25">
      <c r="A49" s="17" t="s">
        <v>138</v>
      </c>
      <c r="B49" s="17" t="str">
        <f>VLOOKUP(A49,data!I:S,2,FALSE)</f>
        <v>Dist X</v>
      </c>
      <c r="C49" s="15">
        <f>TRUNC(VLOOKUP(A49,data!I:S,3,FALSE),1)</f>
        <v>1.5</v>
      </c>
      <c r="D49" s="15">
        <f>TRUNC(VLOOKUP(A49,data!I:S,4,FALSE),1)</f>
        <v>0</v>
      </c>
      <c r="E49" s="15">
        <f>VLOOKUP(A49,data!I:S,5,FALSE)</f>
        <v>-4</v>
      </c>
      <c r="F49" s="15">
        <f>VLOOKUP(A49,data!I:S,6,FALSE)</f>
        <v>4</v>
      </c>
      <c r="G49" s="17">
        <f>C49-D49</f>
        <v>1.5</v>
      </c>
      <c r="H49" s="17">
        <f>IF(OR(G49&lt;E49,G49&gt;F49),1,0)</f>
        <v>0</v>
      </c>
      <c r="I49" s="15" t="str">
        <f>IF(H49=1,IF(G49&lt;E49,G49-E49,G49-F49),"")</f>
        <v/>
      </c>
      <c r="J49" s="33" t="str">
        <f>VLOOKUP(A49,data!I:S,9,FALSE)</f>
        <v>Cab # 1 RH vs Cab # 1 LH - L-Pitch</v>
      </c>
      <c r="K49" s="33"/>
      <c r="L49" s="33"/>
      <c r="M49" s="33"/>
      <c r="N49" s="2"/>
      <c r="X49" s="3" t="str">
        <f>IF(AND(H49=1,Y49="TRUE"),TRUE,"")</f>
        <v/>
      </c>
      <c r="Y49" s="3" t="str">
        <f>VLOOKUP(A49,data!I:S,10,FALSE)</f>
        <v>TRUE</v>
      </c>
      <c r="Z49" s="3">
        <f>VLOOKUP(A49,data!I:S,7,FALSE)</f>
        <v>-8</v>
      </c>
      <c r="AA49" s="3">
        <f>VLOOKUP(A49,data!I:S,8,FALSE)</f>
        <v>8</v>
      </c>
      <c r="AB49" s="3" t="b">
        <f>IF(OR(G49&lt;Z49,G49&gt;AA49),TRUE,FALSE)</f>
        <v>0</v>
      </c>
    </row>
    <row r="50" spans="1:28" s="3" customFormat="1" x14ac:dyDescent="0.25">
      <c r="A50" s="17" t="s">
        <v>140</v>
      </c>
      <c r="B50" s="17" t="str">
        <f>VLOOKUP(A50,data!I:S,2,FALSE)</f>
        <v>Dist Y</v>
      </c>
      <c r="C50" s="15">
        <f>TRUNC(VLOOKUP(A50,data!I:S,3,FALSE),1)</f>
        <v>921.1</v>
      </c>
      <c r="D50" s="15">
        <f>TRUNC(VLOOKUP(A50,data!I:S,4,FALSE),1)</f>
        <v>919.2</v>
      </c>
      <c r="E50" s="15">
        <f>VLOOKUP(A50,data!I:S,5,FALSE)</f>
        <v>-4</v>
      </c>
      <c r="F50" s="15">
        <f>VLOOKUP(A50,data!I:S,6,FALSE)</f>
        <v>4</v>
      </c>
      <c r="G50" s="17">
        <f>C50-D50</f>
        <v>1.8999999999999773</v>
      </c>
      <c r="H50" s="17">
        <f>IF(OR(G50&lt;E50,G50&gt;F50),1,0)</f>
        <v>0</v>
      </c>
      <c r="I50" s="15" t="str">
        <f>IF(H50=1,IF(G50&lt;E50,G50-E50,G50-F50),"")</f>
        <v/>
      </c>
      <c r="J50" s="33" t="str">
        <f>VLOOKUP(A50,data!I:S,9,FALSE)</f>
        <v>Cab # 1 RH vs Cab # 1 LH - W-Pitch</v>
      </c>
      <c r="K50" s="33"/>
      <c r="L50" s="33"/>
      <c r="M50" s="33"/>
      <c r="N50" s="2"/>
      <c r="X50" s="3" t="str">
        <f>IF(AND(H50=1,Y50="TRUE"),TRUE,"")</f>
        <v/>
      </c>
      <c r="Y50" s="3" t="str">
        <f>VLOOKUP(A50,data!I:S,10,FALSE)</f>
        <v>TRUE</v>
      </c>
      <c r="Z50" s="3">
        <f>VLOOKUP(A50,data!I:S,7,FALSE)</f>
        <v>-8</v>
      </c>
      <c r="AA50" s="3">
        <f>VLOOKUP(A50,data!I:S,8,FALSE)</f>
        <v>8</v>
      </c>
      <c r="AB50" s="3" t="b">
        <f>IF(OR(G50&lt;Z50,G50&gt;AA50),TRUE,FALSE)</f>
        <v>0</v>
      </c>
    </row>
    <row r="51" spans="1:28" s="3" customFormat="1" x14ac:dyDescent="0.25">
      <c r="A51" s="17" t="s">
        <v>142</v>
      </c>
      <c r="B51" s="17" t="str">
        <f>VLOOKUP(A51,data!I:S,2,FALSE)</f>
        <v>Dist Z</v>
      </c>
      <c r="C51" s="15">
        <f>TRUNC(VLOOKUP(A51,data!I:S,3,FALSE),1)</f>
        <v>1.3</v>
      </c>
      <c r="D51" s="15">
        <f>TRUNC(VLOOKUP(A51,data!I:S,4,FALSE),1)</f>
        <v>0</v>
      </c>
      <c r="E51" s="15">
        <f>VLOOKUP(A51,data!I:S,5,FALSE)</f>
        <v>-3</v>
      </c>
      <c r="F51" s="15">
        <f>VLOOKUP(A51,data!I:S,6,FALSE)</f>
        <v>3</v>
      </c>
      <c r="G51" s="17">
        <f>C51-D51</f>
        <v>1.3</v>
      </c>
      <c r="H51" s="17">
        <f>IF(OR(G51&lt;E51,G51&gt;F51),1,0)</f>
        <v>0</v>
      </c>
      <c r="I51" s="15" t="str">
        <f>IF(H51=1,IF(G51&lt;E51,G51-E51,G51-F51),"")</f>
        <v/>
      </c>
      <c r="J51" s="33" t="str">
        <f>VLOOKUP(A51,data!I:S,9,FALSE)</f>
        <v>Cab # 1 RH vs Cab # 1 LH - H-Pitch</v>
      </c>
      <c r="K51" s="33"/>
      <c r="L51" s="33"/>
      <c r="M51" s="33"/>
      <c r="N51" s="2"/>
      <c r="X51" s="3" t="str">
        <f>IF(AND(H51=1,Y51="TRUE"),TRUE,"")</f>
        <v/>
      </c>
      <c r="Y51" s="3" t="str">
        <f>VLOOKUP(A51,data!I:S,10,FALSE)</f>
        <v>TRUE</v>
      </c>
      <c r="Z51" s="3">
        <f>VLOOKUP(A51,data!I:S,7,FALSE)</f>
        <v>-6</v>
      </c>
      <c r="AA51" s="3">
        <f>VLOOKUP(A51,data!I:S,8,FALSE)</f>
        <v>6</v>
      </c>
      <c r="AB51" s="3" t="b">
        <f>IF(OR(G51&lt;Z51,G51&gt;AA51),TRUE,FALSE)</f>
        <v>0</v>
      </c>
    </row>
    <row r="52" spans="1:28" s="3" customFormat="1" x14ac:dyDescent="0.25">
      <c r="A52" s="17" t="s">
        <v>144</v>
      </c>
      <c r="B52" s="17" t="str">
        <f>VLOOKUP(A52,data!I:S,2,FALSE)</f>
        <v>Dist X</v>
      </c>
      <c r="C52" s="15">
        <f>TRUNC(VLOOKUP(A52,data!I:S,3,FALSE),1)</f>
        <v>1104.5999999999999</v>
      </c>
      <c r="D52" s="15">
        <f>TRUNC(VLOOKUP(A52,data!I:S,4,FALSE),1)</f>
        <v>1107.0999999999999</v>
      </c>
      <c r="E52" s="15">
        <f>VLOOKUP(A52,data!I:S,5,FALSE)</f>
        <v>-4</v>
      </c>
      <c r="F52" s="15">
        <f>VLOOKUP(A52,data!I:S,6,FALSE)</f>
        <v>4</v>
      </c>
      <c r="G52" s="17">
        <f>C52-D52</f>
        <v>-2.5</v>
      </c>
      <c r="H52" s="17">
        <f>IF(OR(G52&lt;E52,G52&gt;F52),1,0)</f>
        <v>0</v>
      </c>
      <c r="I52" s="15" t="str">
        <f>IF(H52=1,IF(G52&lt;E52,G52-E52,G52-F52),"")</f>
        <v/>
      </c>
      <c r="J52" s="33" t="str">
        <f>VLOOKUP(A52,data!I:S,9,FALSE)</f>
        <v>Cab # 1 RH vs Cab # 2 RH - L-Pitch</v>
      </c>
      <c r="K52" s="33"/>
      <c r="L52" s="33"/>
      <c r="M52" s="33"/>
      <c r="N52" s="2"/>
      <c r="X52" s="3" t="str">
        <f>IF(AND(H52=1,Y52="TRUE"),TRUE,"")</f>
        <v/>
      </c>
      <c r="Y52" s="3" t="str">
        <f>VLOOKUP(A52,data!I:S,10,FALSE)</f>
        <v>TRUE</v>
      </c>
      <c r="Z52" s="3">
        <f>VLOOKUP(A52,data!I:S,7,FALSE)</f>
        <v>-8</v>
      </c>
      <c r="AA52" s="3">
        <f>VLOOKUP(A52,data!I:S,8,FALSE)</f>
        <v>8</v>
      </c>
      <c r="AB52" s="3" t="b">
        <f>IF(OR(G52&lt;Z52,G52&gt;AA52),TRUE,FALSE)</f>
        <v>0</v>
      </c>
    </row>
    <row r="53" spans="1:28" s="3" customFormat="1" x14ac:dyDescent="0.25">
      <c r="A53" s="17" t="s">
        <v>146</v>
      </c>
      <c r="B53" s="17" t="str">
        <f>VLOOKUP(A53,data!I:S,2,FALSE)</f>
        <v>Dist Y</v>
      </c>
      <c r="C53" s="15">
        <f>TRUNC(VLOOKUP(A53,data!I:S,3,FALSE),1)</f>
        <v>160.9</v>
      </c>
      <c r="D53" s="15">
        <f>TRUNC(VLOOKUP(A53,data!I:S,4,FALSE),1)</f>
        <v>160.80000000000001</v>
      </c>
      <c r="E53" s="15">
        <f>VLOOKUP(A53,data!I:S,5,FALSE)</f>
        <v>-4</v>
      </c>
      <c r="F53" s="15">
        <f>VLOOKUP(A53,data!I:S,6,FALSE)</f>
        <v>4</v>
      </c>
      <c r="G53" s="17">
        <f>C53-D53</f>
        <v>9.9999999999994316E-2</v>
      </c>
      <c r="H53" s="17">
        <f>IF(OR(G53&lt;E53,G53&gt;F53),1,0)</f>
        <v>0</v>
      </c>
      <c r="I53" s="15" t="str">
        <f>IF(H53=1,IF(G53&lt;E53,G53-E53,G53-F53),"")</f>
        <v/>
      </c>
      <c r="J53" s="33" t="str">
        <f>VLOOKUP(A53,data!I:S,9,FALSE)</f>
        <v>Cab # 1 RH vs Cab # 2 RH - W-Pitch</v>
      </c>
      <c r="K53" s="33"/>
      <c r="L53" s="33"/>
      <c r="M53" s="33"/>
      <c r="N53" s="2"/>
      <c r="X53" s="3" t="str">
        <f>IF(AND(H53=1,Y53="TRUE"),TRUE,"")</f>
        <v/>
      </c>
      <c r="Y53" s="3" t="str">
        <f>VLOOKUP(A53,data!I:S,10,FALSE)</f>
        <v>TRUE</v>
      </c>
      <c r="Z53" s="3">
        <f>VLOOKUP(A53,data!I:S,7,FALSE)</f>
        <v>-8</v>
      </c>
      <c r="AA53" s="3">
        <f>VLOOKUP(A53,data!I:S,8,FALSE)</f>
        <v>8</v>
      </c>
      <c r="AB53" s="3" t="b">
        <f>IF(OR(G53&lt;Z53,G53&gt;AA53),TRUE,FALSE)</f>
        <v>0</v>
      </c>
    </row>
    <row r="54" spans="1:28" s="3" customFormat="1" x14ac:dyDescent="0.25">
      <c r="A54" s="17" t="s">
        <v>148</v>
      </c>
      <c r="B54" s="17" t="str">
        <f>VLOOKUP(A54,data!I:S,2,FALSE)</f>
        <v>Dist Z</v>
      </c>
      <c r="C54" s="15">
        <f>TRUNC(VLOOKUP(A54,data!I:S,3,FALSE),1)</f>
        <v>151.5</v>
      </c>
      <c r="D54" s="15">
        <f>TRUNC(VLOOKUP(A54,data!I:S,4,FALSE),1)</f>
        <v>153.4</v>
      </c>
      <c r="E54" s="15">
        <f>VLOOKUP(A54,data!I:S,5,FALSE)</f>
        <v>-3</v>
      </c>
      <c r="F54" s="15">
        <f>VLOOKUP(A54,data!I:S,6,FALSE)</f>
        <v>3</v>
      </c>
      <c r="G54" s="17">
        <f>C54-D54</f>
        <v>-1.9000000000000057</v>
      </c>
      <c r="H54" s="17">
        <f>IF(OR(G54&lt;E54,G54&gt;F54),1,0)</f>
        <v>0</v>
      </c>
      <c r="I54" s="15" t="str">
        <f>IF(H54=1,IF(G54&lt;E54,G54-E54,G54-F54),"")</f>
        <v/>
      </c>
      <c r="J54" s="33" t="str">
        <f>VLOOKUP(A54,data!I:S,9,FALSE)</f>
        <v>Cab # 1 RH vs Cab # 2 RH - H-Pitch</v>
      </c>
      <c r="K54" s="33"/>
      <c r="L54" s="33"/>
      <c r="M54" s="33"/>
      <c r="N54" s="2"/>
      <c r="X54" s="3" t="str">
        <f>IF(AND(H54=1,Y54="TRUE"),TRUE,"")</f>
        <v/>
      </c>
      <c r="Y54" s="3" t="str">
        <f>VLOOKUP(A54,data!I:S,10,FALSE)</f>
        <v>TRUE</v>
      </c>
      <c r="Z54" s="3">
        <f>VLOOKUP(A54,data!I:S,7,FALSE)</f>
        <v>-6</v>
      </c>
      <c r="AA54" s="3">
        <f>VLOOKUP(A54,data!I:S,8,FALSE)</f>
        <v>6</v>
      </c>
      <c r="AB54" s="3" t="b">
        <f>IF(OR(G54&lt;Z54,G54&gt;AA54),TRUE,FALSE)</f>
        <v>0</v>
      </c>
    </row>
    <row r="55" spans="1:28" s="3" customFormat="1" x14ac:dyDescent="0.25">
      <c r="A55" s="17" t="s">
        <v>150</v>
      </c>
      <c r="B55" s="17" t="str">
        <f>VLOOKUP(A55,data!I:S,2,FALSE)</f>
        <v>Dist X</v>
      </c>
      <c r="C55" s="15">
        <f>TRUNC(VLOOKUP(A55,data!I:S,3,FALSE),1)</f>
        <v>1103.7</v>
      </c>
      <c r="D55" s="15">
        <f>TRUNC(VLOOKUP(A55,data!I:S,4,FALSE),1)</f>
        <v>1107.0999999999999</v>
      </c>
      <c r="E55" s="15">
        <f>VLOOKUP(A55,data!I:S,5,FALSE)</f>
        <v>-4</v>
      </c>
      <c r="F55" s="15">
        <f>VLOOKUP(A55,data!I:S,6,FALSE)</f>
        <v>4</v>
      </c>
      <c r="G55" s="17">
        <f>C55-D55</f>
        <v>-3.3999999999998636</v>
      </c>
      <c r="H55" s="17">
        <f>IF(OR(G55&lt;E55,G55&gt;F55),1,0)</f>
        <v>0</v>
      </c>
      <c r="I55" s="15" t="str">
        <f>IF(H55=1,IF(G55&lt;E55,G55-E55,G55-F55),"")</f>
        <v/>
      </c>
      <c r="J55" s="33" t="str">
        <f>VLOOKUP(A55,data!I:S,9,FALSE)</f>
        <v>Cab # 1 RH vs Cab # 2 LH - L-Pitch</v>
      </c>
      <c r="K55" s="33"/>
      <c r="L55" s="33"/>
      <c r="M55" s="33"/>
      <c r="N55" s="2"/>
      <c r="X55" s="3" t="str">
        <f>IF(AND(H55=1,Y55="TRUE"),TRUE,"")</f>
        <v/>
      </c>
      <c r="Y55" s="3" t="str">
        <f>VLOOKUP(A55,data!I:S,10,FALSE)</f>
        <v>TRUE</v>
      </c>
      <c r="Z55" s="3">
        <f>VLOOKUP(A55,data!I:S,7,FALSE)</f>
        <v>-8</v>
      </c>
      <c r="AA55" s="3">
        <f>VLOOKUP(A55,data!I:S,8,FALSE)</f>
        <v>8</v>
      </c>
      <c r="AB55" s="3" t="b">
        <f>IF(OR(G55&lt;Z55,G55&gt;AA55),TRUE,FALSE)</f>
        <v>0</v>
      </c>
    </row>
    <row r="56" spans="1:28" s="3" customFormat="1" x14ac:dyDescent="0.25">
      <c r="A56" s="17" t="s">
        <v>152</v>
      </c>
      <c r="B56" s="17" t="str">
        <f>VLOOKUP(A56,data!I:S,2,FALSE)</f>
        <v>Dist Y</v>
      </c>
      <c r="C56" s="15">
        <f>TRUNC(VLOOKUP(A56,data!I:S,3,FALSE),1)</f>
        <v>1082.0999999999999</v>
      </c>
      <c r="D56" s="15">
        <f>TRUNC(VLOOKUP(A56,data!I:S,4,FALSE),1)</f>
        <v>1080</v>
      </c>
      <c r="E56" s="15">
        <f>VLOOKUP(A56,data!I:S,5,FALSE)</f>
        <v>-4</v>
      </c>
      <c r="F56" s="15">
        <f>VLOOKUP(A56,data!I:S,6,FALSE)</f>
        <v>4</v>
      </c>
      <c r="G56" s="17">
        <f>C56-D56</f>
        <v>2.0999999999999091</v>
      </c>
      <c r="H56" s="17">
        <f>IF(OR(G56&lt;E56,G56&gt;F56),1,0)</f>
        <v>0</v>
      </c>
      <c r="I56" s="15" t="str">
        <f>IF(H56=1,IF(G56&lt;E56,G56-E56,G56-F56),"")</f>
        <v/>
      </c>
      <c r="J56" s="33" t="str">
        <f>VLOOKUP(A56,data!I:S,9,FALSE)</f>
        <v>Cab # 1 RH vs Cab # 2 LH - W-Pitch</v>
      </c>
      <c r="K56" s="33"/>
      <c r="L56" s="33"/>
      <c r="M56" s="33"/>
      <c r="N56" s="2"/>
      <c r="X56" s="3" t="str">
        <f>IF(AND(H56=1,Y56="TRUE"),TRUE,"")</f>
        <v/>
      </c>
      <c r="Y56" s="3" t="str">
        <f>VLOOKUP(A56,data!I:S,10,FALSE)</f>
        <v>TRUE</v>
      </c>
      <c r="Z56" s="3">
        <f>VLOOKUP(A56,data!I:S,7,FALSE)</f>
        <v>-8</v>
      </c>
      <c r="AA56" s="3">
        <f>VLOOKUP(A56,data!I:S,8,FALSE)</f>
        <v>8</v>
      </c>
      <c r="AB56" s="3" t="b">
        <f>IF(OR(G56&lt;Z56,G56&gt;AA56),TRUE,FALSE)</f>
        <v>0</v>
      </c>
    </row>
    <row r="57" spans="1:28" s="3" customFormat="1" x14ac:dyDescent="0.25">
      <c r="A57" s="17" t="s">
        <v>154</v>
      </c>
      <c r="B57" s="17" t="str">
        <f>VLOOKUP(A57,data!I:S,2,FALSE)</f>
        <v>Dist Z</v>
      </c>
      <c r="C57" s="15">
        <f>TRUNC(VLOOKUP(A57,data!I:S,3,FALSE),1)</f>
        <v>0.1</v>
      </c>
      <c r="D57" s="15">
        <f>TRUNC(VLOOKUP(A57,data!I:S,4,FALSE),1)</f>
        <v>0</v>
      </c>
      <c r="E57" s="15">
        <f>VLOOKUP(A57,data!I:S,5,FALSE)</f>
        <v>-3</v>
      </c>
      <c r="F57" s="15">
        <f>VLOOKUP(A57,data!I:S,6,FALSE)</f>
        <v>3</v>
      </c>
      <c r="G57" s="17">
        <f>C57-D57</f>
        <v>0.1</v>
      </c>
      <c r="H57" s="17">
        <f>IF(OR(G57&lt;E57,G57&gt;F57),1,0)</f>
        <v>0</v>
      </c>
      <c r="I57" s="15" t="str">
        <f>IF(H57=1,IF(G57&lt;E57,G57-E57,G57-F57),"")</f>
        <v/>
      </c>
      <c r="J57" s="33" t="str">
        <f>VLOOKUP(A57,data!I:S,9,FALSE)</f>
        <v>Cab # 2 RH vs Cab # 2 LH - H-Pitch</v>
      </c>
      <c r="K57" s="33"/>
      <c r="L57" s="33"/>
      <c r="M57" s="33"/>
      <c r="N57" s="2"/>
      <c r="X57" s="3" t="str">
        <f>IF(AND(H57=1,Y57="TRUE"),TRUE,"")</f>
        <v/>
      </c>
      <c r="Y57" s="3" t="str">
        <f>VLOOKUP(A57,data!I:S,10,FALSE)</f>
        <v>TRUE</v>
      </c>
      <c r="Z57" s="3">
        <f>VLOOKUP(A57,data!I:S,7,FALSE)</f>
        <v>-6</v>
      </c>
      <c r="AA57" s="3">
        <f>VLOOKUP(A57,data!I:S,8,FALSE)</f>
        <v>6</v>
      </c>
      <c r="AB57" s="3" t="b">
        <f>IF(OR(G57&lt;Z57,G57&gt;AA57),TRUE,FALSE)</f>
        <v>0</v>
      </c>
    </row>
    <row r="58" spans="1:28" s="3" customFormat="1" x14ac:dyDescent="0.25">
      <c r="A58" s="17" t="s">
        <v>156</v>
      </c>
      <c r="B58" s="17" t="str">
        <f>VLOOKUP(A58,data!I:S,2,FALSE)</f>
        <v>Dist Z</v>
      </c>
      <c r="C58" s="15">
        <f>TRUNC(VLOOKUP(A58,data!I:S,3,FALSE),1)</f>
        <v>150</v>
      </c>
      <c r="D58" s="15">
        <f>TRUNC(VLOOKUP(A58,data!I:S,4,FALSE),1)</f>
        <v>153.4</v>
      </c>
      <c r="E58" s="15">
        <f>VLOOKUP(A58,data!I:S,5,FALSE)</f>
        <v>-3</v>
      </c>
      <c r="F58" s="15">
        <f>VLOOKUP(A58,data!I:S,6,FALSE)</f>
        <v>3</v>
      </c>
      <c r="G58" s="17">
        <f>C58-D58</f>
        <v>-3.4000000000000057</v>
      </c>
      <c r="H58" s="17">
        <f>IF(OR(G58&lt;E58,G58&gt;F58),1,0)</f>
        <v>1</v>
      </c>
      <c r="I58" s="15">
        <f>IF(H58=1,IF(G58&lt;E58,G58-E58,G58-F58),"")</f>
        <v>-0.40000000000000568</v>
      </c>
      <c r="J58" s="33" t="str">
        <f>VLOOKUP(A58,data!I:S,9,FALSE)</f>
        <v>Cab # 1 LH vs Cab # 2 LH - H-Pitch</v>
      </c>
      <c r="K58" s="33"/>
      <c r="L58" s="33"/>
      <c r="M58" s="33"/>
      <c r="N58" s="2"/>
      <c r="X58" s="3" t="b">
        <f>IF(AND(H58=1,Y58="TRUE"),TRUE,"")</f>
        <v>1</v>
      </c>
      <c r="Y58" s="3" t="str">
        <f>VLOOKUP(A58,data!I:S,10,FALSE)</f>
        <v>TRUE</v>
      </c>
      <c r="Z58" s="3">
        <f>VLOOKUP(A58,data!I:S,7,FALSE)</f>
        <v>-6</v>
      </c>
      <c r="AA58" s="3">
        <f>VLOOKUP(A58,data!I:S,8,FALSE)</f>
        <v>6</v>
      </c>
      <c r="AB58" s="3" t="b">
        <f>IF(OR(G58&lt;Z58,G58&gt;AA58),TRUE,FALSE)</f>
        <v>0</v>
      </c>
    </row>
    <row r="59" spans="1:28" s="3" customFormat="1" x14ac:dyDescent="0.25">
      <c r="A59" s="17" t="s">
        <v>158</v>
      </c>
      <c r="B59" s="17" t="str">
        <f>VLOOKUP(A59,data!I:S,2,FALSE)</f>
        <v>Dist Z</v>
      </c>
      <c r="C59" s="15">
        <f>TRUNC(VLOOKUP(A59,data!I:S,3,FALSE),1)</f>
        <v>1.5</v>
      </c>
      <c r="D59" s="15">
        <f>TRUNC(VLOOKUP(A59,data!I:S,4,FALSE),1)</f>
        <v>0</v>
      </c>
      <c r="E59" s="15">
        <f>VLOOKUP(A59,data!I:S,5,FALSE)</f>
        <v>-4</v>
      </c>
      <c r="F59" s="15">
        <f>VLOOKUP(A59,data!I:S,6,FALSE)</f>
        <v>4</v>
      </c>
      <c r="G59" s="17">
        <f>C59-D59</f>
        <v>1.5</v>
      </c>
      <c r="H59" s="17">
        <f>IF(OR(G59&lt;E59,G59&gt;F59),1,0)</f>
        <v>0</v>
      </c>
      <c r="I59" s="15" t="str">
        <f>IF(H59=1,IF(G59&lt;E59,G59-E59,G59-F59),"")</f>
        <v/>
      </c>
      <c r="J59" s="33" t="str">
        <f>VLOOKUP(A59,data!I:S,9,FALSE)</f>
        <v>A+B (P1_Z + P10_Z)</v>
      </c>
      <c r="K59" s="33"/>
      <c r="L59" s="33"/>
      <c r="M59" s="33"/>
      <c r="N59" s="2"/>
      <c r="X59" s="3" t="str">
        <f>IF(AND(H59=1,Y59="TRUE"),TRUE,"")</f>
        <v/>
      </c>
      <c r="Y59" s="3" t="str">
        <f>VLOOKUP(A59,data!I:S,10,FALSE)</f>
        <v>TRUE</v>
      </c>
      <c r="Z59" s="3">
        <f>VLOOKUP(A59,data!I:S,7,FALSE)</f>
        <v>-8</v>
      </c>
      <c r="AA59" s="3">
        <f>VLOOKUP(A59,data!I:S,8,FALSE)</f>
        <v>8</v>
      </c>
      <c r="AB59" s="3" t="b">
        <f>IF(OR(G59&lt;Z59,G59&gt;AA59),TRUE,FALSE)</f>
        <v>0</v>
      </c>
    </row>
    <row r="60" spans="1:28" s="3" customFormat="1" x14ac:dyDescent="0.25">
      <c r="A60" s="17" t="s">
        <v>160</v>
      </c>
      <c r="B60" s="17" t="str">
        <f>VLOOKUP(A60,data!I:S,2,FALSE)</f>
        <v>Pos X</v>
      </c>
      <c r="C60" s="15">
        <f>TRUNC(VLOOKUP(A60,data!I:S,3,FALSE),1)</f>
        <v>3476.9</v>
      </c>
      <c r="D60" s="15">
        <f>TRUNC(VLOOKUP(A60,data!I:S,4,FALSE),1)</f>
        <v>3477.3</v>
      </c>
      <c r="E60" s="15">
        <f>VLOOKUP(A60,data!I:S,5,FALSE)</f>
        <v>-4</v>
      </c>
      <c r="F60" s="15">
        <f>VLOOKUP(A60,data!I:S,6,FALSE)</f>
        <v>4</v>
      </c>
      <c r="G60" s="17">
        <f>C60-D60</f>
        <v>-0.40000000000009095</v>
      </c>
      <c r="H60" s="17">
        <f>IF(OR(G60&lt;E60,G60&gt;F60),1,0)</f>
        <v>0</v>
      </c>
      <c r="I60" s="15" t="str">
        <f>IF(H60=1,IF(G60&lt;E60,G60-E60,G60-F60),"")</f>
        <v/>
      </c>
      <c r="J60" s="33" t="str">
        <f>VLOOKUP(A60,data!I:S,9,FALSE)</f>
        <v>Cab # 3 RH - Pos X</v>
      </c>
      <c r="K60" s="33"/>
      <c r="L60" s="33"/>
      <c r="M60" s="33"/>
      <c r="N60" s="2"/>
      <c r="X60" s="3" t="str">
        <f>IF(AND(H60=1,Y60="TRUE"),TRUE,"")</f>
        <v/>
      </c>
      <c r="Y60" s="3" t="str">
        <f>VLOOKUP(A60,data!I:S,10,FALSE)</f>
        <v>TRUE</v>
      </c>
      <c r="Z60" s="3">
        <f>VLOOKUP(A60,data!I:S,7,FALSE)</f>
        <v>-6</v>
      </c>
      <c r="AA60" s="3">
        <f>VLOOKUP(A60,data!I:S,8,FALSE)</f>
        <v>6</v>
      </c>
      <c r="AB60" s="3" t="b">
        <f>IF(OR(G60&lt;Z60,G60&gt;AA60),TRUE,FALSE)</f>
        <v>0</v>
      </c>
    </row>
    <row r="61" spans="1:28" s="3" customFormat="1" x14ac:dyDescent="0.25">
      <c r="A61" s="17" t="s">
        <v>162</v>
      </c>
      <c r="B61" s="17" t="str">
        <f>VLOOKUP(A61,data!I:S,2,FALSE)</f>
        <v>Pos Y</v>
      </c>
      <c r="C61" s="15">
        <f>TRUNC(VLOOKUP(A61,data!I:S,3,FALSE),1)</f>
        <v>636</v>
      </c>
      <c r="D61" s="15">
        <f>TRUNC(VLOOKUP(A61,data!I:S,4,FALSE),1)</f>
        <v>636.4</v>
      </c>
      <c r="E61" s="15">
        <f>VLOOKUP(A61,data!I:S,5,FALSE)</f>
        <v>-4</v>
      </c>
      <c r="F61" s="15">
        <f>VLOOKUP(A61,data!I:S,6,FALSE)</f>
        <v>4</v>
      </c>
      <c r="G61" s="17">
        <f>C61-D61</f>
        <v>-0.39999999999997726</v>
      </c>
      <c r="H61" s="17">
        <f>IF(OR(G61&lt;E61,G61&gt;F61),1,0)</f>
        <v>0</v>
      </c>
      <c r="I61" s="15" t="str">
        <f>IF(H61=1,IF(G61&lt;E61,G61-E61,G61-F61),"")</f>
        <v/>
      </c>
      <c r="J61" s="33" t="str">
        <f>VLOOKUP(A61,data!I:S,9,FALSE)</f>
        <v>Cab # 3 RH - Pos Y</v>
      </c>
      <c r="K61" s="33"/>
      <c r="L61" s="33"/>
      <c r="M61" s="33"/>
      <c r="N61" s="2"/>
      <c r="X61" s="3" t="str">
        <f>IF(AND(H61=1,Y61="TRUE"),TRUE,"")</f>
        <v/>
      </c>
      <c r="Y61" s="3" t="str">
        <f>VLOOKUP(A61,data!I:S,10,FALSE)</f>
        <v>TRUE</v>
      </c>
      <c r="Z61" s="3">
        <f>VLOOKUP(A61,data!I:S,7,FALSE)</f>
        <v>-6</v>
      </c>
      <c r="AA61" s="3">
        <f>VLOOKUP(A61,data!I:S,8,FALSE)</f>
        <v>6</v>
      </c>
      <c r="AB61" s="3" t="b">
        <f>IF(OR(G61&lt;Z61,G61&gt;AA61),TRUE,FALSE)</f>
        <v>0</v>
      </c>
    </row>
    <row r="62" spans="1:28" s="3" customFormat="1" x14ac:dyDescent="0.25">
      <c r="A62" s="17" t="s">
        <v>164</v>
      </c>
      <c r="B62" s="17" t="str">
        <f>VLOOKUP(A62,data!I:S,2,FALSE)</f>
        <v>Pos Z</v>
      </c>
      <c r="C62" s="15">
        <f>TRUNC(VLOOKUP(A62,data!I:S,3,FALSE),1)</f>
        <v>1070.8</v>
      </c>
      <c r="D62" s="15">
        <f>TRUNC(VLOOKUP(A62,data!I:S,4,FALSE),1)</f>
        <v>1070.5999999999999</v>
      </c>
      <c r="E62" s="15">
        <f>VLOOKUP(A62,data!I:S,5,FALSE)</f>
        <v>-4</v>
      </c>
      <c r="F62" s="15">
        <f>VLOOKUP(A62,data!I:S,6,FALSE)</f>
        <v>4</v>
      </c>
      <c r="G62" s="17">
        <f>C62-D62</f>
        <v>0.20000000000004547</v>
      </c>
      <c r="H62" s="17">
        <f>IF(OR(G62&lt;E62,G62&gt;F62),1,0)</f>
        <v>0</v>
      </c>
      <c r="I62" s="15" t="str">
        <f>IF(H62=1,IF(G62&lt;E62,G62-E62,G62-F62),"")</f>
        <v/>
      </c>
      <c r="J62" s="33" t="str">
        <f>VLOOKUP(A62,data!I:S,9,FALSE)</f>
        <v>Cab # 3 RH - Pos Z</v>
      </c>
      <c r="K62" s="33"/>
      <c r="L62" s="33"/>
      <c r="M62" s="33"/>
      <c r="N62" s="2"/>
      <c r="X62" s="3" t="str">
        <f>IF(AND(H62=1,Y62="TRUE"),TRUE,"")</f>
        <v/>
      </c>
      <c r="Y62" s="3" t="str">
        <f>VLOOKUP(A62,data!I:S,10,FALSE)</f>
        <v>TRUE</v>
      </c>
      <c r="Z62" s="3">
        <f>VLOOKUP(A62,data!I:S,7,FALSE)</f>
        <v>-6</v>
      </c>
      <c r="AA62" s="3">
        <f>VLOOKUP(A62,data!I:S,8,FALSE)</f>
        <v>6</v>
      </c>
      <c r="AB62" s="3" t="b">
        <f>IF(OR(G62&lt;Z62,G62&gt;AA62),TRUE,FALSE)</f>
        <v>0</v>
      </c>
    </row>
    <row r="63" spans="1:28" s="3" customFormat="1" x14ac:dyDescent="0.25">
      <c r="A63" s="17" t="s">
        <v>166</v>
      </c>
      <c r="B63" s="17" t="str">
        <f>VLOOKUP(A63,data!I:S,2,FALSE)</f>
        <v>Pos X</v>
      </c>
      <c r="C63" s="15">
        <f>TRUNC(VLOOKUP(A63,data!I:S,3,FALSE),1)</f>
        <v>3476.4</v>
      </c>
      <c r="D63" s="15">
        <f>TRUNC(VLOOKUP(A63,data!I:S,4,FALSE),1)</f>
        <v>3477.3</v>
      </c>
      <c r="E63" s="15">
        <f>VLOOKUP(A63,data!I:S,5,FALSE)</f>
        <v>-4</v>
      </c>
      <c r="F63" s="15">
        <f>VLOOKUP(A63,data!I:S,6,FALSE)</f>
        <v>4</v>
      </c>
      <c r="G63" s="17">
        <f>C63-D63</f>
        <v>-0.90000000000009095</v>
      </c>
      <c r="H63" s="17">
        <f>IF(OR(G63&lt;E63,G63&gt;F63),1,0)</f>
        <v>0</v>
      </c>
      <c r="I63" s="15" t="str">
        <f>IF(H63=1,IF(G63&lt;E63,G63-E63,G63-F63),"")</f>
        <v/>
      </c>
      <c r="J63" s="33" t="str">
        <f>VLOOKUP(A63,data!I:S,9,FALSE)</f>
        <v>Cab # 3 LH - Pos X</v>
      </c>
      <c r="K63" s="33"/>
      <c r="L63" s="33"/>
      <c r="M63" s="33"/>
      <c r="N63" s="2"/>
      <c r="X63" s="3" t="str">
        <f>IF(AND(H63=1,Y63="TRUE"),TRUE,"")</f>
        <v/>
      </c>
      <c r="Y63" s="3" t="str">
        <f>VLOOKUP(A63,data!I:S,10,FALSE)</f>
        <v>TRUE</v>
      </c>
      <c r="Z63" s="3">
        <f>VLOOKUP(A63,data!I:S,7,FALSE)</f>
        <v>-6</v>
      </c>
      <c r="AA63" s="3">
        <f>VLOOKUP(A63,data!I:S,8,FALSE)</f>
        <v>6</v>
      </c>
      <c r="AB63" s="3" t="b">
        <f>IF(OR(G63&lt;Z63,G63&gt;AA63),TRUE,FALSE)</f>
        <v>0</v>
      </c>
    </row>
    <row r="64" spans="1:28" s="3" customFormat="1" x14ac:dyDescent="0.25">
      <c r="A64" s="17" t="s">
        <v>168</v>
      </c>
      <c r="B64" s="17" t="str">
        <f>VLOOKUP(A64,data!I:S,2,FALSE)</f>
        <v>Pos Y</v>
      </c>
      <c r="C64" s="15">
        <f>TRUNC(VLOOKUP(A64,data!I:S,3,FALSE),1)</f>
        <v>-636.4</v>
      </c>
      <c r="D64" s="15">
        <f>TRUNC(VLOOKUP(A64,data!I:S,4,FALSE),1)</f>
        <v>-636.4</v>
      </c>
      <c r="E64" s="15">
        <f>VLOOKUP(A64,data!I:S,5,FALSE)</f>
        <v>-4</v>
      </c>
      <c r="F64" s="15">
        <f>VLOOKUP(A64,data!I:S,6,FALSE)</f>
        <v>4</v>
      </c>
      <c r="G64" s="17">
        <f>C64-D64</f>
        <v>0</v>
      </c>
      <c r="H64" s="17">
        <f>IF(OR(G64&lt;E64,G64&gt;F64),1,0)</f>
        <v>0</v>
      </c>
      <c r="I64" s="15" t="str">
        <f>IF(H64=1,IF(G64&lt;E64,G64-E64,G64-F64),"")</f>
        <v/>
      </c>
      <c r="J64" s="33" t="str">
        <f>VLOOKUP(A64,data!I:S,9,FALSE)</f>
        <v>Cab # 3 LH - Pos Y</v>
      </c>
      <c r="K64" s="33"/>
      <c r="L64" s="33"/>
      <c r="M64" s="33"/>
      <c r="N64" s="2"/>
      <c r="X64" s="3" t="str">
        <f>IF(AND(H64=1,Y64="TRUE"),TRUE,"")</f>
        <v/>
      </c>
      <c r="Y64" s="3" t="str">
        <f>VLOOKUP(A64,data!I:S,10,FALSE)</f>
        <v>TRUE</v>
      </c>
      <c r="Z64" s="3">
        <f>VLOOKUP(A64,data!I:S,7,FALSE)</f>
        <v>-6</v>
      </c>
      <c r="AA64" s="3">
        <f>VLOOKUP(A64,data!I:S,8,FALSE)</f>
        <v>6</v>
      </c>
      <c r="AB64" s="3" t="b">
        <f>IF(OR(G64&lt;Z64,G64&gt;AA64),TRUE,FALSE)</f>
        <v>0</v>
      </c>
    </row>
    <row r="65" spans="1:28" s="3" customFormat="1" x14ac:dyDescent="0.25">
      <c r="A65" s="17" t="s">
        <v>170</v>
      </c>
      <c r="B65" s="17" t="str">
        <f>VLOOKUP(A65,data!I:S,2,FALSE)</f>
        <v>Pos Z</v>
      </c>
      <c r="C65" s="15">
        <f>TRUNC(VLOOKUP(A65,data!I:S,3,FALSE),1)</f>
        <v>1070.5</v>
      </c>
      <c r="D65" s="15">
        <f>TRUNC(VLOOKUP(A65,data!I:S,4,FALSE),1)</f>
        <v>1070.5999999999999</v>
      </c>
      <c r="E65" s="15">
        <f>VLOOKUP(A65,data!I:S,5,FALSE)</f>
        <v>-4</v>
      </c>
      <c r="F65" s="15">
        <f>VLOOKUP(A65,data!I:S,6,FALSE)</f>
        <v>4</v>
      </c>
      <c r="G65" s="17">
        <f>C65-D65</f>
        <v>-9.9999999999909051E-2</v>
      </c>
      <c r="H65" s="17">
        <f>IF(OR(G65&lt;E65,G65&gt;F65),1,0)</f>
        <v>0</v>
      </c>
      <c r="I65" s="15" t="str">
        <f>IF(H65=1,IF(G65&lt;E65,G65-E65,G65-F65),"")</f>
        <v/>
      </c>
      <c r="J65" s="33" t="str">
        <f>VLOOKUP(A65,data!I:S,9,FALSE)</f>
        <v>Cab # 3 LH - Pos Z</v>
      </c>
      <c r="K65" s="33"/>
      <c r="L65" s="33"/>
      <c r="M65" s="33"/>
      <c r="N65" s="2"/>
      <c r="X65" s="3" t="str">
        <f>IF(AND(H65=1,Y65="TRUE"),TRUE,"")</f>
        <v/>
      </c>
      <c r="Y65" s="3" t="str">
        <f>VLOOKUP(A65,data!I:S,10,FALSE)</f>
        <v>TRUE</v>
      </c>
      <c r="Z65" s="3">
        <f>VLOOKUP(A65,data!I:S,7,FALSE)</f>
        <v>-6</v>
      </c>
      <c r="AA65" s="3">
        <f>VLOOKUP(A65,data!I:S,8,FALSE)</f>
        <v>6</v>
      </c>
      <c r="AB65" s="3" t="b">
        <f>IF(OR(G65&lt;Z65,G65&gt;AA65),TRUE,FALSE)</f>
        <v>0</v>
      </c>
    </row>
    <row r="66" spans="1:28" s="3" customFormat="1" x14ac:dyDescent="0.25">
      <c r="A66" s="17" t="s">
        <v>172</v>
      </c>
      <c r="B66" s="17" t="str">
        <f>VLOOKUP(A66,data!I:S,2,FALSE)</f>
        <v>Dist X</v>
      </c>
      <c r="C66" s="15">
        <f>TRUNC(VLOOKUP(A66,data!I:S,3,FALSE),1)</f>
        <v>3054.8</v>
      </c>
      <c r="D66" s="15">
        <f>TRUNC(VLOOKUP(A66,data!I:S,4,FALSE),1)</f>
        <v>3057.3</v>
      </c>
      <c r="E66" s="15">
        <f>VLOOKUP(A66,data!I:S,5,FALSE)</f>
        <v>-4</v>
      </c>
      <c r="F66" s="15">
        <f>VLOOKUP(A66,data!I:S,6,FALSE)</f>
        <v>4</v>
      </c>
      <c r="G66" s="17">
        <f>C66-D66</f>
        <v>-2.5</v>
      </c>
      <c r="H66" s="17">
        <f>IF(OR(G66&lt;E66,G66&gt;F66),1,0)</f>
        <v>0</v>
      </c>
      <c r="I66" s="15" t="str">
        <f>IF(H66=1,IF(G66&lt;E66,G66-E66,G66-F66),"")</f>
        <v/>
      </c>
      <c r="J66" s="33" t="str">
        <f>VLOOKUP(A66,data!I:S,9,FALSE)</f>
        <v>Cab # 1 RH vs Cab # 3 RH - L-Pitch</v>
      </c>
      <c r="K66" s="33"/>
      <c r="L66" s="33"/>
      <c r="M66" s="33"/>
      <c r="N66" s="2"/>
      <c r="X66" s="3" t="str">
        <f>IF(AND(H66=1,Y66="TRUE"),TRUE,"")</f>
        <v/>
      </c>
      <c r="Y66" s="3" t="str">
        <f>VLOOKUP(A66,data!I:S,10,FALSE)</f>
        <v>TRUE</v>
      </c>
      <c r="Z66" s="3">
        <f>VLOOKUP(A66,data!I:S,7,FALSE)</f>
        <v>-8</v>
      </c>
      <c r="AA66" s="3">
        <f>VLOOKUP(A66,data!I:S,8,FALSE)</f>
        <v>8</v>
      </c>
      <c r="AB66" s="3" t="b">
        <f>IF(OR(G66&lt;Z66,G66&gt;AA66),TRUE,FALSE)</f>
        <v>0</v>
      </c>
    </row>
    <row r="67" spans="1:28" s="3" customFormat="1" x14ac:dyDescent="0.25">
      <c r="A67" s="17" t="s">
        <v>174</v>
      </c>
      <c r="B67" s="17" t="str">
        <f>VLOOKUP(A67,data!I:S,2,FALSE)</f>
        <v>Dist Y</v>
      </c>
      <c r="C67" s="15">
        <f>TRUNC(VLOOKUP(A67,data!I:S,3,FALSE),1)</f>
        <v>176.3</v>
      </c>
      <c r="D67" s="15">
        <f>TRUNC(VLOOKUP(A67,data!I:S,4,FALSE),1)</f>
        <v>176.8</v>
      </c>
      <c r="E67" s="15">
        <f>VLOOKUP(A67,data!I:S,5,FALSE)</f>
        <v>-4</v>
      </c>
      <c r="F67" s="15">
        <f>VLOOKUP(A67,data!I:S,6,FALSE)</f>
        <v>4</v>
      </c>
      <c r="G67" s="17">
        <f>C67-D67</f>
        <v>-0.5</v>
      </c>
      <c r="H67" s="17">
        <f>IF(OR(G67&lt;E67,G67&gt;F67),1,0)</f>
        <v>0</v>
      </c>
      <c r="I67" s="15" t="str">
        <f>IF(H67=1,IF(G67&lt;E67,G67-E67,G67-F67),"")</f>
        <v/>
      </c>
      <c r="J67" s="33" t="str">
        <f>VLOOKUP(A67,data!I:S,9,FALSE)</f>
        <v>Cab # 1 RH vs Cab # 3 RH - W-Pitch</v>
      </c>
      <c r="K67" s="33"/>
      <c r="L67" s="33"/>
      <c r="M67" s="33"/>
      <c r="N67" s="2"/>
      <c r="X67" s="3" t="str">
        <f>IF(AND(H67=1,Y67="TRUE"),TRUE,"")</f>
        <v/>
      </c>
      <c r="Y67" s="3" t="str">
        <f>VLOOKUP(A67,data!I:S,10,FALSE)</f>
        <v>TRUE</v>
      </c>
      <c r="Z67" s="3">
        <f>VLOOKUP(A67,data!I:S,7,FALSE)</f>
        <v>-8</v>
      </c>
      <c r="AA67" s="3">
        <f>VLOOKUP(A67,data!I:S,8,FALSE)</f>
        <v>8</v>
      </c>
      <c r="AB67" s="3" t="b">
        <f>IF(OR(G67&lt;Z67,G67&gt;AA67),TRUE,FALSE)</f>
        <v>0</v>
      </c>
    </row>
    <row r="68" spans="1:28" s="3" customFormat="1" x14ac:dyDescent="0.25">
      <c r="A68" s="17" t="s">
        <v>176</v>
      </c>
      <c r="B68" s="17" t="str">
        <f>VLOOKUP(A68,data!I:S,2,FALSE)</f>
        <v>Dist X</v>
      </c>
      <c r="C68" s="15">
        <f>TRUNC(VLOOKUP(A68,data!I:S,3,FALSE),1)</f>
        <v>3054.3</v>
      </c>
      <c r="D68" s="15">
        <f>TRUNC(VLOOKUP(A68,data!I:S,4,FALSE),1)</f>
        <v>3057.3</v>
      </c>
      <c r="E68" s="15">
        <f>VLOOKUP(A68,data!I:S,5,FALSE)</f>
        <v>-4</v>
      </c>
      <c r="F68" s="15">
        <f>VLOOKUP(A68,data!I:S,6,FALSE)</f>
        <v>4</v>
      </c>
      <c r="G68" s="17">
        <f>C68-D68</f>
        <v>-3</v>
      </c>
      <c r="H68" s="17">
        <f>IF(OR(G68&lt;E68,G68&gt;F68),1,0)</f>
        <v>0</v>
      </c>
      <c r="I68" s="15" t="str">
        <f>IF(H68=1,IF(G68&lt;E68,G68-E68,G68-F68),"")</f>
        <v/>
      </c>
      <c r="J68" s="33" t="str">
        <f>VLOOKUP(A68,data!I:S,9,FALSE)</f>
        <v>Cab # 1 RH vs Cab # 3 LH - L-Pitch</v>
      </c>
      <c r="K68" s="33"/>
      <c r="L68" s="33"/>
      <c r="M68" s="33"/>
      <c r="N68" s="2"/>
      <c r="X68" s="3" t="str">
        <f>IF(AND(H68=1,Y68="TRUE"),TRUE,"")</f>
        <v/>
      </c>
      <c r="Y68" s="3" t="str">
        <f>VLOOKUP(A68,data!I:S,10,FALSE)</f>
        <v>TRUE</v>
      </c>
      <c r="Z68" s="3">
        <f>VLOOKUP(A68,data!I:S,7,FALSE)</f>
        <v>-8</v>
      </c>
      <c r="AA68" s="3">
        <f>VLOOKUP(A68,data!I:S,8,FALSE)</f>
        <v>8</v>
      </c>
      <c r="AB68" s="3" t="b">
        <f>IF(OR(G68&lt;Z68,G68&gt;AA68),TRUE,FALSE)</f>
        <v>0</v>
      </c>
    </row>
    <row r="69" spans="1:28" s="3" customFormat="1" x14ac:dyDescent="0.25">
      <c r="A69" s="17" t="s">
        <v>178</v>
      </c>
      <c r="B69" s="17" t="str">
        <f>VLOOKUP(A69,data!I:S,2,FALSE)</f>
        <v>Dist Y</v>
      </c>
      <c r="C69" s="15">
        <f>TRUNC(VLOOKUP(A69,data!I:S,3,FALSE),1)</f>
        <v>1096.0999999999999</v>
      </c>
      <c r="D69" s="15">
        <f>TRUNC(VLOOKUP(A69,data!I:S,4,FALSE),1)</f>
        <v>1096</v>
      </c>
      <c r="E69" s="15">
        <f>VLOOKUP(A69,data!I:S,5,FALSE)</f>
        <v>-4</v>
      </c>
      <c r="F69" s="15">
        <f>VLOOKUP(A69,data!I:S,6,FALSE)</f>
        <v>4</v>
      </c>
      <c r="G69" s="17">
        <f>C69-D69</f>
        <v>9.9999999999909051E-2</v>
      </c>
      <c r="H69" s="17">
        <f>IF(OR(G69&lt;E69,G69&gt;F69),1,0)</f>
        <v>0</v>
      </c>
      <c r="I69" s="15" t="str">
        <f>IF(H69=1,IF(G69&lt;E69,G69-E69,G69-F69),"")</f>
        <v/>
      </c>
      <c r="J69" s="33" t="str">
        <f>VLOOKUP(A69,data!I:S,9,FALSE)</f>
        <v>Cab # 1 RH vs Cab # 3 LH - W-Pitch</v>
      </c>
      <c r="K69" s="33"/>
      <c r="L69" s="33"/>
      <c r="M69" s="33"/>
      <c r="N69" s="2"/>
      <c r="X69" s="3" t="str">
        <f>IF(AND(H69=1,Y69="TRUE"),TRUE,"")</f>
        <v/>
      </c>
      <c r="Y69" s="3" t="str">
        <f>VLOOKUP(A69,data!I:S,10,FALSE)</f>
        <v>TRUE</v>
      </c>
      <c r="Z69" s="3">
        <f>VLOOKUP(A69,data!I:S,7,FALSE)</f>
        <v>-8</v>
      </c>
      <c r="AA69" s="3">
        <f>VLOOKUP(A69,data!I:S,8,FALSE)</f>
        <v>8</v>
      </c>
      <c r="AB69" s="3" t="b">
        <f>IF(OR(G69&lt;Z69,G69&gt;AA69),TRUE,FALSE)</f>
        <v>0</v>
      </c>
    </row>
    <row r="70" spans="1:28" s="3" customFormat="1" x14ac:dyDescent="0.25">
      <c r="A70" s="17" t="s">
        <v>180</v>
      </c>
      <c r="B70" s="17" t="str">
        <f>VLOOKUP(A70,data!I:S,2,FALSE)</f>
        <v>Dist Z</v>
      </c>
      <c r="C70" s="15">
        <f>TRUNC(VLOOKUP(A70,data!I:S,3,FALSE),1)</f>
        <v>152</v>
      </c>
      <c r="D70" s="15">
        <f>TRUNC(VLOOKUP(A70,data!I:S,4,FALSE),1)</f>
        <v>152.6</v>
      </c>
      <c r="E70" s="15">
        <f>VLOOKUP(A70,data!I:S,5,FALSE)</f>
        <v>-3</v>
      </c>
      <c r="F70" s="15">
        <f>VLOOKUP(A70,data!I:S,6,FALSE)</f>
        <v>3</v>
      </c>
      <c r="G70" s="17">
        <f>C70-D70</f>
        <v>-0.59999999999999432</v>
      </c>
      <c r="H70" s="17">
        <f>IF(OR(G70&lt;E70,G70&gt;F70),1,0)</f>
        <v>0</v>
      </c>
      <c r="I70" s="15" t="str">
        <f>IF(H70=1,IF(G70&lt;E70,G70-E70,G70-F70),"")</f>
        <v/>
      </c>
      <c r="J70" s="33" t="str">
        <f>VLOOKUP(A70,data!I:S,9,FALSE)</f>
        <v>Cab # 2 RH vs Cab # 3 RH - H-Pitch</v>
      </c>
      <c r="K70" s="33"/>
      <c r="L70" s="33"/>
      <c r="M70" s="33"/>
      <c r="N70" s="2"/>
      <c r="X70" s="3" t="str">
        <f>IF(AND(H70=1,Y70="TRUE"),TRUE,"")</f>
        <v/>
      </c>
      <c r="Y70" s="3" t="str">
        <f>VLOOKUP(A70,data!I:S,10,FALSE)</f>
        <v>TRUE</v>
      </c>
      <c r="Z70" s="3">
        <f>VLOOKUP(A70,data!I:S,7,FALSE)</f>
        <v>-6</v>
      </c>
      <c r="AA70" s="3">
        <f>VLOOKUP(A70,data!I:S,8,FALSE)</f>
        <v>6</v>
      </c>
      <c r="AB70" s="3" t="b">
        <f>IF(OR(G70&lt;Z70,G70&gt;AA70),TRUE,FALSE)</f>
        <v>0</v>
      </c>
    </row>
    <row r="71" spans="1:28" s="3" customFormat="1" x14ac:dyDescent="0.25">
      <c r="A71" s="17" t="s">
        <v>182</v>
      </c>
      <c r="B71" s="17" t="str">
        <f>VLOOKUP(A71,data!I:S,2,FALSE)</f>
        <v>Dist Z</v>
      </c>
      <c r="C71" s="15">
        <f>TRUNC(VLOOKUP(A71,data!I:S,3,FALSE),1)</f>
        <v>0.3</v>
      </c>
      <c r="D71" s="15">
        <f>TRUNC(VLOOKUP(A71,data!I:S,4,FALSE),1)</f>
        <v>0</v>
      </c>
      <c r="E71" s="15">
        <f>VLOOKUP(A71,data!I:S,5,FALSE)</f>
        <v>-4</v>
      </c>
      <c r="F71" s="15">
        <f>VLOOKUP(A71,data!I:S,6,FALSE)</f>
        <v>4</v>
      </c>
      <c r="G71" s="17">
        <f>C71-D71</f>
        <v>0.3</v>
      </c>
      <c r="H71" s="17">
        <f>IF(OR(G71&lt;E71,G71&gt;F71),1,0)</f>
        <v>0</v>
      </c>
      <c r="I71" s="15" t="str">
        <f>IF(H71=1,IF(G71&lt;E71,G71-E71,G71-F71),"")</f>
        <v/>
      </c>
      <c r="J71" s="33" t="str">
        <f>VLOOKUP(A71,data!I:S,9,FALSE)</f>
        <v>Cab # 3 RH vs Cab # 3 LH - H-Pitch</v>
      </c>
      <c r="K71" s="33"/>
      <c r="L71" s="33"/>
      <c r="M71" s="33"/>
      <c r="N71" s="2"/>
      <c r="X71" s="3" t="str">
        <f>IF(AND(H71=1,Y71="TRUE"),TRUE,"")</f>
        <v/>
      </c>
      <c r="Y71" s="3" t="str">
        <f>VLOOKUP(A71,data!I:S,10,FALSE)</f>
        <v>TRUE</v>
      </c>
      <c r="Z71" s="3">
        <f>VLOOKUP(A71,data!I:S,7,FALSE)</f>
        <v>-8</v>
      </c>
      <c r="AA71" s="3">
        <f>VLOOKUP(A71,data!I:S,8,FALSE)</f>
        <v>8</v>
      </c>
      <c r="AB71" s="3" t="b">
        <f>IF(OR(G71&lt;Z71,G71&gt;AA71),TRUE,FALSE)</f>
        <v>0</v>
      </c>
    </row>
    <row r="72" spans="1:28" s="3" customFormat="1" x14ac:dyDescent="0.25">
      <c r="A72" s="17" t="s">
        <v>184</v>
      </c>
      <c r="B72" s="17" t="str">
        <f>VLOOKUP(A72,data!I:S,2,FALSE)</f>
        <v>Dist Z</v>
      </c>
      <c r="C72" s="15">
        <f>TRUNC(VLOOKUP(A72,data!I:S,3,FALSE),1)</f>
        <v>151.5</v>
      </c>
      <c r="D72" s="15">
        <f>TRUNC(VLOOKUP(A72,data!I:S,4,FALSE),1)</f>
        <v>152.6</v>
      </c>
      <c r="E72" s="15">
        <f>VLOOKUP(A72,data!I:S,5,FALSE)</f>
        <v>-3</v>
      </c>
      <c r="F72" s="15">
        <f>VLOOKUP(A72,data!I:S,6,FALSE)</f>
        <v>3</v>
      </c>
      <c r="G72" s="17">
        <f>C72-D72</f>
        <v>-1.0999999999999943</v>
      </c>
      <c r="H72" s="17">
        <f>IF(OR(G72&lt;E72,G72&gt;F72),1,0)</f>
        <v>0</v>
      </c>
      <c r="I72" s="15" t="str">
        <f>IF(H72=1,IF(G72&lt;E72,G72-E72,G72-F72),"")</f>
        <v/>
      </c>
      <c r="J72" s="33" t="str">
        <f>VLOOKUP(A72,data!I:S,9,FALSE)</f>
        <v>Cab # 2 LH vs Cab # 3 LH - H-Pitch</v>
      </c>
      <c r="K72" s="33"/>
      <c r="L72" s="33"/>
      <c r="M72" s="33"/>
      <c r="N72" s="2"/>
      <c r="X72" s="3" t="str">
        <f>IF(AND(H72=1,Y72="TRUE"),TRUE,"")</f>
        <v/>
      </c>
      <c r="Y72" s="3" t="str">
        <f>VLOOKUP(A72,data!I:S,10,FALSE)</f>
        <v>TRUE</v>
      </c>
      <c r="Z72" s="3">
        <f>VLOOKUP(A72,data!I:S,7,FALSE)</f>
        <v>-6</v>
      </c>
      <c r="AA72" s="3">
        <f>VLOOKUP(A72,data!I:S,8,FALSE)</f>
        <v>6</v>
      </c>
      <c r="AB72" s="3" t="b">
        <f>IF(OR(G72&lt;Z72,G72&gt;AA72),TRUE,FALSE)</f>
        <v>0</v>
      </c>
    </row>
    <row r="73" spans="1:28" s="3" customFormat="1" x14ac:dyDescent="0.25">
      <c r="A73" s="17" t="s">
        <v>186</v>
      </c>
      <c r="B73" s="17" t="str">
        <f>VLOOKUP(A73,data!I:S,2,FALSE)</f>
        <v>Dist Z</v>
      </c>
      <c r="C73" s="15">
        <f>TRUNC(VLOOKUP(A73,data!I:S,3,FALSE),1)</f>
        <v>0.4</v>
      </c>
      <c r="D73" s="15">
        <f>TRUNC(VLOOKUP(A73,data!I:S,4,FALSE),1)</f>
        <v>0</v>
      </c>
      <c r="E73" s="15">
        <f>VLOOKUP(A73,data!I:S,5,FALSE)</f>
        <v>-4</v>
      </c>
      <c r="F73" s="15">
        <f>VLOOKUP(A73,data!I:S,6,FALSE)</f>
        <v>4</v>
      </c>
      <c r="G73" s="17">
        <f>C73-D73</f>
        <v>0.4</v>
      </c>
      <c r="H73" s="17">
        <f>IF(OR(G73&lt;E73,G73&gt;F73),1,0)</f>
        <v>0</v>
      </c>
      <c r="I73" s="15" t="str">
        <f>IF(H73=1,IF(G73&lt;E73,G73-E73,G73-F73),"")</f>
        <v/>
      </c>
      <c r="J73" s="33" t="str">
        <f>VLOOKUP(A73,data!I:S,9,FALSE)</f>
        <v>B+C (P10_Z + P16_Z)</v>
      </c>
      <c r="K73" s="33"/>
      <c r="L73" s="33"/>
      <c r="M73" s="33"/>
      <c r="N73" s="2"/>
      <c r="X73" s="3" t="str">
        <f>IF(AND(H73=1,Y73="TRUE"),TRUE,"")</f>
        <v/>
      </c>
      <c r="Y73" s="3" t="str">
        <f>VLOOKUP(A73,data!I:S,10,FALSE)</f>
        <v>TRUE</v>
      </c>
      <c r="Z73" s="3">
        <f>VLOOKUP(A73,data!I:S,7,FALSE)</f>
        <v>-8</v>
      </c>
      <c r="AA73" s="3">
        <f>VLOOKUP(A73,data!I:S,8,FALSE)</f>
        <v>8</v>
      </c>
      <c r="AB73" s="3" t="b">
        <f>IF(OR(G73&lt;Z73,G73&gt;AA73),TRUE,FALSE)</f>
        <v>0</v>
      </c>
    </row>
    <row r="74" spans="1:28" s="3" customFormat="1" ht="30" customHeight="1" x14ac:dyDescent="0.25">
      <c r="A74" s="27" t="str">
        <f ca="1">INDEX(data!D:D,MATCH(OFFSET(INDIRECT("RC",FALSE),3,0),data!I:I,0))</f>
        <v>Decks Mount (D-Cab)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"/>
    </row>
    <row r="75" spans="1:28" s="3" customFormat="1" ht="200.1" customHeight="1" x14ac:dyDescent="0.25">
      <c r="A75" s="30" t="s">
        <v>32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2"/>
    </row>
    <row r="76" spans="1:28" s="3" customFormat="1" x14ac:dyDescent="0.25">
      <c r="A76" s="17" t="s">
        <v>0</v>
      </c>
      <c r="B76" s="17" t="s">
        <v>18</v>
      </c>
      <c r="C76" s="17" t="s">
        <v>19</v>
      </c>
      <c r="D76" s="17" t="s">
        <v>20</v>
      </c>
      <c r="E76" s="17" t="s">
        <v>34</v>
      </c>
      <c r="F76" s="17" t="s">
        <v>35</v>
      </c>
      <c r="G76" s="17" t="s">
        <v>36</v>
      </c>
      <c r="H76" s="17" t="s">
        <v>16</v>
      </c>
      <c r="I76" s="17" t="s">
        <v>17</v>
      </c>
      <c r="J76" s="33" t="s">
        <v>37</v>
      </c>
      <c r="K76" s="33"/>
      <c r="L76" s="33"/>
      <c r="M76" s="33"/>
      <c r="N76" s="2"/>
      <c r="X76" s="3" t="s">
        <v>27</v>
      </c>
      <c r="Y76" s="3" t="s">
        <v>23</v>
      </c>
      <c r="Z76" s="3" t="s">
        <v>24</v>
      </c>
      <c r="AA76" s="3" t="s">
        <v>25</v>
      </c>
      <c r="AB76" s="3" t="s">
        <v>26</v>
      </c>
    </row>
    <row r="77" spans="1:28" s="3" customFormat="1" x14ac:dyDescent="0.25">
      <c r="A77" s="17" t="s">
        <v>190</v>
      </c>
      <c r="B77" s="17" t="str">
        <f>VLOOKUP(A77,data!I:S,2,FALSE)</f>
        <v>Pos X</v>
      </c>
      <c r="C77" s="15">
        <f>TRUNC(VLOOKUP(A77,data!I:S,3,FALSE),1)</f>
        <v>4509.3</v>
      </c>
      <c r="D77" s="15">
        <f>TRUNC(VLOOKUP(A77,data!I:S,4,FALSE),1)</f>
        <v>4509</v>
      </c>
      <c r="E77" s="15">
        <f>VLOOKUP(A77,data!I:S,5,FALSE)</f>
        <v>-4</v>
      </c>
      <c r="F77" s="15">
        <f>VLOOKUP(A77,data!I:S,6,FALSE)</f>
        <v>4</v>
      </c>
      <c r="G77" s="17">
        <f>C77-D77</f>
        <v>0.3000000000001819</v>
      </c>
      <c r="H77" s="17">
        <f>IF(OR(G77&lt;E77,G77&gt;F77),1,0)</f>
        <v>0</v>
      </c>
      <c r="I77" s="15" t="str">
        <f>IF(H77=1,IF(G77&lt;E77,G77-E77,G77-F77),"")</f>
        <v/>
      </c>
      <c r="J77" s="33" t="str">
        <f>VLOOKUP(A77,data!I:S,9,FALSE)</f>
        <v>Deck # 3 RH - Pos X</v>
      </c>
      <c r="K77" s="33"/>
      <c r="L77" s="33"/>
      <c r="M77" s="33"/>
      <c r="N77" s="2"/>
      <c r="X77" s="3" t="str">
        <f>IF(AND(H77=1,Y77="TRUE"),TRUE,"")</f>
        <v/>
      </c>
      <c r="Y77" s="3" t="str">
        <f>VLOOKUP(A77,data!I:S,10,FALSE)</f>
        <v>TRUE</v>
      </c>
      <c r="Z77" s="3">
        <f>VLOOKUP(A77,data!I:S,7,FALSE)</f>
        <v>-6</v>
      </c>
      <c r="AA77" s="3">
        <f>VLOOKUP(A77,data!I:S,8,FALSE)</f>
        <v>6</v>
      </c>
      <c r="AB77" s="3" t="b">
        <f>IF(OR(G77&lt;Z77,G77&gt;AA77),TRUE,FALSE)</f>
        <v>0</v>
      </c>
    </row>
    <row r="78" spans="1:28" s="3" customFormat="1" x14ac:dyDescent="0.25">
      <c r="A78" s="17" t="s">
        <v>192</v>
      </c>
      <c r="B78" s="17" t="str">
        <f>VLOOKUP(A78,data!I:S,2,FALSE)</f>
        <v>Pos Y</v>
      </c>
      <c r="C78" s="15">
        <f>TRUNC(VLOOKUP(A78,data!I:S,3,FALSE),1)</f>
        <v>623.1</v>
      </c>
      <c r="D78" s="15">
        <f>TRUNC(VLOOKUP(A78,data!I:S,4,FALSE),1)</f>
        <v>621.5</v>
      </c>
      <c r="E78" s="15">
        <f>VLOOKUP(A78,data!I:S,5,FALSE)</f>
        <v>-4</v>
      </c>
      <c r="F78" s="15">
        <f>VLOOKUP(A78,data!I:S,6,FALSE)</f>
        <v>4</v>
      </c>
      <c r="G78" s="17">
        <f>C78-D78</f>
        <v>1.6000000000000227</v>
      </c>
      <c r="H78" s="17">
        <f>IF(OR(G78&lt;E78,G78&gt;F78),1,0)</f>
        <v>0</v>
      </c>
      <c r="I78" s="15" t="str">
        <f>IF(H78=1,IF(G78&lt;E78,G78-E78,G78-F78),"")</f>
        <v/>
      </c>
      <c r="J78" s="33" t="str">
        <f>VLOOKUP(A78,data!I:S,9,FALSE)</f>
        <v>Deck # 3 RH - Pos Y</v>
      </c>
      <c r="K78" s="33"/>
      <c r="L78" s="33"/>
      <c r="M78" s="33"/>
      <c r="N78" s="2"/>
      <c r="X78" s="3" t="str">
        <f>IF(AND(H78=1,Y78="TRUE"),TRUE,"")</f>
        <v/>
      </c>
      <c r="Y78" s="3" t="str">
        <f>VLOOKUP(A78,data!I:S,10,FALSE)</f>
        <v>TRUE</v>
      </c>
      <c r="Z78" s="3">
        <f>VLOOKUP(A78,data!I:S,7,FALSE)</f>
        <v>-6</v>
      </c>
      <c r="AA78" s="3">
        <f>VLOOKUP(A78,data!I:S,8,FALSE)</f>
        <v>6</v>
      </c>
      <c r="AB78" s="3" t="b">
        <f>IF(OR(G78&lt;Z78,G78&gt;AA78),TRUE,FALSE)</f>
        <v>0</v>
      </c>
    </row>
    <row r="79" spans="1:28" s="3" customFormat="1" x14ac:dyDescent="0.25">
      <c r="A79" s="17" t="s">
        <v>194</v>
      </c>
      <c r="B79" s="17" t="str">
        <f>VLOOKUP(A79,data!I:S,2,FALSE)</f>
        <v>Pos Z</v>
      </c>
      <c r="C79" s="15">
        <f>TRUNC(VLOOKUP(A79,data!I:S,3,FALSE),1)</f>
        <v>1197.5</v>
      </c>
      <c r="D79" s="15">
        <f>TRUNC(VLOOKUP(A79,data!I:S,4,FALSE),1)</f>
        <v>1196.7</v>
      </c>
      <c r="E79" s="15">
        <f>VLOOKUP(A79,data!I:S,5,FALSE)</f>
        <v>-4</v>
      </c>
      <c r="F79" s="15">
        <f>VLOOKUP(A79,data!I:S,6,FALSE)</f>
        <v>4</v>
      </c>
      <c r="G79" s="17">
        <f>C79-D79</f>
        <v>0.79999999999995453</v>
      </c>
      <c r="H79" s="17">
        <f>IF(OR(G79&lt;E79,G79&gt;F79),1,0)</f>
        <v>0</v>
      </c>
      <c r="I79" s="15" t="str">
        <f>IF(H79=1,IF(G79&lt;E79,G79-E79,G79-F79),"")</f>
        <v/>
      </c>
      <c r="J79" s="33" t="str">
        <f>VLOOKUP(A79,data!I:S,9,FALSE)</f>
        <v>Deck # 3 RH - Pos Z</v>
      </c>
      <c r="K79" s="33"/>
      <c r="L79" s="33"/>
      <c r="M79" s="33"/>
      <c r="N79" s="2"/>
      <c r="X79" s="3" t="str">
        <f>IF(AND(H79=1,Y79="TRUE"),TRUE,"")</f>
        <v/>
      </c>
      <c r="Y79" s="3" t="str">
        <f>VLOOKUP(A79,data!I:S,10,FALSE)</f>
        <v>TRUE</v>
      </c>
      <c r="Z79" s="3">
        <f>VLOOKUP(A79,data!I:S,7,FALSE)</f>
        <v>-6</v>
      </c>
      <c r="AA79" s="3">
        <f>VLOOKUP(A79,data!I:S,8,FALSE)</f>
        <v>6</v>
      </c>
      <c r="AB79" s="3" t="b">
        <f>IF(OR(G79&lt;Z79,G79&gt;AA79),TRUE,FALSE)</f>
        <v>0</v>
      </c>
    </row>
    <row r="80" spans="1:28" s="3" customFormat="1" x14ac:dyDescent="0.25">
      <c r="A80" s="17" t="s">
        <v>196</v>
      </c>
      <c r="B80" s="17" t="str">
        <f>VLOOKUP(A80,data!I:S,2,FALSE)</f>
        <v>Pos X</v>
      </c>
      <c r="C80" s="15">
        <f>TRUNC(VLOOKUP(A80,data!I:S,3,FALSE),1)</f>
        <v>4508.5</v>
      </c>
      <c r="D80" s="15">
        <f>TRUNC(VLOOKUP(A80,data!I:S,4,FALSE),1)</f>
        <v>4509</v>
      </c>
      <c r="E80" s="15">
        <f>VLOOKUP(A80,data!I:S,5,FALSE)</f>
        <v>-4</v>
      </c>
      <c r="F80" s="15">
        <f>VLOOKUP(A80,data!I:S,6,FALSE)</f>
        <v>4</v>
      </c>
      <c r="G80" s="17">
        <f>C80-D80</f>
        <v>-0.5</v>
      </c>
      <c r="H80" s="17">
        <f>IF(OR(G80&lt;E80,G80&gt;F80),1,0)</f>
        <v>0</v>
      </c>
      <c r="I80" s="15" t="str">
        <f>IF(H80=1,IF(G80&lt;E80,G80-E80,G80-F80),"")</f>
        <v/>
      </c>
      <c r="J80" s="33" t="str">
        <f>VLOOKUP(A80,data!I:S,9,FALSE)</f>
        <v>Deck # 3 LH - Pos X</v>
      </c>
      <c r="K80" s="33"/>
      <c r="L80" s="33"/>
      <c r="M80" s="33"/>
      <c r="N80" s="2"/>
      <c r="X80" s="3" t="str">
        <f>IF(AND(H80=1,Y80="TRUE"),TRUE,"")</f>
        <v/>
      </c>
      <c r="Y80" s="3" t="str">
        <f>VLOOKUP(A80,data!I:S,10,FALSE)</f>
        <v>TRUE</v>
      </c>
      <c r="Z80" s="3">
        <f>VLOOKUP(A80,data!I:S,7,FALSE)</f>
        <v>-6</v>
      </c>
      <c r="AA80" s="3">
        <f>VLOOKUP(A80,data!I:S,8,FALSE)</f>
        <v>6</v>
      </c>
      <c r="AB80" s="3" t="b">
        <f>IF(OR(G80&lt;Z80,G80&gt;AA80),TRUE,FALSE)</f>
        <v>0</v>
      </c>
    </row>
    <row r="81" spans="1:28" s="3" customFormat="1" x14ac:dyDescent="0.25">
      <c r="A81" s="17" t="s">
        <v>198</v>
      </c>
      <c r="B81" s="17" t="str">
        <f>VLOOKUP(A81,data!I:S,2,FALSE)</f>
        <v>Pos Y</v>
      </c>
      <c r="C81" s="15">
        <f>TRUNC(VLOOKUP(A81,data!I:S,3,FALSE),1)</f>
        <v>-620.5</v>
      </c>
      <c r="D81" s="15">
        <f>TRUNC(VLOOKUP(A81,data!I:S,4,FALSE),1)</f>
        <v>-621.5</v>
      </c>
      <c r="E81" s="15">
        <f>VLOOKUP(A81,data!I:S,5,FALSE)</f>
        <v>-4</v>
      </c>
      <c r="F81" s="15">
        <f>VLOOKUP(A81,data!I:S,6,FALSE)</f>
        <v>4</v>
      </c>
      <c r="G81" s="17">
        <f>C81-D81</f>
        <v>1</v>
      </c>
      <c r="H81" s="17">
        <f>IF(OR(G81&lt;E81,G81&gt;F81),1,0)</f>
        <v>0</v>
      </c>
      <c r="I81" s="15" t="str">
        <f>IF(H81=1,IF(G81&lt;E81,G81-E81,G81-F81),"")</f>
        <v/>
      </c>
      <c r="J81" s="33" t="str">
        <f>VLOOKUP(A81,data!I:S,9,FALSE)</f>
        <v>Deck # 3 LH - Pos Y</v>
      </c>
      <c r="K81" s="33"/>
      <c r="L81" s="33"/>
      <c r="M81" s="33"/>
      <c r="N81" s="2"/>
      <c r="X81" s="3" t="str">
        <f>IF(AND(H81=1,Y81="TRUE"),TRUE,"")</f>
        <v/>
      </c>
      <c r="Y81" s="3" t="str">
        <f>VLOOKUP(A81,data!I:S,10,FALSE)</f>
        <v>TRUE</v>
      </c>
      <c r="Z81" s="3">
        <f>VLOOKUP(A81,data!I:S,7,FALSE)</f>
        <v>-6</v>
      </c>
      <c r="AA81" s="3">
        <f>VLOOKUP(A81,data!I:S,8,FALSE)</f>
        <v>6</v>
      </c>
      <c r="AB81" s="3" t="b">
        <f>IF(OR(G81&lt;Z81,G81&gt;AA81),TRUE,FALSE)</f>
        <v>0</v>
      </c>
    </row>
    <row r="82" spans="1:28" s="3" customFormat="1" x14ac:dyDescent="0.25">
      <c r="A82" s="17" t="s">
        <v>200</v>
      </c>
      <c r="B82" s="17" t="str">
        <f>VLOOKUP(A82,data!I:S,2,FALSE)</f>
        <v>Pos Z</v>
      </c>
      <c r="C82" s="15">
        <f>TRUNC(VLOOKUP(A82,data!I:S,3,FALSE),1)</f>
        <v>1199</v>
      </c>
      <c r="D82" s="15">
        <f>TRUNC(VLOOKUP(A82,data!I:S,4,FALSE),1)</f>
        <v>1196.7</v>
      </c>
      <c r="E82" s="15">
        <f>VLOOKUP(A82,data!I:S,5,FALSE)</f>
        <v>-4</v>
      </c>
      <c r="F82" s="15">
        <f>VLOOKUP(A82,data!I:S,6,FALSE)</f>
        <v>4</v>
      </c>
      <c r="G82" s="17">
        <f>C82-D82</f>
        <v>2.2999999999999545</v>
      </c>
      <c r="H82" s="17">
        <f>IF(OR(G82&lt;E82,G82&gt;F82),1,0)</f>
        <v>0</v>
      </c>
      <c r="I82" s="15" t="str">
        <f>IF(H82=1,IF(G82&lt;E82,G82-E82,G82-F82),"")</f>
        <v/>
      </c>
      <c r="J82" s="33" t="str">
        <f>VLOOKUP(A82,data!I:S,9,FALSE)</f>
        <v>Deck # 3 LH - Pos Z</v>
      </c>
      <c r="K82" s="33"/>
      <c r="L82" s="33"/>
      <c r="M82" s="33"/>
      <c r="N82" s="2"/>
      <c r="X82" s="3" t="str">
        <f>IF(AND(H82=1,Y82="TRUE"),TRUE,"")</f>
        <v/>
      </c>
      <c r="Y82" s="3" t="str">
        <f>VLOOKUP(A82,data!I:S,10,FALSE)</f>
        <v>TRUE</v>
      </c>
      <c r="Z82" s="3">
        <f>VLOOKUP(A82,data!I:S,7,FALSE)</f>
        <v>-6</v>
      </c>
      <c r="AA82" s="3">
        <f>VLOOKUP(A82,data!I:S,8,FALSE)</f>
        <v>6</v>
      </c>
      <c r="AB82" s="3" t="b">
        <f>IF(OR(G82&lt;Z82,G82&gt;AA82),TRUE,FALSE)</f>
        <v>0</v>
      </c>
    </row>
    <row r="83" spans="1:28" s="3" customFormat="1" x14ac:dyDescent="0.25">
      <c r="A83" s="17" t="s">
        <v>202</v>
      </c>
      <c r="B83" s="17" t="str">
        <f>VLOOKUP(A83,data!I:S,2,FALSE)</f>
        <v>Pos X</v>
      </c>
      <c r="C83" s="15">
        <f>TRUNC(VLOOKUP(A83,data!I:S,3,FALSE),1)</f>
        <v>4928.8</v>
      </c>
      <c r="D83" s="15">
        <f>TRUNC(VLOOKUP(A83,data!I:S,4,FALSE),1)</f>
        <v>4930</v>
      </c>
      <c r="E83" s="15">
        <f>VLOOKUP(A83,data!I:S,5,FALSE)</f>
        <v>-4</v>
      </c>
      <c r="F83" s="15">
        <f>VLOOKUP(A83,data!I:S,6,FALSE)</f>
        <v>4</v>
      </c>
      <c r="G83" s="17">
        <f>C83-D83</f>
        <v>-1.1999999999998181</v>
      </c>
      <c r="H83" s="17">
        <f>IF(OR(G83&lt;E83,G83&gt;F83),1,0)</f>
        <v>0</v>
      </c>
      <c r="I83" s="15" t="str">
        <f>IF(H83=1,IF(G83&lt;E83,G83-E83,G83-F83),"")</f>
        <v/>
      </c>
      <c r="J83" s="33" t="str">
        <f>VLOOKUP(A83,data!I:S,9,FALSE)</f>
        <v>Deck # 4 RH - Pos X</v>
      </c>
      <c r="K83" s="33"/>
      <c r="L83" s="33"/>
      <c r="M83" s="33"/>
      <c r="N83" s="2"/>
      <c r="X83" s="3" t="str">
        <f>IF(AND(H83=1,Y83="TRUE"),TRUE,"")</f>
        <v/>
      </c>
      <c r="Y83" s="3" t="str">
        <f>VLOOKUP(A83,data!I:S,10,FALSE)</f>
        <v>TRUE</v>
      </c>
      <c r="Z83" s="3">
        <f>VLOOKUP(A83,data!I:S,7,FALSE)</f>
        <v>-6</v>
      </c>
      <c r="AA83" s="3">
        <f>VLOOKUP(A83,data!I:S,8,FALSE)</f>
        <v>6</v>
      </c>
      <c r="AB83" s="3" t="b">
        <f>IF(OR(G83&lt;Z83,G83&gt;AA83),TRUE,FALSE)</f>
        <v>0</v>
      </c>
    </row>
    <row r="84" spans="1:28" s="3" customFormat="1" x14ac:dyDescent="0.25">
      <c r="A84" s="17" t="s">
        <v>204</v>
      </c>
      <c r="B84" s="17" t="str">
        <f>VLOOKUP(A84,data!I:S,2,FALSE)</f>
        <v>Pos Y</v>
      </c>
      <c r="C84" s="15">
        <f>TRUNC(VLOOKUP(A84,data!I:S,3,FALSE),1)</f>
        <v>620.70000000000005</v>
      </c>
      <c r="D84" s="15">
        <f>TRUNC(VLOOKUP(A84,data!I:S,4,FALSE),1)</f>
        <v>621.5</v>
      </c>
      <c r="E84" s="15">
        <f>VLOOKUP(A84,data!I:S,5,FALSE)</f>
        <v>-4</v>
      </c>
      <c r="F84" s="15">
        <f>VLOOKUP(A84,data!I:S,6,FALSE)</f>
        <v>4</v>
      </c>
      <c r="G84" s="17">
        <f>C84-D84</f>
        <v>-0.79999999999995453</v>
      </c>
      <c r="H84" s="17">
        <f>IF(OR(G84&lt;E84,G84&gt;F84),1,0)</f>
        <v>0</v>
      </c>
      <c r="I84" s="15" t="str">
        <f>IF(H84=1,IF(G84&lt;E84,G84-E84,G84-F84),"")</f>
        <v/>
      </c>
      <c r="J84" s="33" t="str">
        <f>VLOOKUP(A84,data!I:S,9,FALSE)</f>
        <v>Deck # 4 RH - Pos Y</v>
      </c>
      <c r="K84" s="33"/>
      <c r="L84" s="33"/>
      <c r="M84" s="33"/>
      <c r="N84" s="2"/>
      <c r="X84" s="3" t="str">
        <f>IF(AND(H84=1,Y84="TRUE"),TRUE,"")</f>
        <v/>
      </c>
      <c r="Y84" s="3" t="str">
        <f>VLOOKUP(A84,data!I:S,10,FALSE)</f>
        <v>TRUE</v>
      </c>
      <c r="Z84" s="3">
        <f>VLOOKUP(A84,data!I:S,7,FALSE)</f>
        <v>-6</v>
      </c>
      <c r="AA84" s="3">
        <f>VLOOKUP(A84,data!I:S,8,FALSE)</f>
        <v>6</v>
      </c>
      <c r="AB84" s="3" t="b">
        <f>IF(OR(G84&lt;Z84,G84&gt;AA84),TRUE,FALSE)</f>
        <v>0</v>
      </c>
    </row>
    <row r="85" spans="1:28" s="3" customFormat="1" x14ac:dyDescent="0.25">
      <c r="A85" s="17" t="s">
        <v>206</v>
      </c>
      <c r="B85" s="17" t="str">
        <f>VLOOKUP(A85,data!I:S,2,FALSE)</f>
        <v>Pos Z</v>
      </c>
      <c r="C85" s="15">
        <f>TRUNC(VLOOKUP(A85,data!I:S,3,FALSE),1)</f>
        <v>1203.5999999999999</v>
      </c>
      <c r="D85" s="15">
        <f>TRUNC(VLOOKUP(A85,data!I:S,4,FALSE),1)</f>
        <v>1200.2</v>
      </c>
      <c r="E85" s="15">
        <f>VLOOKUP(A85,data!I:S,5,FALSE)</f>
        <v>-4</v>
      </c>
      <c r="F85" s="15">
        <f>VLOOKUP(A85,data!I:S,6,FALSE)</f>
        <v>4</v>
      </c>
      <c r="G85" s="17">
        <f>C85-D85</f>
        <v>3.3999999999998636</v>
      </c>
      <c r="H85" s="17">
        <f>IF(OR(G85&lt;E85,G85&gt;F85),1,0)</f>
        <v>0</v>
      </c>
      <c r="I85" s="15" t="str">
        <f>IF(H85=1,IF(G85&lt;E85,G85-E85,G85-F85),"")</f>
        <v/>
      </c>
      <c r="J85" s="33" t="str">
        <f>VLOOKUP(A85,data!I:S,9,FALSE)</f>
        <v>Deck # 4 RH - Pos Z</v>
      </c>
      <c r="K85" s="33"/>
      <c r="L85" s="33"/>
      <c r="M85" s="33"/>
      <c r="N85" s="2"/>
      <c r="X85" s="3" t="str">
        <f>IF(AND(H85=1,Y85="TRUE"),TRUE,"")</f>
        <v/>
      </c>
      <c r="Y85" s="3" t="str">
        <f>VLOOKUP(A85,data!I:S,10,FALSE)</f>
        <v>TRUE</v>
      </c>
      <c r="Z85" s="3">
        <f>VLOOKUP(A85,data!I:S,7,FALSE)</f>
        <v>-6</v>
      </c>
      <c r="AA85" s="3">
        <f>VLOOKUP(A85,data!I:S,8,FALSE)</f>
        <v>6</v>
      </c>
      <c r="AB85" s="3" t="b">
        <f>IF(OR(G85&lt;Z85,G85&gt;AA85),TRUE,FALSE)</f>
        <v>0</v>
      </c>
    </row>
    <row r="86" spans="1:28" s="3" customFormat="1" x14ac:dyDescent="0.25">
      <c r="A86" s="17" t="s">
        <v>208</v>
      </c>
      <c r="B86" s="17" t="str">
        <f>VLOOKUP(A86,data!I:S,2,FALSE)</f>
        <v>Pos X</v>
      </c>
      <c r="C86" s="15">
        <f>TRUNC(VLOOKUP(A86,data!I:S,3,FALSE),1)</f>
        <v>4927.3999999999996</v>
      </c>
      <c r="D86" s="15">
        <f>TRUNC(VLOOKUP(A86,data!I:S,4,FALSE),1)</f>
        <v>4930</v>
      </c>
      <c r="E86" s="15">
        <f>VLOOKUP(A86,data!I:S,5,FALSE)</f>
        <v>-4</v>
      </c>
      <c r="F86" s="15">
        <f>VLOOKUP(A86,data!I:S,6,FALSE)</f>
        <v>4</v>
      </c>
      <c r="G86" s="17">
        <f>C86-D86</f>
        <v>-2.6000000000003638</v>
      </c>
      <c r="H86" s="17">
        <f>IF(OR(G86&lt;E86,G86&gt;F86),1,0)</f>
        <v>0</v>
      </c>
      <c r="I86" s="15" t="str">
        <f>IF(H86=1,IF(G86&lt;E86,G86-E86,G86-F86),"")</f>
        <v/>
      </c>
      <c r="J86" s="33" t="str">
        <f>VLOOKUP(A86,data!I:S,9,FALSE)</f>
        <v>Deck # 4 LH - Pos X</v>
      </c>
      <c r="K86" s="33"/>
      <c r="L86" s="33"/>
      <c r="M86" s="33"/>
      <c r="N86" s="2"/>
      <c r="X86" s="3" t="str">
        <f>IF(AND(H86=1,Y86="TRUE"),TRUE,"")</f>
        <v/>
      </c>
      <c r="Y86" s="3" t="str">
        <f>VLOOKUP(A86,data!I:S,10,FALSE)</f>
        <v>TRUE</v>
      </c>
      <c r="Z86" s="3">
        <f>VLOOKUP(A86,data!I:S,7,FALSE)</f>
        <v>-6</v>
      </c>
      <c r="AA86" s="3">
        <f>VLOOKUP(A86,data!I:S,8,FALSE)</f>
        <v>6</v>
      </c>
      <c r="AB86" s="3" t="b">
        <f>IF(OR(G86&lt;Z86,G86&gt;AA86),TRUE,FALSE)</f>
        <v>0</v>
      </c>
    </row>
    <row r="87" spans="1:28" s="3" customFormat="1" x14ac:dyDescent="0.25">
      <c r="A87" s="17" t="s">
        <v>210</v>
      </c>
      <c r="B87" s="17" t="str">
        <f>VLOOKUP(A87,data!I:S,2,FALSE)</f>
        <v>Pos Y</v>
      </c>
      <c r="C87" s="15">
        <f>TRUNC(VLOOKUP(A87,data!I:S,3,FALSE),1)</f>
        <v>-619.9</v>
      </c>
      <c r="D87" s="15">
        <f>TRUNC(VLOOKUP(A87,data!I:S,4,FALSE),1)</f>
        <v>-621.5</v>
      </c>
      <c r="E87" s="15">
        <f>VLOOKUP(A87,data!I:S,5,FALSE)</f>
        <v>-4</v>
      </c>
      <c r="F87" s="15">
        <f>VLOOKUP(A87,data!I:S,6,FALSE)</f>
        <v>4</v>
      </c>
      <c r="G87" s="17">
        <f>C87-D87</f>
        <v>1.6000000000000227</v>
      </c>
      <c r="H87" s="17">
        <f>IF(OR(G87&lt;E87,G87&gt;F87),1,0)</f>
        <v>0</v>
      </c>
      <c r="I87" s="15" t="str">
        <f>IF(H87=1,IF(G87&lt;E87,G87-E87,G87-F87),"")</f>
        <v/>
      </c>
      <c r="J87" s="33" t="str">
        <f>VLOOKUP(A87,data!I:S,9,FALSE)</f>
        <v>Deck # 4 LH - Pos Y</v>
      </c>
      <c r="K87" s="33"/>
      <c r="L87" s="33"/>
      <c r="M87" s="33"/>
      <c r="N87" s="2"/>
      <c r="X87" s="3" t="str">
        <f>IF(AND(H87=1,Y87="TRUE"),TRUE,"")</f>
        <v/>
      </c>
      <c r="Y87" s="3" t="str">
        <f>VLOOKUP(A87,data!I:S,10,FALSE)</f>
        <v>TRUE</v>
      </c>
      <c r="Z87" s="3">
        <f>VLOOKUP(A87,data!I:S,7,FALSE)</f>
        <v>-6</v>
      </c>
      <c r="AA87" s="3">
        <f>VLOOKUP(A87,data!I:S,8,FALSE)</f>
        <v>6</v>
      </c>
      <c r="AB87" s="3" t="b">
        <f>IF(OR(G87&lt;Z87,G87&gt;AA87),TRUE,FALSE)</f>
        <v>0</v>
      </c>
    </row>
    <row r="88" spans="1:28" s="3" customFormat="1" x14ac:dyDescent="0.25">
      <c r="A88" s="17" t="s">
        <v>212</v>
      </c>
      <c r="B88" s="17" t="str">
        <f>VLOOKUP(A88,data!I:S,2,FALSE)</f>
        <v>Pos Z</v>
      </c>
      <c r="C88" s="15">
        <f>TRUNC(VLOOKUP(A88,data!I:S,3,FALSE),1)</f>
        <v>1203.5999999999999</v>
      </c>
      <c r="D88" s="15">
        <f>TRUNC(VLOOKUP(A88,data!I:S,4,FALSE),1)</f>
        <v>1200.2</v>
      </c>
      <c r="E88" s="15">
        <f>VLOOKUP(A88,data!I:S,5,FALSE)</f>
        <v>-4</v>
      </c>
      <c r="F88" s="15">
        <f>VLOOKUP(A88,data!I:S,6,FALSE)</f>
        <v>4</v>
      </c>
      <c r="G88" s="17">
        <f>C88-D88</f>
        <v>3.3999999999998636</v>
      </c>
      <c r="H88" s="17">
        <f>IF(OR(G88&lt;E88,G88&gt;F88),1,0)</f>
        <v>0</v>
      </c>
      <c r="I88" s="15" t="str">
        <f>IF(H88=1,IF(G88&lt;E88,G88-E88,G88-F88),"")</f>
        <v/>
      </c>
      <c r="J88" s="33" t="str">
        <f>VLOOKUP(A88,data!I:S,9,FALSE)</f>
        <v>Deck # 4 LH - Pos Z</v>
      </c>
      <c r="K88" s="33"/>
      <c r="L88" s="33"/>
      <c r="M88" s="33"/>
      <c r="N88" s="2"/>
      <c r="X88" s="3" t="str">
        <f>IF(AND(H88=1,Y88="TRUE"),TRUE,"")</f>
        <v/>
      </c>
      <c r="Y88" s="3" t="str">
        <f>VLOOKUP(A88,data!I:S,10,FALSE)</f>
        <v>TRUE</v>
      </c>
      <c r="Z88" s="3">
        <f>VLOOKUP(A88,data!I:S,7,FALSE)</f>
        <v>-6</v>
      </c>
      <c r="AA88" s="3">
        <f>VLOOKUP(A88,data!I:S,8,FALSE)</f>
        <v>6</v>
      </c>
      <c r="AB88" s="3" t="b">
        <f>IF(OR(G88&lt;Z88,G88&gt;AA88),TRUE,FALSE)</f>
        <v>0</v>
      </c>
    </row>
    <row r="89" spans="1:28" s="3" customFormat="1" x14ac:dyDescent="0.25">
      <c r="A89" s="17" t="s">
        <v>214</v>
      </c>
      <c r="B89" s="17" t="str">
        <f>VLOOKUP(A89,data!I:S,2,FALSE)</f>
        <v>Dist Z</v>
      </c>
      <c r="C89" s="15">
        <f>TRUNC(VLOOKUP(A89,data!I:S,3,FALSE),1)</f>
        <v>6.1</v>
      </c>
      <c r="D89" s="15">
        <f>TRUNC(VLOOKUP(A89,data!I:S,4,FALSE),1)</f>
        <v>3.5</v>
      </c>
      <c r="E89" s="15">
        <f>VLOOKUP(A89,data!I:S,5,FALSE)</f>
        <v>-3</v>
      </c>
      <c r="F89" s="15">
        <f>VLOOKUP(A89,data!I:S,6,FALSE)</f>
        <v>3</v>
      </c>
      <c r="G89" s="17">
        <f>C89-D89</f>
        <v>2.5999999999999996</v>
      </c>
      <c r="H89" s="17">
        <f>IF(OR(G89&lt;E89,G89&gt;F89),1,0)</f>
        <v>0</v>
      </c>
      <c r="I89" s="15" t="str">
        <f>IF(H89=1,IF(G89&lt;E89,G89-E89,G89-F89),"")</f>
        <v/>
      </c>
      <c r="J89" s="33" t="str">
        <f>VLOOKUP(A89,data!I:S,9,FALSE)</f>
        <v>Deck # 3 RH vs Deck # 4 RH - H-Pitch</v>
      </c>
      <c r="K89" s="33"/>
      <c r="L89" s="33"/>
      <c r="M89" s="33"/>
      <c r="N89" s="2"/>
      <c r="X89" s="3" t="str">
        <f>IF(AND(H89=1,Y89="TRUE"),TRUE,"")</f>
        <v/>
      </c>
      <c r="Y89" s="3" t="str">
        <f>VLOOKUP(A89,data!I:S,10,FALSE)</f>
        <v>TRUE</v>
      </c>
      <c r="Z89" s="3">
        <f>VLOOKUP(A89,data!I:S,7,FALSE)</f>
        <v>-6</v>
      </c>
      <c r="AA89" s="3">
        <f>VLOOKUP(A89,data!I:S,8,FALSE)</f>
        <v>6</v>
      </c>
      <c r="AB89" s="3" t="b">
        <f>IF(OR(G89&lt;Z89,G89&gt;AA89),TRUE,FALSE)</f>
        <v>0</v>
      </c>
    </row>
    <row r="90" spans="1:28" s="3" customFormat="1" x14ac:dyDescent="0.25">
      <c r="A90" s="17" t="s">
        <v>216</v>
      </c>
      <c r="B90" s="17" t="str">
        <f>VLOOKUP(A90,data!I:S,2,FALSE)</f>
        <v>Dist Z</v>
      </c>
      <c r="C90" s="15">
        <f>TRUNC(VLOOKUP(A90,data!I:S,3,FALSE),1)</f>
        <v>4.5</v>
      </c>
      <c r="D90" s="15">
        <f>TRUNC(VLOOKUP(A90,data!I:S,4,FALSE),1)</f>
        <v>3.5</v>
      </c>
      <c r="E90" s="15">
        <f>VLOOKUP(A90,data!I:S,5,FALSE)</f>
        <v>-3</v>
      </c>
      <c r="F90" s="15">
        <f>VLOOKUP(A90,data!I:S,6,FALSE)</f>
        <v>3</v>
      </c>
      <c r="G90" s="17">
        <f>C90-D90</f>
        <v>1</v>
      </c>
      <c r="H90" s="17">
        <f>IF(OR(G90&lt;E90,G90&gt;F90),1,0)</f>
        <v>0</v>
      </c>
      <c r="I90" s="15" t="str">
        <f>IF(H90=1,IF(G90&lt;E90,G90-E90,G90-F90),"")</f>
        <v/>
      </c>
      <c r="J90" s="33" t="str">
        <f>VLOOKUP(A90,data!I:S,9,FALSE)</f>
        <v>Deck # 3 LH vs Deck # 4 LH - H-Pitch</v>
      </c>
      <c r="K90" s="33"/>
      <c r="L90" s="33"/>
      <c r="M90" s="33"/>
      <c r="N90" s="2"/>
      <c r="X90" s="3" t="str">
        <f>IF(AND(H90=1,Y90="TRUE"),TRUE,"")</f>
        <v/>
      </c>
      <c r="Y90" s="3" t="str">
        <f>VLOOKUP(A90,data!I:S,10,FALSE)</f>
        <v>TRUE</v>
      </c>
      <c r="Z90" s="3">
        <f>VLOOKUP(A90,data!I:S,7,FALSE)</f>
        <v>-6</v>
      </c>
      <c r="AA90" s="3">
        <f>VLOOKUP(A90,data!I:S,8,FALSE)</f>
        <v>6</v>
      </c>
      <c r="AB90" s="3" t="b">
        <f>IF(OR(G90&lt;Z90,G90&gt;AA90),TRUE,FALSE)</f>
        <v>0</v>
      </c>
    </row>
    <row r="91" spans="1:28" s="3" customFormat="1" x14ac:dyDescent="0.25">
      <c r="A91" s="17" t="s">
        <v>218</v>
      </c>
      <c r="B91" s="17" t="str">
        <f>VLOOKUP(A91,data!I:S,2,FALSE)</f>
        <v>Pos X</v>
      </c>
      <c r="C91" s="15">
        <f>TRUNC(VLOOKUP(A91,data!I:S,3,FALSE),1)</f>
        <v>3695.7</v>
      </c>
      <c r="D91" s="15">
        <f>TRUNC(VLOOKUP(A91,data!I:S,4,FALSE),1)</f>
        <v>3695</v>
      </c>
      <c r="E91" s="15">
        <f>VLOOKUP(A91,data!I:S,5,FALSE)</f>
        <v>-4</v>
      </c>
      <c r="F91" s="15">
        <f>VLOOKUP(A91,data!I:S,6,FALSE)</f>
        <v>4</v>
      </c>
      <c r="G91" s="17">
        <f>C91-D91</f>
        <v>0.6999999999998181</v>
      </c>
      <c r="H91" s="17">
        <f>IF(OR(G91&lt;E91,G91&gt;F91),1,0)</f>
        <v>0</v>
      </c>
      <c r="I91" s="15" t="str">
        <f>IF(H91=1,IF(G91&lt;E91,G91-E91,G91-F91),"")</f>
        <v/>
      </c>
      <c r="J91" s="33" t="str">
        <f>VLOOKUP(A91,data!I:S,9,FALSE)</f>
        <v>Deck # 1 RH - Pos X</v>
      </c>
      <c r="K91" s="33"/>
      <c r="L91" s="33"/>
      <c r="M91" s="33"/>
      <c r="N91" s="2"/>
      <c r="X91" s="3" t="str">
        <f>IF(AND(H91=1,Y91="TRUE"),TRUE,"")</f>
        <v/>
      </c>
      <c r="Y91" s="3" t="str">
        <f>VLOOKUP(A91,data!I:S,10,FALSE)</f>
        <v>TRUE</v>
      </c>
      <c r="Z91" s="3">
        <f>VLOOKUP(A91,data!I:S,7,FALSE)</f>
        <v>-6</v>
      </c>
      <c r="AA91" s="3">
        <f>VLOOKUP(A91,data!I:S,8,FALSE)</f>
        <v>6</v>
      </c>
      <c r="AB91" s="3" t="b">
        <f>IF(OR(G91&lt;Z91,G91&gt;AA91),TRUE,FALSE)</f>
        <v>0</v>
      </c>
    </row>
    <row r="92" spans="1:28" s="3" customFormat="1" x14ac:dyDescent="0.25">
      <c r="A92" s="17" t="s">
        <v>220</v>
      </c>
      <c r="B92" s="17" t="str">
        <f>VLOOKUP(A92,data!I:S,2,FALSE)</f>
        <v>Pos Y</v>
      </c>
      <c r="C92" s="15">
        <f>TRUNC(VLOOKUP(A92,data!I:S,3,FALSE),1)</f>
        <v>549.5</v>
      </c>
      <c r="D92" s="15">
        <f>TRUNC(VLOOKUP(A92,data!I:S,4,FALSE),1)</f>
        <v>549</v>
      </c>
      <c r="E92" s="15">
        <f>VLOOKUP(A92,data!I:S,5,FALSE)</f>
        <v>-4</v>
      </c>
      <c r="F92" s="15">
        <f>VLOOKUP(A92,data!I:S,6,FALSE)</f>
        <v>4</v>
      </c>
      <c r="G92" s="17">
        <f>C92-D92</f>
        <v>0.5</v>
      </c>
      <c r="H92" s="17">
        <f>IF(OR(G92&lt;E92,G92&gt;F92),1,0)</f>
        <v>0</v>
      </c>
      <c r="I92" s="15" t="str">
        <f>IF(H92=1,IF(G92&lt;E92,G92-E92,G92-F92),"")</f>
        <v/>
      </c>
      <c r="J92" s="33" t="str">
        <f>VLOOKUP(A92,data!I:S,9,FALSE)</f>
        <v>Deck # 1 RH - Pos Y</v>
      </c>
      <c r="K92" s="33"/>
      <c r="L92" s="33"/>
      <c r="M92" s="33"/>
      <c r="N92" s="2"/>
      <c r="X92" s="3" t="str">
        <f>IF(AND(H92=1,Y92="TRUE"),TRUE,"")</f>
        <v/>
      </c>
      <c r="Y92" s="3" t="str">
        <f>VLOOKUP(A92,data!I:S,10,FALSE)</f>
        <v>TRUE</v>
      </c>
      <c r="Z92" s="3">
        <f>VLOOKUP(A92,data!I:S,7,FALSE)</f>
        <v>-6</v>
      </c>
      <c r="AA92" s="3">
        <f>VLOOKUP(A92,data!I:S,8,FALSE)</f>
        <v>6</v>
      </c>
      <c r="AB92" s="3" t="b">
        <f>IF(OR(G92&lt;Z92,G92&gt;AA92),TRUE,FALSE)</f>
        <v>0</v>
      </c>
    </row>
    <row r="93" spans="1:28" s="3" customFormat="1" x14ac:dyDescent="0.25">
      <c r="A93" s="17" t="s">
        <v>222</v>
      </c>
      <c r="B93" s="17" t="str">
        <f>VLOOKUP(A93,data!I:S,2,FALSE)</f>
        <v>Pos Z</v>
      </c>
      <c r="C93" s="15">
        <f>TRUNC(VLOOKUP(A93,data!I:S,3,FALSE),1)</f>
        <v>1177.4000000000001</v>
      </c>
      <c r="D93" s="15">
        <f>TRUNC(VLOOKUP(A93,data!I:S,4,FALSE),1)</f>
        <v>1176.9000000000001</v>
      </c>
      <c r="E93" s="15">
        <f>VLOOKUP(A93,data!I:S,5,FALSE)</f>
        <v>-4</v>
      </c>
      <c r="F93" s="15">
        <f>VLOOKUP(A93,data!I:S,6,FALSE)</f>
        <v>4</v>
      </c>
      <c r="G93" s="17">
        <f>C93-D93</f>
        <v>0.5</v>
      </c>
      <c r="H93" s="17">
        <f>IF(OR(G93&lt;E93,G93&gt;F93),1,0)</f>
        <v>0</v>
      </c>
      <c r="I93" s="15" t="str">
        <f>IF(H93=1,IF(G93&lt;E93,G93-E93,G93-F93),"")</f>
        <v/>
      </c>
      <c r="J93" s="33" t="str">
        <f>VLOOKUP(A93,data!I:S,9,FALSE)</f>
        <v>Deck # 1 RH - Pos Z</v>
      </c>
      <c r="K93" s="33"/>
      <c r="L93" s="33"/>
      <c r="M93" s="33"/>
      <c r="N93" s="2"/>
      <c r="X93" s="3" t="str">
        <f>IF(AND(H93=1,Y93="TRUE"),TRUE,"")</f>
        <v/>
      </c>
      <c r="Y93" s="3" t="str">
        <f>VLOOKUP(A93,data!I:S,10,FALSE)</f>
        <v>TRUE</v>
      </c>
      <c r="Z93" s="3">
        <f>VLOOKUP(A93,data!I:S,7,FALSE)</f>
        <v>-6</v>
      </c>
      <c r="AA93" s="3">
        <f>VLOOKUP(A93,data!I:S,8,FALSE)</f>
        <v>6</v>
      </c>
      <c r="AB93" s="3" t="b">
        <f>IF(OR(G93&lt;Z93,G93&gt;AA93),TRUE,FALSE)</f>
        <v>0</v>
      </c>
    </row>
    <row r="94" spans="1:28" s="3" customFormat="1" x14ac:dyDescent="0.25">
      <c r="A94" s="17" t="s">
        <v>224</v>
      </c>
      <c r="B94" s="17" t="str">
        <f>VLOOKUP(A94,data!I:S,2,FALSE)</f>
        <v>Pos X</v>
      </c>
      <c r="C94" s="15">
        <f>TRUNC(VLOOKUP(A94,data!I:S,3,FALSE),1)</f>
        <v>3694</v>
      </c>
      <c r="D94" s="15">
        <f>TRUNC(VLOOKUP(A94,data!I:S,4,FALSE),1)</f>
        <v>3695</v>
      </c>
      <c r="E94" s="15">
        <f>VLOOKUP(A94,data!I:S,5,FALSE)</f>
        <v>-4</v>
      </c>
      <c r="F94" s="15">
        <f>VLOOKUP(A94,data!I:S,6,FALSE)</f>
        <v>4</v>
      </c>
      <c r="G94" s="17">
        <f>C94-D94</f>
        <v>-1</v>
      </c>
      <c r="H94" s="17">
        <f>IF(OR(G94&lt;E94,G94&gt;F94),1,0)</f>
        <v>0</v>
      </c>
      <c r="I94" s="15" t="str">
        <f>IF(H94=1,IF(G94&lt;E94,G94-E94,G94-F94),"")</f>
        <v/>
      </c>
      <c r="J94" s="33" t="str">
        <f>VLOOKUP(A94,data!I:S,9,FALSE)</f>
        <v>Deck # 1 LH - Pos X</v>
      </c>
      <c r="K94" s="33"/>
      <c r="L94" s="33"/>
      <c r="M94" s="33"/>
      <c r="N94" s="2"/>
      <c r="X94" s="3" t="str">
        <f>IF(AND(H94=1,Y94="TRUE"),TRUE,"")</f>
        <v/>
      </c>
      <c r="Y94" s="3" t="str">
        <f>VLOOKUP(A94,data!I:S,10,FALSE)</f>
        <v>TRUE</v>
      </c>
      <c r="Z94" s="3">
        <f>VLOOKUP(A94,data!I:S,7,FALSE)</f>
        <v>-6</v>
      </c>
      <c r="AA94" s="3">
        <f>VLOOKUP(A94,data!I:S,8,FALSE)</f>
        <v>6</v>
      </c>
      <c r="AB94" s="3" t="b">
        <f>IF(OR(G94&lt;Z94,G94&gt;AA94),TRUE,FALSE)</f>
        <v>0</v>
      </c>
    </row>
    <row r="95" spans="1:28" s="3" customFormat="1" x14ac:dyDescent="0.25">
      <c r="A95" s="17" t="s">
        <v>226</v>
      </c>
      <c r="B95" s="17" t="str">
        <f>VLOOKUP(A95,data!I:S,2,FALSE)</f>
        <v>Pos Y</v>
      </c>
      <c r="C95" s="15">
        <f>TRUNC(VLOOKUP(A95,data!I:S,3,FALSE),1)</f>
        <v>-548</v>
      </c>
      <c r="D95" s="15">
        <f>TRUNC(VLOOKUP(A95,data!I:S,4,FALSE),1)</f>
        <v>-549</v>
      </c>
      <c r="E95" s="15">
        <f>VLOOKUP(A95,data!I:S,5,FALSE)</f>
        <v>-4</v>
      </c>
      <c r="F95" s="15">
        <f>VLOOKUP(A95,data!I:S,6,FALSE)</f>
        <v>4</v>
      </c>
      <c r="G95" s="17">
        <f>C95-D95</f>
        <v>1</v>
      </c>
      <c r="H95" s="17">
        <f>IF(OR(G95&lt;E95,G95&gt;F95),1,0)</f>
        <v>0</v>
      </c>
      <c r="I95" s="15" t="str">
        <f>IF(H95=1,IF(G95&lt;E95,G95-E95,G95-F95),"")</f>
        <v/>
      </c>
      <c r="J95" s="33" t="str">
        <f>VLOOKUP(A95,data!I:S,9,FALSE)</f>
        <v>Deck # 1 LH - Pos Y</v>
      </c>
      <c r="K95" s="33"/>
      <c r="L95" s="33"/>
      <c r="M95" s="33"/>
      <c r="N95" s="2"/>
      <c r="X95" s="3" t="str">
        <f>IF(AND(H95=1,Y95="TRUE"),TRUE,"")</f>
        <v/>
      </c>
      <c r="Y95" s="3" t="str">
        <f>VLOOKUP(A95,data!I:S,10,FALSE)</f>
        <v>TRUE</v>
      </c>
      <c r="Z95" s="3">
        <f>VLOOKUP(A95,data!I:S,7,FALSE)</f>
        <v>-6</v>
      </c>
      <c r="AA95" s="3">
        <f>VLOOKUP(A95,data!I:S,8,FALSE)</f>
        <v>6</v>
      </c>
      <c r="AB95" s="3" t="b">
        <f>IF(OR(G95&lt;Z95,G95&gt;AA95),TRUE,FALSE)</f>
        <v>0</v>
      </c>
    </row>
    <row r="96" spans="1:28" s="3" customFormat="1" x14ac:dyDescent="0.25">
      <c r="A96" s="17" t="s">
        <v>228</v>
      </c>
      <c r="B96" s="17" t="str">
        <f>VLOOKUP(A96,data!I:S,2,FALSE)</f>
        <v>Pos Z</v>
      </c>
      <c r="C96" s="15">
        <f>TRUNC(VLOOKUP(A96,data!I:S,3,FALSE),1)</f>
        <v>1177</v>
      </c>
      <c r="D96" s="15">
        <f>TRUNC(VLOOKUP(A96,data!I:S,4,FALSE),1)</f>
        <v>1176.9000000000001</v>
      </c>
      <c r="E96" s="15">
        <f>VLOOKUP(A96,data!I:S,5,FALSE)</f>
        <v>-4</v>
      </c>
      <c r="F96" s="15">
        <f>VLOOKUP(A96,data!I:S,6,FALSE)</f>
        <v>4</v>
      </c>
      <c r="G96" s="17">
        <f>C96-D96</f>
        <v>9.9999999999909051E-2</v>
      </c>
      <c r="H96" s="17">
        <f>IF(OR(G96&lt;E96,G96&gt;F96),1,0)</f>
        <v>0</v>
      </c>
      <c r="I96" s="15" t="str">
        <f>IF(H96=1,IF(G96&lt;E96,G96-E96,G96-F96),"")</f>
        <v/>
      </c>
      <c r="J96" s="33" t="str">
        <f>VLOOKUP(A96,data!I:S,9,FALSE)</f>
        <v>Deck # 1 LH - Pos Z</v>
      </c>
      <c r="K96" s="33"/>
      <c r="L96" s="33"/>
      <c r="M96" s="33"/>
      <c r="N96" s="2"/>
      <c r="X96" s="3" t="str">
        <f>IF(AND(H96=1,Y96="TRUE"),TRUE,"")</f>
        <v/>
      </c>
      <c r="Y96" s="3" t="str">
        <f>VLOOKUP(A96,data!I:S,10,FALSE)</f>
        <v>TRUE</v>
      </c>
      <c r="Z96" s="3">
        <f>VLOOKUP(A96,data!I:S,7,FALSE)</f>
        <v>-6</v>
      </c>
      <c r="AA96" s="3">
        <f>VLOOKUP(A96,data!I:S,8,FALSE)</f>
        <v>6</v>
      </c>
      <c r="AB96" s="3" t="b">
        <f>IF(OR(G96&lt;Z96,G96&gt;AA96),TRUE,FALSE)</f>
        <v>0</v>
      </c>
    </row>
    <row r="97" spans="1:28" s="3" customFormat="1" x14ac:dyDescent="0.25">
      <c r="A97" s="17" t="s">
        <v>230</v>
      </c>
      <c r="B97" s="17" t="str">
        <f>VLOOKUP(A97,data!I:S,2,FALSE)</f>
        <v>Dist X</v>
      </c>
      <c r="C97" s="15">
        <f>TRUNC(VLOOKUP(A97,data!I:S,3,FALSE),1)</f>
        <v>1.7</v>
      </c>
      <c r="D97" s="15">
        <f>TRUNC(VLOOKUP(A97,data!I:S,4,FALSE),1)</f>
        <v>0</v>
      </c>
      <c r="E97" s="15">
        <f>VLOOKUP(A97,data!I:S,5,FALSE)</f>
        <v>-4</v>
      </c>
      <c r="F97" s="15">
        <f>VLOOKUP(A97,data!I:S,6,FALSE)</f>
        <v>4</v>
      </c>
      <c r="G97" s="17">
        <f>C97-D97</f>
        <v>1.7</v>
      </c>
      <c r="H97" s="17">
        <f>IF(OR(G97&lt;E97,G97&gt;F97),1,0)</f>
        <v>0</v>
      </c>
      <c r="I97" s="15" t="str">
        <f>IF(H97=1,IF(G97&lt;E97,G97-E97,G97-F97),"")</f>
        <v/>
      </c>
      <c r="J97" s="33" t="str">
        <f>VLOOKUP(A97,data!I:S,9,FALSE)</f>
        <v>Deck # 1 RH vs Deck # 1 LH - L-Pitch</v>
      </c>
      <c r="K97" s="33"/>
      <c r="L97" s="33"/>
      <c r="M97" s="33"/>
      <c r="N97" s="2"/>
      <c r="X97" s="3" t="str">
        <f>IF(AND(H97=1,Y97="TRUE"),TRUE,"")</f>
        <v/>
      </c>
      <c r="Y97" s="3" t="str">
        <f>VLOOKUP(A97,data!I:S,10,FALSE)</f>
        <v>TRUE</v>
      </c>
      <c r="Z97" s="3">
        <f>VLOOKUP(A97,data!I:S,7,FALSE)</f>
        <v>-8</v>
      </c>
      <c r="AA97" s="3">
        <f>VLOOKUP(A97,data!I:S,8,FALSE)</f>
        <v>8</v>
      </c>
      <c r="AB97" s="3" t="b">
        <f>IF(OR(G97&lt;Z97,G97&gt;AA97),TRUE,FALSE)</f>
        <v>0</v>
      </c>
    </row>
    <row r="98" spans="1:28" s="3" customFormat="1" x14ac:dyDescent="0.25">
      <c r="A98" s="17" t="s">
        <v>232</v>
      </c>
      <c r="B98" s="17" t="str">
        <f>VLOOKUP(A98,data!I:S,2,FALSE)</f>
        <v>Dist Y</v>
      </c>
      <c r="C98" s="15">
        <f>TRUNC(VLOOKUP(A98,data!I:S,3,FALSE),1)</f>
        <v>1097.5999999999999</v>
      </c>
      <c r="D98" s="15">
        <f>TRUNC(VLOOKUP(A98,data!I:S,4,FALSE),1)</f>
        <v>1098</v>
      </c>
      <c r="E98" s="15">
        <f>VLOOKUP(A98,data!I:S,5,FALSE)</f>
        <v>-2</v>
      </c>
      <c r="F98" s="15">
        <f>VLOOKUP(A98,data!I:S,6,FALSE)</f>
        <v>2</v>
      </c>
      <c r="G98" s="17">
        <f>C98-D98</f>
        <v>-0.40000000000009095</v>
      </c>
      <c r="H98" s="17">
        <f>IF(OR(G98&lt;E98,G98&gt;F98),1,0)</f>
        <v>0</v>
      </c>
      <c r="I98" s="15" t="str">
        <f>IF(H98=1,IF(G98&lt;E98,G98-E98,G98-F98),"")</f>
        <v/>
      </c>
      <c r="J98" s="33" t="str">
        <f>VLOOKUP(A98,data!I:S,9,FALSE)</f>
        <v>Deck # 1 RH vs Deck # 1 LH - W-Pitch</v>
      </c>
      <c r="K98" s="33"/>
      <c r="L98" s="33"/>
      <c r="M98" s="33"/>
      <c r="N98" s="2"/>
      <c r="X98" s="3" t="str">
        <f>IF(AND(H98=1,Y98="TRUE"),TRUE,"")</f>
        <v/>
      </c>
      <c r="Y98" s="3" t="str">
        <f>VLOOKUP(A98,data!I:S,10,FALSE)</f>
        <v>FALSE</v>
      </c>
      <c r="Z98" s="3">
        <f>VLOOKUP(A98,data!I:S,7,FALSE)</f>
        <v>-4</v>
      </c>
      <c r="AA98" s="3">
        <f>VLOOKUP(A98,data!I:S,8,FALSE)</f>
        <v>4</v>
      </c>
      <c r="AB98" s="3" t="b">
        <f>IF(OR(G98&lt;Z98,G98&gt;AA98),TRUE,FALSE)</f>
        <v>0</v>
      </c>
    </row>
    <row r="99" spans="1:28" s="3" customFormat="1" x14ac:dyDescent="0.25">
      <c r="A99" s="17" t="s">
        <v>235</v>
      </c>
      <c r="B99" s="17" t="str">
        <f>VLOOKUP(A99,data!I:S,2,FALSE)</f>
        <v>Dist Z</v>
      </c>
      <c r="C99" s="15">
        <f>TRUNC(VLOOKUP(A99,data!I:S,3,FALSE),1)</f>
        <v>0.4</v>
      </c>
      <c r="D99" s="15">
        <f>TRUNC(VLOOKUP(A99,data!I:S,4,FALSE),1)</f>
        <v>0</v>
      </c>
      <c r="E99" s="15">
        <f>VLOOKUP(A99,data!I:S,5,FALSE)</f>
        <v>-4</v>
      </c>
      <c r="F99" s="15">
        <f>VLOOKUP(A99,data!I:S,6,FALSE)</f>
        <v>4</v>
      </c>
      <c r="G99" s="17">
        <f>C99-D99</f>
        <v>0.4</v>
      </c>
      <c r="H99" s="17">
        <f>IF(OR(G99&lt;E99,G99&gt;F99),1,0)</f>
        <v>0</v>
      </c>
      <c r="I99" s="15" t="str">
        <f>IF(H99=1,IF(G99&lt;E99,G99-E99,G99-F99),"")</f>
        <v/>
      </c>
      <c r="J99" s="33" t="str">
        <f>VLOOKUP(A99,data!I:S,9,FALSE)</f>
        <v>Deck # 1 RH vs Deck # 1 LH - H-Pitch</v>
      </c>
      <c r="K99" s="33"/>
      <c r="L99" s="33"/>
      <c r="M99" s="33"/>
      <c r="N99" s="2"/>
      <c r="X99" s="3" t="str">
        <f>IF(AND(H99=1,Y99="TRUE"),TRUE,"")</f>
        <v/>
      </c>
      <c r="Y99" s="3" t="str">
        <f>VLOOKUP(A99,data!I:S,10,FALSE)</f>
        <v>FALSE</v>
      </c>
      <c r="Z99" s="3">
        <f>VLOOKUP(A99,data!I:S,7,FALSE)</f>
        <v>-8</v>
      </c>
      <c r="AA99" s="3">
        <f>VLOOKUP(A99,data!I:S,8,FALSE)</f>
        <v>8</v>
      </c>
      <c r="AB99" s="3" t="b">
        <f>IF(OR(G99&lt;Z99,G99&gt;AA99),TRUE,FALSE)</f>
        <v>0</v>
      </c>
    </row>
    <row r="100" spans="1:28" s="3" customFormat="1" x14ac:dyDescent="0.25">
      <c r="A100" s="17" t="s">
        <v>237</v>
      </c>
      <c r="B100" s="17" t="str">
        <f>VLOOKUP(A100,data!I:S,2,FALSE)</f>
        <v>Dist X</v>
      </c>
      <c r="C100" s="15">
        <f>TRUNC(VLOOKUP(A100,data!I:S,3,FALSE),1)</f>
        <v>813.5</v>
      </c>
      <c r="D100" s="15">
        <f>TRUNC(VLOOKUP(A100,data!I:S,4,FALSE),1)</f>
        <v>814</v>
      </c>
      <c r="E100" s="15">
        <f>VLOOKUP(A100,data!I:S,5,FALSE)</f>
        <v>-4</v>
      </c>
      <c r="F100" s="15">
        <f>VLOOKUP(A100,data!I:S,6,FALSE)</f>
        <v>4</v>
      </c>
      <c r="G100" s="17">
        <f>C100-D100</f>
        <v>-0.5</v>
      </c>
      <c r="H100" s="17">
        <f>IF(OR(G100&lt;E100,G100&gt;F100),1,0)</f>
        <v>0</v>
      </c>
      <c r="I100" s="15" t="str">
        <f>IF(H100=1,IF(G100&lt;E100,G100-E100,G100-F100),"")</f>
        <v/>
      </c>
      <c r="J100" s="33" t="str">
        <f>VLOOKUP(A100,data!I:S,9,FALSE)</f>
        <v>Deck # 1 RH vs Deck # 3 RH - L-Pitch</v>
      </c>
      <c r="K100" s="33"/>
      <c r="L100" s="33"/>
      <c r="M100" s="33"/>
      <c r="N100" s="2"/>
      <c r="X100" s="3" t="str">
        <f>IF(AND(H100=1,Y100="TRUE"),TRUE,"")</f>
        <v/>
      </c>
      <c r="Y100" s="3" t="str">
        <f>VLOOKUP(A100,data!I:S,10,FALSE)</f>
        <v>TRUE</v>
      </c>
      <c r="Z100" s="3">
        <f>VLOOKUP(A100,data!I:S,7,FALSE)</f>
        <v>-8</v>
      </c>
      <c r="AA100" s="3">
        <f>VLOOKUP(A100,data!I:S,8,FALSE)</f>
        <v>8</v>
      </c>
      <c r="AB100" s="3" t="b">
        <f>IF(OR(G100&lt;Z100,G100&gt;AA100),TRUE,FALSE)</f>
        <v>0</v>
      </c>
    </row>
    <row r="101" spans="1:28" s="3" customFormat="1" x14ac:dyDescent="0.25">
      <c r="A101" s="17" t="s">
        <v>239</v>
      </c>
      <c r="B101" s="17" t="str">
        <f>VLOOKUP(A101,data!I:S,2,FALSE)</f>
        <v>Dist Y</v>
      </c>
      <c r="C101" s="15">
        <f>TRUNC(VLOOKUP(A101,data!I:S,3,FALSE),1)</f>
        <v>73.5</v>
      </c>
      <c r="D101" s="15">
        <f>TRUNC(VLOOKUP(A101,data!I:S,4,FALSE),1)</f>
        <v>72.5</v>
      </c>
      <c r="E101" s="15">
        <f>VLOOKUP(A101,data!I:S,5,FALSE)</f>
        <v>-4</v>
      </c>
      <c r="F101" s="15">
        <f>VLOOKUP(A101,data!I:S,6,FALSE)</f>
        <v>4</v>
      </c>
      <c r="G101" s="17">
        <f>C101-D101</f>
        <v>1</v>
      </c>
      <c r="H101" s="17">
        <f>IF(OR(G101&lt;E101,G101&gt;F101),1,0)</f>
        <v>0</v>
      </c>
      <c r="I101" s="15" t="str">
        <f>IF(H101=1,IF(G101&lt;E101,G101-E101,G101-F101),"")</f>
        <v/>
      </c>
      <c r="J101" s="33" t="str">
        <f>VLOOKUP(A101,data!I:S,9,FALSE)</f>
        <v>Deck # 1 RH vs Deck # 3 RH - W-Pitch</v>
      </c>
      <c r="K101" s="33"/>
      <c r="L101" s="33"/>
      <c r="M101" s="33"/>
      <c r="N101" s="2"/>
      <c r="X101" s="3" t="str">
        <f>IF(AND(H101=1,Y101="TRUE"),TRUE,"")</f>
        <v/>
      </c>
      <c r="Y101" s="3" t="str">
        <f>VLOOKUP(A101,data!I:S,10,FALSE)</f>
        <v>FALSE</v>
      </c>
      <c r="Z101" s="3">
        <f>VLOOKUP(A101,data!I:S,7,FALSE)</f>
        <v>-8</v>
      </c>
      <c r="AA101" s="3">
        <f>VLOOKUP(A101,data!I:S,8,FALSE)</f>
        <v>8</v>
      </c>
      <c r="AB101" s="3" t="b">
        <f>IF(OR(G101&lt;Z101,G101&gt;AA101),TRUE,FALSE)</f>
        <v>0</v>
      </c>
    </row>
    <row r="102" spans="1:28" s="3" customFormat="1" x14ac:dyDescent="0.25">
      <c r="A102" s="17" t="s">
        <v>241</v>
      </c>
      <c r="B102" s="17" t="str">
        <f>VLOOKUP(A102,data!I:S,2,FALSE)</f>
        <v>Dist Z</v>
      </c>
      <c r="C102" s="15">
        <f>TRUNC(VLOOKUP(A102,data!I:S,3,FALSE),1)</f>
        <v>20</v>
      </c>
      <c r="D102" s="15">
        <f>TRUNC(VLOOKUP(A102,data!I:S,4,FALSE),1)</f>
        <v>19.8</v>
      </c>
      <c r="E102" s="15">
        <f>VLOOKUP(A102,data!I:S,5,FALSE)</f>
        <v>-4</v>
      </c>
      <c r="F102" s="15">
        <f>VLOOKUP(A102,data!I:S,6,FALSE)</f>
        <v>4</v>
      </c>
      <c r="G102" s="17">
        <f>C102-D102</f>
        <v>0.19999999999999929</v>
      </c>
      <c r="H102" s="17">
        <f>IF(OR(G102&lt;E102,G102&gt;F102),1,0)</f>
        <v>0</v>
      </c>
      <c r="I102" s="15" t="str">
        <f>IF(H102=1,IF(G102&lt;E102,G102-E102,G102-F102),"")</f>
        <v/>
      </c>
      <c r="J102" s="33" t="str">
        <f>VLOOKUP(A102,data!I:S,9,FALSE)</f>
        <v>Deck # 1 RH vs Deck # 3 RH - H-Pitch</v>
      </c>
      <c r="K102" s="33"/>
      <c r="L102" s="33"/>
      <c r="M102" s="33"/>
      <c r="N102" s="2"/>
      <c r="X102" s="3" t="str">
        <f>IF(AND(H102=1,Y102="TRUE"),TRUE,"")</f>
        <v/>
      </c>
      <c r="Y102" s="3" t="str">
        <f>VLOOKUP(A102,data!I:S,10,FALSE)</f>
        <v>TRUE</v>
      </c>
      <c r="Z102" s="3">
        <f>VLOOKUP(A102,data!I:S,7,FALSE)</f>
        <v>-8</v>
      </c>
      <c r="AA102" s="3">
        <f>VLOOKUP(A102,data!I:S,8,FALSE)</f>
        <v>8</v>
      </c>
      <c r="AB102" s="3" t="b">
        <f>IF(OR(G102&lt;Z102,G102&gt;AA102),TRUE,FALSE)</f>
        <v>0</v>
      </c>
    </row>
    <row r="103" spans="1:28" s="3" customFormat="1" x14ac:dyDescent="0.25">
      <c r="A103" s="17" t="s">
        <v>243</v>
      </c>
      <c r="B103" s="17" t="str">
        <f>VLOOKUP(A103,data!I:S,2,FALSE)</f>
        <v>Dist X</v>
      </c>
      <c r="C103" s="15">
        <f>TRUNC(VLOOKUP(A103,data!I:S,3,FALSE),1)</f>
        <v>812.7</v>
      </c>
      <c r="D103" s="15">
        <f>TRUNC(VLOOKUP(A103,data!I:S,4,FALSE),1)</f>
        <v>814</v>
      </c>
      <c r="E103" s="15">
        <f>VLOOKUP(A103,data!I:S,5,FALSE)</f>
        <v>-4</v>
      </c>
      <c r="F103" s="15">
        <f>VLOOKUP(A103,data!I:S,6,FALSE)</f>
        <v>4</v>
      </c>
      <c r="G103" s="17">
        <f>C103-D103</f>
        <v>-1.2999999999999545</v>
      </c>
      <c r="H103" s="17">
        <f>IF(OR(G103&lt;E103,G103&gt;F103),1,0)</f>
        <v>0</v>
      </c>
      <c r="I103" s="15" t="str">
        <f>IF(H103=1,IF(G103&lt;E103,G103-E103,G103-F103),"")</f>
        <v/>
      </c>
      <c r="J103" s="33" t="str">
        <f>VLOOKUP(A103,data!I:S,9,FALSE)</f>
        <v>Deck # 1 RH vs Deck # 3 LH - L-Pitch</v>
      </c>
      <c r="K103" s="33"/>
      <c r="L103" s="33"/>
      <c r="M103" s="33"/>
      <c r="N103" s="2"/>
      <c r="X103" s="3" t="str">
        <f>IF(AND(H103=1,Y103="TRUE"),TRUE,"")</f>
        <v/>
      </c>
      <c r="Y103" s="3" t="str">
        <f>VLOOKUP(A103,data!I:S,10,FALSE)</f>
        <v>TRUE</v>
      </c>
      <c r="Z103" s="3">
        <f>VLOOKUP(A103,data!I:S,7,FALSE)</f>
        <v>-8</v>
      </c>
      <c r="AA103" s="3">
        <f>VLOOKUP(A103,data!I:S,8,FALSE)</f>
        <v>8</v>
      </c>
      <c r="AB103" s="3" t="b">
        <f>IF(OR(G103&lt;Z103,G103&gt;AA103),TRUE,FALSE)</f>
        <v>0</v>
      </c>
    </row>
    <row r="104" spans="1:28" s="3" customFormat="1" x14ac:dyDescent="0.25">
      <c r="A104" s="17" t="s">
        <v>245</v>
      </c>
      <c r="B104" s="17" t="str">
        <f>VLOOKUP(A104,data!I:S,2,FALSE)</f>
        <v>Dist Y</v>
      </c>
      <c r="C104" s="15">
        <f>TRUNC(VLOOKUP(A104,data!I:S,3,FALSE),1)</f>
        <v>1170.0999999999999</v>
      </c>
      <c r="D104" s="15">
        <f>TRUNC(VLOOKUP(A104,data!I:S,4,FALSE),1)</f>
        <v>1170.5</v>
      </c>
      <c r="E104" s="15">
        <f>VLOOKUP(A104,data!I:S,5,FALSE)</f>
        <v>-4</v>
      </c>
      <c r="F104" s="15">
        <f>VLOOKUP(A104,data!I:S,6,FALSE)</f>
        <v>4</v>
      </c>
      <c r="G104" s="17">
        <f>C104-D104</f>
        <v>-0.40000000000009095</v>
      </c>
      <c r="H104" s="17">
        <f>IF(OR(G104&lt;E104,G104&gt;F104),1,0)</f>
        <v>0</v>
      </c>
      <c r="I104" s="15" t="str">
        <f>IF(H104=1,IF(G104&lt;E104,G104-E104,G104-F104),"")</f>
        <v/>
      </c>
      <c r="J104" s="33" t="str">
        <f>VLOOKUP(A104,data!I:S,9,FALSE)</f>
        <v>Deck # 1 RH vs Deck # 3 LH - W-Pitch</v>
      </c>
      <c r="K104" s="33"/>
      <c r="L104" s="33"/>
      <c r="M104" s="33"/>
      <c r="N104" s="2"/>
      <c r="X104" s="3" t="str">
        <f>IF(AND(H104=1,Y104="TRUE"),TRUE,"")</f>
        <v/>
      </c>
      <c r="Y104" s="3" t="str">
        <f>VLOOKUP(A104,data!I:S,10,FALSE)</f>
        <v>FALSE</v>
      </c>
      <c r="Z104" s="3">
        <f>VLOOKUP(A104,data!I:S,7,FALSE)</f>
        <v>-8</v>
      </c>
      <c r="AA104" s="3">
        <f>VLOOKUP(A104,data!I:S,8,FALSE)</f>
        <v>8</v>
      </c>
      <c r="AB104" s="3" t="b">
        <f>IF(OR(G104&lt;Z104,G104&gt;AA104),TRUE,FALSE)</f>
        <v>0</v>
      </c>
    </row>
    <row r="105" spans="1:28" s="3" customFormat="1" x14ac:dyDescent="0.25">
      <c r="A105" s="17" t="s">
        <v>247</v>
      </c>
      <c r="B105" s="17" t="str">
        <f>VLOOKUP(A105,data!I:S,2,FALSE)</f>
        <v>Dist Z</v>
      </c>
      <c r="C105" s="15">
        <f>TRUNC(VLOOKUP(A105,data!I:S,3,FALSE),1)</f>
        <v>21.5</v>
      </c>
      <c r="D105" s="15">
        <f>TRUNC(VLOOKUP(A105,data!I:S,4,FALSE),1)</f>
        <v>19.8</v>
      </c>
      <c r="E105" s="15">
        <f>VLOOKUP(A105,data!I:S,5,FALSE)</f>
        <v>-4</v>
      </c>
      <c r="F105" s="15">
        <f>VLOOKUP(A105,data!I:S,6,FALSE)</f>
        <v>4</v>
      </c>
      <c r="G105" s="17">
        <f>C105-D105</f>
        <v>1.6999999999999993</v>
      </c>
      <c r="H105" s="17">
        <f>IF(OR(G105&lt;E105,G105&gt;F105),1,0)</f>
        <v>0</v>
      </c>
      <c r="I105" s="15" t="str">
        <f>IF(H105=1,IF(G105&lt;E105,G105-E105,G105-F105),"")</f>
        <v/>
      </c>
      <c r="J105" s="33" t="str">
        <f>VLOOKUP(A105,data!I:S,9,FALSE)</f>
        <v>Deck # 1 RH vs Deck # 3 LH - H-Pitch</v>
      </c>
      <c r="K105" s="33"/>
      <c r="L105" s="33"/>
      <c r="M105" s="33"/>
      <c r="N105" s="2"/>
      <c r="X105" s="3" t="str">
        <f>IF(AND(H105=1,Y105="TRUE"),TRUE,"")</f>
        <v/>
      </c>
      <c r="Y105" s="3" t="str">
        <f>VLOOKUP(A105,data!I:S,10,FALSE)</f>
        <v>FALSE</v>
      </c>
      <c r="Z105" s="3">
        <f>VLOOKUP(A105,data!I:S,7,FALSE)</f>
        <v>-8</v>
      </c>
      <c r="AA105" s="3">
        <f>VLOOKUP(A105,data!I:S,8,FALSE)</f>
        <v>8</v>
      </c>
      <c r="AB105" s="3" t="b">
        <f>IF(OR(G105&lt;Z105,G105&gt;AA105),TRUE,FALSE)</f>
        <v>0</v>
      </c>
    </row>
    <row r="106" spans="1:28" s="3" customFormat="1" x14ac:dyDescent="0.25">
      <c r="A106" s="17" t="s">
        <v>249</v>
      </c>
      <c r="B106" s="17" t="str">
        <f>VLOOKUP(A106,data!I:S,2,FALSE)</f>
        <v>Dist X</v>
      </c>
      <c r="C106" s="15">
        <f>TRUNC(VLOOKUP(A106,data!I:S,3,FALSE),1)</f>
        <v>1233</v>
      </c>
      <c r="D106" s="15">
        <f>TRUNC(VLOOKUP(A106,data!I:S,4,FALSE),1)</f>
        <v>1235</v>
      </c>
      <c r="E106" s="15">
        <f>VLOOKUP(A106,data!I:S,5,FALSE)</f>
        <v>-4</v>
      </c>
      <c r="F106" s="15">
        <f>VLOOKUP(A106,data!I:S,6,FALSE)</f>
        <v>4</v>
      </c>
      <c r="G106" s="17">
        <f>C106-D106</f>
        <v>-2</v>
      </c>
      <c r="H106" s="17">
        <f>IF(OR(G106&lt;E106,G106&gt;F106),1,0)</f>
        <v>0</v>
      </c>
      <c r="I106" s="15" t="str">
        <f>IF(H106=1,IF(G106&lt;E106,G106-E106,G106-F106),"")</f>
        <v/>
      </c>
      <c r="J106" s="33" t="str">
        <f>VLOOKUP(A106,data!I:S,9,FALSE)</f>
        <v>Deck # 1 RH vs Deck # 4 RH - L-Pitch</v>
      </c>
      <c r="K106" s="33"/>
      <c r="L106" s="33"/>
      <c r="M106" s="33"/>
      <c r="N106" s="2"/>
      <c r="X106" s="3" t="str">
        <f>IF(AND(H106=1,Y106="TRUE"),TRUE,"")</f>
        <v/>
      </c>
      <c r="Y106" s="3" t="str">
        <f>VLOOKUP(A106,data!I:S,10,FALSE)</f>
        <v>TRUE</v>
      </c>
      <c r="Z106" s="3">
        <f>VLOOKUP(A106,data!I:S,7,FALSE)</f>
        <v>-8</v>
      </c>
      <c r="AA106" s="3">
        <f>VLOOKUP(A106,data!I:S,8,FALSE)</f>
        <v>8</v>
      </c>
      <c r="AB106" s="3" t="b">
        <f>IF(OR(G106&lt;Z106,G106&gt;AA106),TRUE,FALSE)</f>
        <v>0</v>
      </c>
    </row>
    <row r="107" spans="1:28" s="3" customFormat="1" x14ac:dyDescent="0.25">
      <c r="A107" s="17" t="s">
        <v>251</v>
      </c>
      <c r="B107" s="17" t="str">
        <f>VLOOKUP(A107,data!I:S,2,FALSE)</f>
        <v>Dist Y</v>
      </c>
      <c r="C107" s="15">
        <f>TRUNC(VLOOKUP(A107,data!I:S,3,FALSE),1)</f>
        <v>71.099999999999994</v>
      </c>
      <c r="D107" s="15">
        <f>TRUNC(VLOOKUP(A107,data!I:S,4,FALSE),1)</f>
        <v>72.5</v>
      </c>
      <c r="E107" s="15">
        <f>VLOOKUP(A107,data!I:S,5,FALSE)</f>
        <v>-4</v>
      </c>
      <c r="F107" s="15">
        <f>VLOOKUP(A107,data!I:S,6,FALSE)</f>
        <v>4</v>
      </c>
      <c r="G107" s="17">
        <f>C107-D107</f>
        <v>-1.4000000000000057</v>
      </c>
      <c r="H107" s="17">
        <f>IF(OR(G107&lt;E107,G107&gt;F107),1,0)</f>
        <v>0</v>
      </c>
      <c r="I107" s="15" t="str">
        <f>IF(H107=1,IF(G107&lt;E107,G107-E107,G107-F107),"")</f>
        <v/>
      </c>
      <c r="J107" s="33" t="str">
        <f>VLOOKUP(A107,data!I:S,9,FALSE)</f>
        <v>Deck # 1 RH vs Deck # 4 RH - W-Pitch</v>
      </c>
      <c r="K107" s="33"/>
      <c r="L107" s="33"/>
      <c r="M107" s="33"/>
      <c r="N107" s="2"/>
      <c r="X107" s="3" t="str">
        <f>IF(AND(H107=1,Y107="TRUE"),TRUE,"")</f>
        <v/>
      </c>
      <c r="Y107" s="3" t="str">
        <f>VLOOKUP(A107,data!I:S,10,FALSE)</f>
        <v>FALSE</v>
      </c>
      <c r="Z107" s="3">
        <f>VLOOKUP(A107,data!I:S,7,FALSE)</f>
        <v>-8</v>
      </c>
      <c r="AA107" s="3">
        <f>VLOOKUP(A107,data!I:S,8,FALSE)</f>
        <v>8</v>
      </c>
      <c r="AB107" s="3" t="b">
        <f>IF(OR(G107&lt;Z107,G107&gt;AA107),TRUE,FALSE)</f>
        <v>0</v>
      </c>
    </row>
    <row r="108" spans="1:28" s="3" customFormat="1" x14ac:dyDescent="0.25">
      <c r="A108" s="17" t="s">
        <v>253</v>
      </c>
      <c r="B108" s="17" t="str">
        <f>VLOOKUP(A108,data!I:S,2,FALSE)</f>
        <v>Dist Z</v>
      </c>
      <c r="C108" s="15">
        <f>TRUNC(VLOOKUP(A108,data!I:S,3,FALSE),1)</f>
        <v>26.2</v>
      </c>
      <c r="D108" s="15">
        <f>TRUNC(VLOOKUP(A108,data!I:S,4,FALSE),1)</f>
        <v>23.3</v>
      </c>
      <c r="E108" s="15">
        <f>VLOOKUP(A108,data!I:S,5,FALSE)</f>
        <v>-4</v>
      </c>
      <c r="F108" s="15">
        <f>VLOOKUP(A108,data!I:S,6,FALSE)</f>
        <v>4</v>
      </c>
      <c r="G108" s="17">
        <f>C108-D108</f>
        <v>2.8999999999999986</v>
      </c>
      <c r="H108" s="17">
        <f>IF(OR(G108&lt;E108,G108&gt;F108),1,0)</f>
        <v>0</v>
      </c>
      <c r="I108" s="15" t="str">
        <f>IF(H108=1,IF(G108&lt;E108,G108-E108,G108-F108),"")</f>
        <v/>
      </c>
      <c r="J108" s="33" t="str">
        <f>VLOOKUP(A108,data!I:S,9,FALSE)</f>
        <v>Deck # 1 RH vs Deck # 4 RH - H-Pitch</v>
      </c>
      <c r="K108" s="33"/>
      <c r="L108" s="33"/>
      <c r="M108" s="33"/>
      <c r="N108" s="2"/>
      <c r="X108" s="3" t="str">
        <f>IF(AND(H108=1,Y108="TRUE"),TRUE,"")</f>
        <v/>
      </c>
      <c r="Y108" s="3" t="str">
        <f>VLOOKUP(A108,data!I:S,10,FALSE)</f>
        <v>FALSE</v>
      </c>
      <c r="Z108" s="3">
        <f>VLOOKUP(A108,data!I:S,7,FALSE)</f>
        <v>-8</v>
      </c>
      <c r="AA108" s="3">
        <f>VLOOKUP(A108,data!I:S,8,FALSE)</f>
        <v>8</v>
      </c>
      <c r="AB108" s="3" t="b">
        <f>IF(OR(G108&lt;Z108,G108&gt;AA108),TRUE,FALSE)</f>
        <v>0</v>
      </c>
    </row>
    <row r="109" spans="1:28" s="3" customFormat="1" x14ac:dyDescent="0.25">
      <c r="A109" s="17" t="s">
        <v>255</v>
      </c>
      <c r="B109" s="17" t="str">
        <f>VLOOKUP(A109,data!I:S,2,FALSE)</f>
        <v>Dist X</v>
      </c>
      <c r="C109" s="15">
        <f>TRUNC(VLOOKUP(A109,data!I:S,3,FALSE),1)</f>
        <v>1231.5999999999999</v>
      </c>
      <c r="D109" s="15">
        <f>TRUNC(VLOOKUP(A109,data!I:S,4,FALSE),1)</f>
        <v>1235</v>
      </c>
      <c r="E109" s="15">
        <f>VLOOKUP(A109,data!I:S,5,FALSE)</f>
        <v>-4</v>
      </c>
      <c r="F109" s="15">
        <f>VLOOKUP(A109,data!I:S,6,FALSE)</f>
        <v>4</v>
      </c>
      <c r="G109" s="17">
        <f>C109-D109</f>
        <v>-3.4000000000000909</v>
      </c>
      <c r="H109" s="17">
        <f>IF(OR(G109&lt;E109,G109&gt;F109),1,0)</f>
        <v>0</v>
      </c>
      <c r="I109" s="15" t="str">
        <f>IF(H109=1,IF(G109&lt;E109,G109-E109,G109-F109),"")</f>
        <v/>
      </c>
      <c r="J109" s="33" t="str">
        <f>VLOOKUP(A109,data!I:S,9,FALSE)</f>
        <v>Deck # 1 RH vs Deck # 4 LH - L-Pitch</v>
      </c>
      <c r="K109" s="33"/>
      <c r="L109" s="33"/>
      <c r="M109" s="33"/>
      <c r="N109" s="2"/>
      <c r="X109" s="3" t="str">
        <f>IF(AND(H109=1,Y109="TRUE"),TRUE,"")</f>
        <v/>
      </c>
      <c r="Y109" s="3" t="str">
        <f>VLOOKUP(A109,data!I:S,10,FALSE)</f>
        <v>TRUE</v>
      </c>
      <c r="Z109" s="3">
        <f>VLOOKUP(A109,data!I:S,7,FALSE)</f>
        <v>-8</v>
      </c>
      <c r="AA109" s="3">
        <f>VLOOKUP(A109,data!I:S,8,FALSE)</f>
        <v>8</v>
      </c>
      <c r="AB109" s="3" t="b">
        <f>IF(OR(G109&lt;Z109,G109&gt;AA109),TRUE,FALSE)</f>
        <v>0</v>
      </c>
    </row>
    <row r="110" spans="1:28" s="3" customFormat="1" x14ac:dyDescent="0.25">
      <c r="A110" s="17" t="s">
        <v>257</v>
      </c>
      <c r="B110" s="17" t="str">
        <f>VLOOKUP(A110,data!I:S,2,FALSE)</f>
        <v>Dist Y</v>
      </c>
      <c r="C110" s="15">
        <f>TRUNC(VLOOKUP(A110,data!I:S,3,FALSE),1)</f>
        <v>1169.5</v>
      </c>
      <c r="D110" s="15">
        <f>TRUNC(VLOOKUP(A110,data!I:S,4,FALSE),1)</f>
        <v>1170.5</v>
      </c>
      <c r="E110" s="15">
        <f>VLOOKUP(A110,data!I:S,5,FALSE)</f>
        <v>-4</v>
      </c>
      <c r="F110" s="15">
        <f>VLOOKUP(A110,data!I:S,6,FALSE)</f>
        <v>4</v>
      </c>
      <c r="G110" s="17">
        <f>C110-D110</f>
        <v>-1</v>
      </c>
      <c r="H110" s="17">
        <f>IF(OR(G110&lt;E110,G110&gt;F110),1,0)</f>
        <v>0</v>
      </c>
      <c r="I110" s="15" t="str">
        <f>IF(H110=1,IF(G110&lt;E110,G110-E110,G110-F110),"")</f>
        <v/>
      </c>
      <c r="J110" s="33" t="str">
        <f>VLOOKUP(A110,data!I:S,9,FALSE)</f>
        <v>Deck # 1 RH vs Deck # 4 LH - W-Pitch</v>
      </c>
      <c r="K110" s="33"/>
      <c r="L110" s="33"/>
      <c r="M110" s="33"/>
      <c r="N110" s="2"/>
      <c r="X110" s="3" t="str">
        <f>IF(AND(H110=1,Y110="TRUE"),TRUE,"")</f>
        <v/>
      </c>
      <c r="Y110" s="3" t="str">
        <f>VLOOKUP(A110,data!I:S,10,FALSE)</f>
        <v>TRUE</v>
      </c>
      <c r="Z110" s="3">
        <f>VLOOKUP(A110,data!I:S,7,FALSE)</f>
        <v>-8</v>
      </c>
      <c r="AA110" s="3">
        <f>VLOOKUP(A110,data!I:S,8,FALSE)</f>
        <v>8</v>
      </c>
      <c r="AB110" s="3" t="b">
        <f>IF(OR(G110&lt;Z110,G110&gt;AA110),TRUE,FALSE)</f>
        <v>0</v>
      </c>
    </row>
    <row r="111" spans="1:28" s="3" customFormat="1" x14ac:dyDescent="0.25">
      <c r="A111" s="17" t="s">
        <v>259</v>
      </c>
      <c r="B111" s="17" t="str">
        <f>VLOOKUP(A111,data!I:S,2,FALSE)</f>
        <v>Dist Z</v>
      </c>
      <c r="C111" s="15">
        <f>TRUNC(VLOOKUP(A111,data!I:S,3,FALSE),1)</f>
        <v>26.1</v>
      </c>
      <c r="D111" s="15">
        <f>TRUNC(VLOOKUP(A111,data!I:S,4,FALSE),1)</f>
        <v>23.3</v>
      </c>
      <c r="E111" s="15">
        <f>VLOOKUP(A111,data!I:S,5,FALSE)</f>
        <v>-4</v>
      </c>
      <c r="F111" s="15">
        <f>VLOOKUP(A111,data!I:S,6,FALSE)</f>
        <v>4</v>
      </c>
      <c r="G111" s="17">
        <f>C111-D111</f>
        <v>2.8000000000000007</v>
      </c>
      <c r="H111" s="17">
        <f>IF(OR(G111&lt;E111,G111&gt;F111),1,0)</f>
        <v>0</v>
      </c>
      <c r="I111" s="15" t="str">
        <f>IF(H111=1,IF(G111&lt;E111,G111-E111,G111-F111),"")</f>
        <v/>
      </c>
      <c r="J111" s="33" t="str">
        <f>VLOOKUP(A111,data!I:S,9,FALSE)</f>
        <v>Deck # 1 RH vs Deck # 4 LH - H-Pitch</v>
      </c>
      <c r="K111" s="33"/>
      <c r="L111" s="33"/>
      <c r="M111" s="33"/>
      <c r="N111" s="2"/>
      <c r="X111" s="3" t="str">
        <f>IF(AND(H111=1,Y111="TRUE"),TRUE,"")</f>
        <v/>
      </c>
      <c r="Y111" s="3" t="str">
        <f>VLOOKUP(A111,data!I:S,10,FALSE)</f>
        <v>TRUE</v>
      </c>
      <c r="Z111" s="3">
        <f>VLOOKUP(A111,data!I:S,7,FALSE)</f>
        <v>-8</v>
      </c>
      <c r="AA111" s="3">
        <f>VLOOKUP(A111,data!I:S,8,FALSE)</f>
        <v>8</v>
      </c>
      <c r="AB111" s="3" t="b">
        <f>IF(OR(G111&lt;Z111,G111&gt;AA111),TRUE,FALSE)</f>
        <v>0</v>
      </c>
    </row>
    <row r="112" spans="1:28" s="3" customFormat="1" x14ac:dyDescent="0.25">
      <c r="A112" s="17" t="s">
        <v>261</v>
      </c>
      <c r="B112" s="17" t="str">
        <f>VLOOKUP(A112,data!I:S,2,FALSE)</f>
        <v>Dist X</v>
      </c>
      <c r="C112" s="15">
        <f>TRUNC(VLOOKUP(A112,data!I:S,3,FALSE),1)</f>
        <v>3273.6</v>
      </c>
      <c r="D112" s="15">
        <f>TRUNC(VLOOKUP(A112,data!I:S,4,FALSE),1)</f>
        <v>3275</v>
      </c>
      <c r="E112" s="15">
        <f>VLOOKUP(A112,data!I:S,5,FALSE)</f>
        <v>-4</v>
      </c>
      <c r="F112" s="15">
        <f>VLOOKUP(A112,data!I:S,6,FALSE)</f>
        <v>4</v>
      </c>
      <c r="G112" s="17">
        <f>C112-D112</f>
        <v>-1.4000000000000909</v>
      </c>
      <c r="H112" s="17">
        <f>IF(OR(G112&lt;E112,G112&gt;F112),1,0)</f>
        <v>0</v>
      </c>
      <c r="I112" s="15" t="str">
        <f>IF(H112=1,IF(G112&lt;E112,G112-E112,G112-F112),"")</f>
        <v/>
      </c>
      <c r="J112" s="33" t="str">
        <f>VLOOKUP(A112,data!I:S,9,FALSE)</f>
        <v>Deck # 1 RH vs Cab # 1 RH - L-Pitch</v>
      </c>
      <c r="K112" s="33"/>
      <c r="L112" s="33"/>
      <c r="M112" s="33"/>
      <c r="N112" s="2"/>
      <c r="X112" s="3" t="str">
        <f>IF(AND(H112=1,Y112="TRUE"),TRUE,"")</f>
        <v/>
      </c>
      <c r="Y112" s="3" t="str">
        <f>VLOOKUP(A112,data!I:S,10,FALSE)</f>
        <v>TRUE</v>
      </c>
      <c r="Z112" s="3">
        <f>VLOOKUP(A112,data!I:S,7,FALSE)</f>
        <v>-8</v>
      </c>
      <c r="AA112" s="3">
        <f>VLOOKUP(A112,data!I:S,8,FALSE)</f>
        <v>8</v>
      </c>
      <c r="AB112" s="3" t="b">
        <f>IF(OR(G112&lt;Z112,G112&gt;AA112),TRUE,FALSE)</f>
        <v>0</v>
      </c>
    </row>
    <row r="113" spans="1:28" s="3" customFormat="1" x14ac:dyDescent="0.25">
      <c r="A113" s="17" t="s">
        <v>263</v>
      </c>
      <c r="B113" s="17" t="str">
        <f>VLOOKUP(A113,data!I:S,2,FALSE)</f>
        <v>Dist Y</v>
      </c>
      <c r="C113" s="15">
        <f>TRUNC(VLOOKUP(A113,data!I:S,3,FALSE),1)</f>
        <v>89.8</v>
      </c>
      <c r="D113" s="15">
        <f>TRUNC(VLOOKUP(A113,data!I:S,4,FALSE),1)</f>
        <v>89.4</v>
      </c>
      <c r="E113" s="15">
        <f>VLOOKUP(A113,data!I:S,5,FALSE)</f>
        <v>-4</v>
      </c>
      <c r="F113" s="15">
        <f>VLOOKUP(A113,data!I:S,6,FALSE)</f>
        <v>4</v>
      </c>
      <c r="G113" s="17">
        <f>C113-D113</f>
        <v>0.39999999999999147</v>
      </c>
      <c r="H113" s="17">
        <f>IF(OR(G113&lt;E113,G113&gt;F113),1,0)</f>
        <v>0</v>
      </c>
      <c r="I113" s="15" t="str">
        <f>IF(H113=1,IF(G113&lt;E113,G113-E113,G113-F113),"")</f>
        <v/>
      </c>
      <c r="J113" s="33" t="str">
        <f>VLOOKUP(A113,data!I:S,9,FALSE)</f>
        <v>Deck # 1 RH vs Cab # 1 RH - W-Pitch</v>
      </c>
      <c r="K113" s="33"/>
      <c r="L113" s="33"/>
      <c r="M113" s="33"/>
      <c r="N113" s="2"/>
      <c r="X113" s="3" t="str">
        <f>IF(AND(H113=1,Y113="TRUE"),TRUE,"")</f>
        <v/>
      </c>
      <c r="Y113" s="3" t="str">
        <f>VLOOKUP(A113,data!I:S,10,FALSE)</f>
        <v>FALSE</v>
      </c>
      <c r="Z113" s="3">
        <f>VLOOKUP(A113,data!I:S,7,FALSE)</f>
        <v>-8</v>
      </c>
      <c r="AA113" s="3">
        <f>VLOOKUP(A113,data!I:S,8,FALSE)</f>
        <v>8</v>
      </c>
      <c r="AB113" s="3" t="b">
        <f>IF(OR(G113&lt;Z113,G113&gt;AA113),TRUE,FALSE)</f>
        <v>0</v>
      </c>
    </row>
    <row r="114" spans="1:28" s="3" customFormat="1" x14ac:dyDescent="0.25">
      <c r="A114" s="17" t="s">
        <v>265</v>
      </c>
      <c r="B114" s="17" t="str">
        <f>VLOOKUP(A114,data!I:S,2,FALSE)</f>
        <v>Dist Z</v>
      </c>
      <c r="C114" s="15">
        <f>TRUNC(VLOOKUP(A114,data!I:S,3,FALSE),1)</f>
        <v>107</v>
      </c>
      <c r="D114" s="15">
        <f>TRUNC(VLOOKUP(A114,data!I:S,4,FALSE),1)</f>
        <v>105.5</v>
      </c>
      <c r="E114" s="15">
        <f>VLOOKUP(A114,data!I:S,5,FALSE)</f>
        <v>-4</v>
      </c>
      <c r="F114" s="15">
        <f>VLOOKUP(A114,data!I:S,6,FALSE)</f>
        <v>4</v>
      </c>
      <c r="G114" s="17">
        <f>C114-D114</f>
        <v>1.5</v>
      </c>
      <c r="H114" s="17">
        <f>IF(OR(G114&lt;E114,G114&gt;F114),1,0)</f>
        <v>0</v>
      </c>
      <c r="I114" s="15" t="str">
        <f>IF(H114=1,IF(G114&lt;E114,G114-E114,G114-F114),"")</f>
        <v/>
      </c>
      <c r="J114" s="33" t="str">
        <f>VLOOKUP(A114,data!I:S,9,FALSE)</f>
        <v>Deck # 1 RH vs Cab # 1 RH - H-Pitch</v>
      </c>
      <c r="K114" s="33"/>
      <c r="L114" s="33"/>
      <c r="M114" s="33"/>
      <c r="N114" s="2"/>
      <c r="X114" s="3" t="str">
        <f>IF(AND(H114=1,Y114="TRUE"),TRUE,"")</f>
        <v/>
      </c>
      <c r="Y114" s="3" t="str">
        <f>VLOOKUP(A114,data!I:S,10,FALSE)</f>
        <v>FALSE</v>
      </c>
      <c r="Z114" s="3">
        <f>VLOOKUP(A114,data!I:S,7,FALSE)</f>
        <v>-8</v>
      </c>
      <c r="AA114" s="3">
        <f>VLOOKUP(A114,data!I:S,8,FALSE)</f>
        <v>8</v>
      </c>
      <c r="AB114" s="3" t="b">
        <f>IF(OR(G114&lt;Z114,G114&gt;AA114),TRUE,FALSE)</f>
        <v>0</v>
      </c>
    </row>
    <row r="115" spans="1:28" s="3" customFormat="1" x14ac:dyDescent="0.25">
      <c r="A115" s="17" t="s">
        <v>267</v>
      </c>
      <c r="B115" s="17" t="str">
        <f>VLOOKUP(A115,data!I:S,2,FALSE)</f>
        <v>Dist Y</v>
      </c>
      <c r="C115" s="15">
        <f>TRUNC(VLOOKUP(A115,data!I:S,3,FALSE),1)</f>
        <v>1007.7</v>
      </c>
      <c r="D115" s="15">
        <f>TRUNC(VLOOKUP(A115,data!I:S,4,FALSE),1)</f>
        <v>1008.6</v>
      </c>
      <c r="E115" s="15">
        <f>VLOOKUP(A115,data!I:S,5,FALSE)</f>
        <v>-3.5</v>
      </c>
      <c r="F115" s="15">
        <f>VLOOKUP(A115,data!I:S,6,FALSE)</f>
        <v>3.5</v>
      </c>
      <c r="G115" s="17">
        <f>C115-D115</f>
        <v>-0.89999999999997726</v>
      </c>
      <c r="H115" s="17">
        <f>IF(OR(G115&lt;E115,G115&gt;F115),1,0)</f>
        <v>0</v>
      </c>
      <c r="I115" s="15" t="str">
        <f>IF(H115=1,IF(G115&lt;E115,G115-E115,G115-F115),"")</f>
        <v/>
      </c>
      <c r="J115" s="33" t="str">
        <f>VLOOKUP(A115,data!I:S,9,FALSE)</f>
        <v>Deck # 1 LH vs Cab # 1 RH - W-Pitch</v>
      </c>
      <c r="K115" s="33"/>
      <c r="L115" s="33"/>
      <c r="M115" s="33"/>
      <c r="N115" s="2"/>
      <c r="X115" s="3" t="str">
        <f>IF(AND(H115=1,Y115="TRUE"),TRUE,"")</f>
        <v/>
      </c>
      <c r="Y115" s="3" t="str">
        <f>VLOOKUP(A115,data!I:S,10,FALSE)</f>
        <v>TRUE</v>
      </c>
      <c r="Z115" s="3">
        <f>VLOOKUP(A115,data!I:S,7,FALSE)</f>
        <v>-7</v>
      </c>
      <c r="AA115" s="3">
        <f>VLOOKUP(A115,data!I:S,8,FALSE)</f>
        <v>7</v>
      </c>
      <c r="AB115" s="3" t="b">
        <f>IF(OR(G115&lt;Z115,G115&gt;AA115),TRUE,FALSE)</f>
        <v>0</v>
      </c>
    </row>
    <row r="116" spans="1:28" s="3" customFormat="1" x14ac:dyDescent="0.25">
      <c r="A116" s="17" t="s">
        <v>269</v>
      </c>
      <c r="B116" s="17" t="str">
        <f>VLOOKUP(A116,data!I:S,2,FALSE)</f>
        <v>Dist Y</v>
      </c>
      <c r="C116" s="15">
        <f>TRUNC(VLOOKUP(A116,data!I:S,3,FALSE),1)</f>
        <v>1171.0999999999999</v>
      </c>
      <c r="D116" s="15">
        <f>TRUNC(VLOOKUP(A116,data!I:S,4,FALSE),1)</f>
        <v>1170.5</v>
      </c>
      <c r="E116" s="15">
        <f>VLOOKUP(A116,data!I:S,5,FALSE)</f>
        <v>-4</v>
      </c>
      <c r="F116" s="15">
        <f>VLOOKUP(A116,data!I:S,6,FALSE)</f>
        <v>4</v>
      </c>
      <c r="G116" s="17">
        <f>C116-D116</f>
        <v>0.59999999999990905</v>
      </c>
      <c r="H116" s="17">
        <f>IF(OR(G116&lt;E116,G116&gt;F116),1,0)</f>
        <v>0</v>
      </c>
      <c r="I116" s="15" t="str">
        <f>IF(H116=1,IF(G116&lt;E116,G116-E116,G116-F116),"")</f>
        <v/>
      </c>
      <c r="J116" s="33" t="str">
        <f>VLOOKUP(A116,data!I:S,9,FALSE)</f>
        <v>Deck # 1 LH vs Deck # 3 RH - W-Pitch</v>
      </c>
      <c r="K116" s="33"/>
      <c r="L116" s="33"/>
      <c r="M116" s="33"/>
      <c r="N116" s="2"/>
      <c r="X116" s="3" t="str">
        <f>IF(AND(H116=1,Y116="TRUE"),TRUE,"")</f>
        <v/>
      </c>
      <c r="Y116" s="3" t="str">
        <f>VLOOKUP(A116,data!I:S,10,FALSE)</f>
        <v>TRUE</v>
      </c>
      <c r="Z116" s="3">
        <f>VLOOKUP(A116,data!I:S,7,FALSE)</f>
        <v>-8</v>
      </c>
      <c r="AA116" s="3">
        <f>VLOOKUP(A116,data!I:S,8,FALSE)</f>
        <v>8</v>
      </c>
      <c r="AB116" s="3" t="b">
        <f>IF(OR(G116&lt;Z116,G116&gt;AA116),TRUE,FALSE)</f>
        <v>0</v>
      </c>
    </row>
    <row r="117" spans="1:28" s="3" customFormat="1" x14ac:dyDescent="0.25">
      <c r="A117" s="17" t="s">
        <v>271</v>
      </c>
      <c r="B117" s="17" t="str">
        <f>VLOOKUP(A117,data!I:S,2,FALSE)</f>
        <v>Dist Y</v>
      </c>
      <c r="C117" s="15">
        <f>TRUNC(VLOOKUP(A117,data!I:S,3,FALSE),1)</f>
        <v>72.5</v>
      </c>
      <c r="D117" s="15">
        <f>TRUNC(VLOOKUP(A117,data!I:S,4,FALSE),1)</f>
        <v>72.5</v>
      </c>
      <c r="E117" s="15">
        <f>VLOOKUP(A117,data!I:S,5,FALSE)</f>
        <v>-4</v>
      </c>
      <c r="F117" s="15">
        <f>VLOOKUP(A117,data!I:S,6,FALSE)</f>
        <v>4</v>
      </c>
      <c r="G117" s="17">
        <f>C117-D117</f>
        <v>0</v>
      </c>
      <c r="H117" s="17">
        <f>IF(OR(G117&lt;E117,G117&gt;F117),1,0)</f>
        <v>0</v>
      </c>
      <c r="I117" s="15" t="str">
        <f>IF(H117=1,IF(G117&lt;E117,G117-E117,G117-F117),"")</f>
        <v/>
      </c>
      <c r="J117" s="33" t="str">
        <f>VLOOKUP(A117,data!I:S,9,FALSE)</f>
        <v>Deck # 1 LH vs Deck # 3 LH - W-Pitch</v>
      </c>
      <c r="K117" s="33"/>
      <c r="L117" s="33"/>
      <c r="M117" s="33"/>
      <c r="N117" s="2"/>
      <c r="X117" s="3" t="str">
        <f>IF(AND(H117=1,Y117="TRUE"),TRUE,"")</f>
        <v/>
      </c>
      <c r="Y117" s="3" t="str">
        <f>VLOOKUP(A117,data!I:S,10,FALSE)</f>
        <v>TRUE</v>
      </c>
      <c r="Z117" s="3">
        <f>VLOOKUP(A117,data!I:S,7,FALSE)</f>
        <v>-8</v>
      </c>
      <c r="AA117" s="3">
        <f>VLOOKUP(A117,data!I:S,8,FALSE)</f>
        <v>8</v>
      </c>
      <c r="AB117" s="3" t="b">
        <f>IF(OR(G117&lt;Z117,G117&gt;AA117),TRUE,FALSE)</f>
        <v>0</v>
      </c>
    </row>
    <row r="118" spans="1:28" s="3" customFormat="1" x14ac:dyDescent="0.25">
      <c r="A118" s="17" t="s">
        <v>273</v>
      </c>
      <c r="B118" s="17" t="str">
        <f>VLOOKUP(A118,data!I:S,2,FALSE)</f>
        <v>Dist Y</v>
      </c>
      <c r="C118" s="15">
        <f>TRUNC(VLOOKUP(A118,data!I:S,3,FALSE),1)</f>
        <v>1168.8</v>
      </c>
      <c r="D118" s="15">
        <f>TRUNC(VLOOKUP(A118,data!I:S,4,FALSE),1)</f>
        <v>1170.5</v>
      </c>
      <c r="E118" s="15">
        <f>VLOOKUP(A118,data!I:S,5,FALSE)</f>
        <v>-4</v>
      </c>
      <c r="F118" s="15">
        <f>VLOOKUP(A118,data!I:S,6,FALSE)</f>
        <v>4</v>
      </c>
      <c r="G118" s="17">
        <f>C118-D118</f>
        <v>-1.7000000000000455</v>
      </c>
      <c r="H118" s="17">
        <f>IF(OR(G118&lt;E118,G118&gt;F118),1,0)</f>
        <v>0</v>
      </c>
      <c r="I118" s="15" t="str">
        <f>IF(H118=1,IF(G118&lt;E118,G118-E118,G118-F118),"")</f>
        <v/>
      </c>
      <c r="J118" s="33" t="str">
        <f>VLOOKUP(A118,data!I:S,9,FALSE)</f>
        <v>Deck # 1 LH vs Deck # 4 RH - W-Pitch</v>
      </c>
      <c r="K118" s="33"/>
      <c r="L118" s="33"/>
      <c r="M118" s="33"/>
      <c r="N118" s="2"/>
      <c r="X118" s="3" t="str">
        <f>IF(AND(H118=1,Y118="TRUE"),TRUE,"")</f>
        <v/>
      </c>
      <c r="Y118" s="3" t="str">
        <f>VLOOKUP(A118,data!I:S,10,FALSE)</f>
        <v>TRUE</v>
      </c>
      <c r="Z118" s="3">
        <f>VLOOKUP(A118,data!I:S,7,FALSE)</f>
        <v>-8</v>
      </c>
      <c r="AA118" s="3">
        <f>VLOOKUP(A118,data!I:S,8,FALSE)</f>
        <v>8</v>
      </c>
      <c r="AB118" s="3" t="b">
        <f>IF(OR(G118&lt;Z118,G118&gt;AA118),TRUE,FALSE)</f>
        <v>0</v>
      </c>
    </row>
    <row r="119" spans="1:28" s="3" customFormat="1" x14ac:dyDescent="0.25">
      <c r="A119" s="17" t="s">
        <v>275</v>
      </c>
      <c r="B119" s="17" t="str">
        <f>VLOOKUP(A119,data!I:S,2,FALSE)</f>
        <v>Dist Y</v>
      </c>
      <c r="C119" s="15">
        <f>TRUNC(VLOOKUP(A119,data!I:S,3,FALSE),1)</f>
        <v>71.900000000000006</v>
      </c>
      <c r="D119" s="15">
        <f>TRUNC(VLOOKUP(A119,data!I:S,4,FALSE),1)</f>
        <v>72.5</v>
      </c>
      <c r="E119" s="15">
        <f>VLOOKUP(A119,data!I:S,5,FALSE)</f>
        <v>-4</v>
      </c>
      <c r="F119" s="15">
        <f>VLOOKUP(A119,data!I:S,6,FALSE)</f>
        <v>4</v>
      </c>
      <c r="G119" s="17">
        <f>C119-D119</f>
        <v>-0.59999999999999432</v>
      </c>
      <c r="H119" s="17">
        <f>IF(OR(G119&lt;E119,G119&gt;F119),1,0)</f>
        <v>0</v>
      </c>
      <c r="I119" s="15" t="str">
        <f>IF(H119=1,IF(G119&lt;E119,G119-E119,G119-F119),"")</f>
        <v/>
      </c>
      <c r="J119" s="33" t="str">
        <f>VLOOKUP(A119,data!I:S,9,FALSE)</f>
        <v>Deck # 1 LH vs Deck # 4 LH - W-Pitch</v>
      </c>
      <c r="K119" s="33"/>
      <c r="L119" s="33"/>
      <c r="M119" s="33"/>
      <c r="N119" s="2"/>
      <c r="X119" s="3" t="str">
        <f>IF(AND(H119=1,Y119="TRUE"),TRUE,"")</f>
        <v/>
      </c>
      <c r="Y119" s="3" t="str">
        <f>VLOOKUP(A119,data!I:S,10,FALSE)</f>
        <v>TRUE</v>
      </c>
      <c r="Z119" s="3">
        <f>VLOOKUP(A119,data!I:S,7,FALSE)</f>
        <v>-8</v>
      </c>
      <c r="AA119" s="3">
        <f>VLOOKUP(A119,data!I:S,8,FALSE)</f>
        <v>8</v>
      </c>
      <c r="AB119" s="3" t="b">
        <f>IF(OR(G119&lt;Z119,G119&gt;AA119),TRUE,FALSE)</f>
        <v>0</v>
      </c>
    </row>
    <row r="120" spans="1:28" s="3" customFormat="1" x14ac:dyDescent="0.25">
      <c r="A120" s="17" t="s">
        <v>277</v>
      </c>
      <c r="B120" s="17" t="str">
        <f>VLOOKUP(A120,data!I:S,2,FALSE)</f>
        <v>Dist Z</v>
      </c>
      <c r="C120" s="15">
        <f>TRUNC(VLOOKUP(A120,data!I:S,3,FALSE),1)</f>
        <v>22</v>
      </c>
      <c r="D120" s="15">
        <f>TRUNC(VLOOKUP(A120,data!I:S,4,FALSE),1)</f>
        <v>19.8</v>
      </c>
      <c r="E120" s="15">
        <f>VLOOKUP(A120,data!I:S,5,FALSE)</f>
        <v>-3</v>
      </c>
      <c r="F120" s="15">
        <f>VLOOKUP(A120,data!I:S,6,FALSE)</f>
        <v>3</v>
      </c>
      <c r="G120" s="17">
        <f>C120-D120</f>
        <v>2.1999999999999993</v>
      </c>
      <c r="H120" s="17">
        <f>IF(OR(G120&lt;E120,G120&gt;F120),1,0)</f>
        <v>0</v>
      </c>
      <c r="I120" s="15" t="str">
        <f>IF(H120=1,IF(G120&lt;E120,G120-E120,G120-F120),"")</f>
        <v/>
      </c>
      <c r="J120" s="33" t="str">
        <f>VLOOKUP(A120,data!I:S,9,FALSE)</f>
        <v>Deck # 1 LH vs Deck # 3 LH - H-Pitch</v>
      </c>
      <c r="K120" s="33"/>
      <c r="L120" s="33"/>
      <c r="M120" s="33"/>
      <c r="N120" s="2"/>
      <c r="X120" s="3" t="str">
        <f>IF(AND(H120=1,Y120="TRUE"),TRUE,"")</f>
        <v/>
      </c>
      <c r="Y120" s="3" t="str">
        <f>VLOOKUP(A120,data!I:S,10,FALSE)</f>
        <v>TRUE</v>
      </c>
      <c r="Z120" s="3">
        <f>VLOOKUP(A120,data!I:S,7,FALSE)</f>
        <v>-6</v>
      </c>
      <c r="AA120" s="3">
        <f>VLOOKUP(A120,data!I:S,8,FALSE)</f>
        <v>6</v>
      </c>
      <c r="AB120" s="3" t="b">
        <f>IF(OR(G120&lt;Z120,G120&gt;AA120),TRUE,FALSE)</f>
        <v>0</v>
      </c>
    </row>
    <row r="121" spans="1:28" s="3" customFormat="1" ht="30" customHeight="1" x14ac:dyDescent="0.25">
      <c r="A121" s="27" t="str">
        <f ca="1">INDEX(data!D:D,MATCH(OFFSET(INDIRECT("RC",FALSE),3,0),data!I:I,0))</f>
        <v>Front Shock Absorber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9"/>
      <c r="N121" s="2"/>
    </row>
    <row r="122" spans="1:28" s="3" customFormat="1" ht="200.1" customHeight="1" x14ac:dyDescent="0.25">
      <c r="A122" s="30" t="s">
        <v>32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2"/>
      <c r="N122" s="2"/>
    </row>
    <row r="123" spans="1:28" s="3" customFormat="1" x14ac:dyDescent="0.25">
      <c r="A123" s="17" t="s">
        <v>0</v>
      </c>
      <c r="B123" s="17" t="s">
        <v>18</v>
      </c>
      <c r="C123" s="17" t="s">
        <v>19</v>
      </c>
      <c r="D123" s="17" t="s">
        <v>20</v>
      </c>
      <c r="E123" s="17" t="s">
        <v>34</v>
      </c>
      <c r="F123" s="17" t="s">
        <v>35</v>
      </c>
      <c r="G123" s="17" t="s">
        <v>36</v>
      </c>
      <c r="H123" s="17" t="s">
        <v>16</v>
      </c>
      <c r="I123" s="17" t="s">
        <v>17</v>
      </c>
      <c r="J123" s="33" t="s">
        <v>37</v>
      </c>
      <c r="K123" s="33"/>
      <c r="L123" s="33"/>
      <c r="M123" s="33"/>
      <c r="N123" s="2"/>
      <c r="X123" s="3" t="s">
        <v>27</v>
      </c>
      <c r="Y123" s="3" t="s">
        <v>23</v>
      </c>
      <c r="Z123" s="3" t="s">
        <v>24</v>
      </c>
      <c r="AA123" s="3" t="s">
        <v>25</v>
      </c>
      <c r="AB123" s="3" t="s">
        <v>26</v>
      </c>
    </row>
    <row r="124" spans="1:28" s="3" customFormat="1" x14ac:dyDescent="0.25">
      <c r="A124" s="17" t="s">
        <v>281</v>
      </c>
      <c r="B124" s="17" t="str">
        <f>VLOOKUP(A124,data!I:S,2,FALSE)</f>
        <v>Pos X</v>
      </c>
      <c r="C124" s="15">
        <f>TRUNC(VLOOKUP(A124,data!I:S,3,FALSE),1)</f>
        <v>954.1</v>
      </c>
      <c r="D124" s="15">
        <f>TRUNC(VLOOKUP(A124,data!I:S,4,FALSE),1)</f>
        <v>953</v>
      </c>
      <c r="E124" s="15">
        <f>VLOOKUP(A124,data!I:S,5,FALSE)</f>
        <v>-4</v>
      </c>
      <c r="F124" s="15">
        <f>VLOOKUP(A124,data!I:S,6,FALSE)</f>
        <v>4</v>
      </c>
      <c r="G124" s="17">
        <f>C124-D124</f>
        <v>1.1000000000000227</v>
      </c>
      <c r="H124" s="17">
        <f>IF(OR(G124&lt;E124,G124&gt;F124),1,0)</f>
        <v>0</v>
      </c>
      <c r="I124" s="15" t="str">
        <f>IF(H124=1,IF(G124&lt;E124,G124-E124,G124-F124),"")</f>
        <v/>
      </c>
      <c r="J124" s="33" t="str">
        <f>VLOOKUP(A124,data!I:S,9,FALSE)</f>
        <v>Center Hole RH - Pos X</v>
      </c>
      <c r="K124" s="33"/>
      <c r="L124" s="33"/>
      <c r="M124" s="33"/>
      <c r="N124" s="2"/>
      <c r="X124" s="3" t="str">
        <f>IF(AND(H124=1,Y124="TRUE"),TRUE,"")</f>
        <v/>
      </c>
      <c r="Y124" s="3" t="str">
        <f>VLOOKUP(A124,data!I:S,10,FALSE)</f>
        <v>FALSE</v>
      </c>
      <c r="Z124" s="3">
        <f>VLOOKUP(A124,data!I:S,7,FALSE)</f>
        <v>-5</v>
      </c>
      <c r="AA124" s="3">
        <f>VLOOKUP(A124,data!I:S,8,FALSE)</f>
        <v>5</v>
      </c>
      <c r="AB124" s="3" t="b">
        <f>IF(OR(G124&lt;Z124,G124&gt;AA124),TRUE,FALSE)</f>
        <v>0</v>
      </c>
    </row>
    <row r="125" spans="1:28" s="3" customFormat="1" x14ac:dyDescent="0.25">
      <c r="A125" s="17" t="s">
        <v>283</v>
      </c>
      <c r="B125" s="17" t="str">
        <f>VLOOKUP(A125,data!I:S,2,FALSE)</f>
        <v>Pos Y</v>
      </c>
      <c r="C125" s="15">
        <f>TRUNC(VLOOKUP(A125,data!I:S,3,FALSE),1)</f>
        <v>459</v>
      </c>
      <c r="D125" s="15">
        <f>TRUNC(VLOOKUP(A125,data!I:S,4,FALSE),1)</f>
        <v>458.8</v>
      </c>
      <c r="E125" s="15">
        <f>VLOOKUP(A125,data!I:S,5,FALSE)</f>
        <v>-4</v>
      </c>
      <c r="F125" s="15">
        <f>VLOOKUP(A125,data!I:S,6,FALSE)</f>
        <v>4</v>
      </c>
      <c r="G125" s="17">
        <f>C125-D125</f>
        <v>0.19999999999998863</v>
      </c>
      <c r="H125" s="17">
        <f>IF(OR(G125&lt;E125,G125&gt;F125),1,0)</f>
        <v>0</v>
      </c>
      <c r="I125" s="15" t="str">
        <f>IF(H125=1,IF(G125&lt;E125,G125-E125,G125-F125),"")</f>
        <v/>
      </c>
      <c r="J125" s="33" t="str">
        <f>VLOOKUP(A125,data!I:S,9,FALSE)</f>
        <v>Center Hole RH - Pos Y</v>
      </c>
      <c r="K125" s="33"/>
      <c r="L125" s="33"/>
      <c r="M125" s="33"/>
      <c r="N125" s="2"/>
      <c r="X125" s="3" t="str">
        <f>IF(AND(H125=1,Y125="TRUE"),TRUE,"")</f>
        <v/>
      </c>
      <c r="Y125" s="3" t="str">
        <f>VLOOKUP(A125,data!I:S,10,FALSE)</f>
        <v>FALSE</v>
      </c>
      <c r="Z125" s="3">
        <f>VLOOKUP(A125,data!I:S,7,FALSE)</f>
        <v>-5</v>
      </c>
      <c r="AA125" s="3">
        <f>VLOOKUP(A125,data!I:S,8,FALSE)</f>
        <v>5</v>
      </c>
      <c r="AB125" s="3" t="b">
        <f>IF(OR(G125&lt;Z125,G125&gt;AA125),TRUE,FALSE)</f>
        <v>0</v>
      </c>
    </row>
    <row r="126" spans="1:28" s="3" customFormat="1" x14ac:dyDescent="0.25">
      <c r="A126" s="17" t="s">
        <v>285</v>
      </c>
      <c r="B126" s="17" t="str">
        <f>VLOOKUP(A126,data!I:S,2,FALSE)</f>
        <v>Pos Z</v>
      </c>
      <c r="C126" s="15">
        <f>TRUNC(VLOOKUP(A126,data!I:S,3,FALSE),1)</f>
        <v>1292</v>
      </c>
      <c r="D126" s="15">
        <f>TRUNC(VLOOKUP(A126,data!I:S,4,FALSE),1)</f>
        <v>1291.0999999999999</v>
      </c>
      <c r="E126" s="15">
        <f>VLOOKUP(A126,data!I:S,5,FALSE)</f>
        <v>-3</v>
      </c>
      <c r="F126" s="15">
        <f>VLOOKUP(A126,data!I:S,6,FALSE)</f>
        <v>3</v>
      </c>
      <c r="G126" s="17">
        <f>C126-D126</f>
        <v>0.90000000000009095</v>
      </c>
      <c r="H126" s="17">
        <f>IF(OR(G126&lt;E126,G126&gt;F126),1,0)</f>
        <v>0</v>
      </c>
      <c r="I126" s="15" t="str">
        <f>IF(H126=1,IF(G126&lt;E126,G126-E126,G126-F126),"")</f>
        <v/>
      </c>
      <c r="J126" s="33" t="str">
        <f>VLOOKUP(A126,data!I:S,9,FALSE)</f>
        <v>Center Hole RH - Pos Z</v>
      </c>
      <c r="K126" s="33"/>
      <c r="L126" s="33"/>
      <c r="M126" s="33"/>
      <c r="N126" s="2"/>
      <c r="X126" s="3" t="str">
        <f>IF(AND(H126=1,Y126="TRUE"),TRUE,"")</f>
        <v/>
      </c>
      <c r="Y126" s="3" t="str">
        <f>VLOOKUP(A126,data!I:S,10,FALSE)</f>
        <v>FALSE</v>
      </c>
      <c r="Z126" s="3">
        <f>VLOOKUP(A126,data!I:S,7,FALSE)</f>
        <v>-3.75</v>
      </c>
      <c r="AA126" s="3">
        <f>VLOOKUP(A126,data!I:S,8,FALSE)</f>
        <v>3.75</v>
      </c>
      <c r="AB126" s="3" t="b">
        <f>IF(OR(G126&lt;Z126,G126&gt;AA126),TRUE,FALSE)</f>
        <v>0</v>
      </c>
    </row>
    <row r="127" spans="1:28" s="3" customFormat="1" x14ac:dyDescent="0.25">
      <c r="A127" s="17" t="s">
        <v>287</v>
      </c>
      <c r="B127" s="17" t="str">
        <f>VLOOKUP(A127,data!I:S,2,FALSE)</f>
        <v>Pos X</v>
      </c>
      <c r="C127" s="15">
        <f>TRUNC(VLOOKUP(A127,data!I:S,3,FALSE),1)</f>
        <v>953.8</v>
      </c>
      <c r="D127" s="15">
        <f>TRUNC(VLOOKUP(A127,data!I:S,4,FALSE),1)</f>
        <v>953</v>
      </c>
      <c r="E127" s="15">
        <f>VLOOKUP(A127,data!I:S,5,FALSE)</f>
        <v>-4</v>
      </c>
      <c r="F127" s="15">
        <f>VLOOKUP(A127,data!I:S,6,FALSE)</f>
        <v>4</v>
      </c>
      <c r="G127" s="17">
        <f>C127-D127</f>
        <v>0.79999999999995453</v>
      </c>
      <c r="H127" s="17">
        <f>IF(OR(G127&lt;E127,G127&gt;F127),1,0)</f>
        <v>0</v>
      </c>
      <c r="I127" s="15" t="str">
        <f>IF(H127=1,IF(G127&lt;E127,G127-E127,G127-F127),"")</f>
        <v/>
      </c>
      <c r="J127" s="33" t="str">
        <f>VLOOKUP(A127,data!I:S,9,FALSE)</f>
        <v>Inboard Hole RH - Pos X</v>
      </c>
      <c r="K127" s="33"/>
      <c r="L127" s="33"/>
      <c r="M127" s="33"/>
      <c r="N127" s="2"/>
      <c r="X127" s="3" t="str">
        <f>IF(AND(H127=1,Y127="TRUE"),TRUE,"")</f>
        <v/>
      </c>
      <c r="Y127" s="3" t="str">
        <f>VLOOKUP(A127,data!I:S,10,FALSE)</f>
        <v>TRUE</v>
      </c>
      <c r="Z127" s="3">
        <f>VLOOKUP(A127,data!I:S,7,FALSE)</f>
        <v>-5</v>
      </c>
      <c r="AA127" s="3">
        <f>VLOOKUP(A127,data!I:S,8,FALSE)</f>
        <v>5</v>
      </c>
      <c r="AB127" s="3" t="b">
        <f>IF(OR(G127&lt;Z127,G127&gt;AA127),TRUE,FALSE)</f>
        <v>0</v>
      </c>
    </row>
    <row r="128" spans="1:28" s="3" customFormat="1" x14ac:dyDescent="0.25">
      <c r="A128" s="17" t="s">
        <v>289</v>
      </c>
      <c r="B128" s="17" t="str">
        <f>VLOOKUP(A128,data!I:S,2,FALSE)</f>
        <v>Pos Y</v>
      </c>
      <c r="C128" s="15">
        <f>TRUNC(VLOOKUP(A128,data!I:S,3,FALSE),1)</f>
        <v>408</v>
      </c>
      <c r="D128" s="15">
        <f>TRUNC(VLOOKUP(A128,data!I:S,4,FALSE),1)</f>
        <v>407.2</v>
      </c>
      <c r="E128" s="15">
        <f>VLOOKUP(A128,data!I:S,5,FALSE)</f>
        <v>-4</v>
      </c>
      <c r="F128" s="15">
        <f>VLOOKUP(A128,data!I:S,6,FALSE)</f>
        <v>4</v>
      </c>
      <c r="G128" s="17">
        <f>C128-D128</f>
        <v>0.80000000000001137</v>
      </c>
      <c r="H128" s="17">
        <f>IF(OR(G128&lt;E128,G128&gt;F128),1,0)</f>
        <v>0</v>
      </c>
      <c r="I128" s="15" t="str">
        <f>IF(H128=1,IF(G128&lt;E128,G128-E128,G128-F128),"")</f>
        <v/>
      </c>
      <c r="J128" s="33" t="str">
        <f>VLOOKUP(A128,data!I:S,9,FALSE)</f>
        <v>Inboard Hole RH - Pos Y</v>
      </c>
      <c r="K128" s="33"/>
      <c r="L128" s="33"/>
      <c r="M128" s="33"/>
      <c r="N128" s="2"/>
      <c r="X128" s="3" t="str">
        <f>IF(AND(H128=1,Y128="TRUE"),TRUE,"")</f>
        <v/>
      </c>
      <c r="Y128" s="3" t="str">
        <f>VLOOKUP(A128,data!I:S,10,FALSE)</f>
        <v>TRUE</v>
      </c>
      <c r="Z128" s="3">
        <f>VLOOKUP(A128,data!I:S,7,FALSE)</f>
        <v>-5</v>
      </c>
      <c r="AA128" s="3">
        <f>VLOOKUP(A128,data!I:S,8,FALSE)</f>
        <v>5</v>
      </c>
      <c r="AB128" s="3" t="b">
        <f>IF(OR(G128&lt;Z128,G128&gt;AA128),TRUE,FALSE)</f>
        <v>0</v>
      </c>
    </row>
    <row r="129" spans="1:28" s="3" customFormat="1" x14ac:dyDescent="0.25">
      <c r="A129" s="17" t="s">
        <v>291</v>
      </c>
      <c r="B129" s="17" t="str">
        <f>VLOOKUP(A129,data!I:S,2,FALSE)</f>
        <v>Pos Z</v>
      </c>
      <c r="C129" s="15">
        <f>TRUNC(VLOOKUP(A129,data!I:S,3,FALSE),1)</f>
        <v>1276.9000000000001</v>
      </c>
      <c r="D129" s="15">
        <f>TRUNC(VLOOKUP(A129,data!I:S,4,FALSE),1)</f>
        <v>1277</v>
      </c>
      <c r="E129" s="15">
        <f>VLOOKUP(A129,data!I:S,5,FALSE)</f>
        <v>-3</v>
      </c>
      <c r="F129" s="15">
        <f>VLOOKUP(A129,data!I:S,6,FALSE)</f>
        <v>3</v>
      </c>
      <c r="G129" s="17">
        <f>C129-D129</f>
        <v>-9.9999999999909051E-2</v>
      </c>
      <c r="H129" s="17">
        <f>IF(OR(G129&lt;E129,G129&gt;F129),1,0)</f>
        <v>0</v>
      </c>
      <c r="I129" s="15" t="str">
        <f>IF(H129=1,IF(G129&lt;E129,G129-E129,G129-F129),"")</f>
        <v/>
      </c>
      <c r="J129" s="33" t="str">
        <f>VLOOKUP(A129,data!I:S,9,FALSE)</f>
        <v>Inboard Hole RH - Pos Z</v>
      </c>
      <c r="K129" s="33"/>
      <c r="L129" s="33"/>
      <c r="M129" s="33"/>
      <c r="N129" s="2"/>
      <c r="X129" s="3" t="str">
        <f>IF(AND(H129=1,Y129="TRUE"),TRUE,"")</f>
        <v/>
      </c>
      <c r="Y129" s="3" t="str">
        <f>VLOOKUP(A129,data!I:S,10,FALSE)</f>
        <v>TRUE</v>
      </c>
      <c r="Z129" s="3">
        <f>VLOOKUP(A129,data!I:S,7,FALSE)</f>
        <v>-3.75</v>
      </c>
      <c r="AA129" s="3">
        <f>VLOOKUP(A129,data!I:S,8,FALSE)</f>
        <v>3.75</v>
      </c>
      <c r="AB129" s="3" t="b">
        <f>IF(OR(G129&lt;Z129,G129&gt;AA129),TRUE,FALSE)</f>
        <v>0</v>
      </c>
    </row>
    <row r="130" spans="1:28" s="3" customFormat="1" x14ac:dyDescent="0.25">
      <c r="A130" s="17" t="s">
        <v>293</v>
      </c>
      <c r="B130" s="17" t="str">
        <f>VLOOKUP(A130,data!I:S,2,FALSE)</f>
        <v>Pos X</v>
      </c>
      <c r="C130" s="15">
        <f>TRUNC(VLOOKUP(A130,data!I:S,3,FALSE),1)</f>
        <v>908.5</v>
      </c>
      <c r="D130" s="15">
        <f>TRUNC(VLOOKUP(A130,data!I:S,4,FALSE),1)</f>
        <v>907.1</v>
      </c>
      <c r="E130" s="15">
        <f>VLOOKUP(A130,data!I:S,5,FALSE)</f>
        <v>-4</v>
      </c>
      <c r="F130" s="15">
        <f>VLOOKUP(A130,data!I:S,6,FALSE)</f>
        <v>4</v>
      </c>
      <c r="G130" s="17">
        <f>C130-D130</f>
        <v>1.3999999999999773</v>
      </c>
      <c r="H130" s="17">
        <f>IF(OR(G130&lt;E130,G130&gt;F130),1,0)</f>
        <v>0</v>
      </c>
      <c r="I130" s="15" t="str">
        <f>IF(H130=1,IF(G130&lt;E130,G130-E130,G130-F130),"")</f>
        <v/>
      </c>
      <c r="J130" s="33" t="str">
        <f>VLOOKUP(A130,data!I:S,9,FALSE)</f>
        <v>Front Hole RH - Pos X</v>
      </c>
      <c r="K130" s="33"/>
      <c r="L130" s="33"/>
      <c r="M130" s="33"/>
      <c r="N130" s="2"/>
      <c r="X130" s="3" t="str">
        <f>IF(AND(H130=1,Y130="TRUE"),TRUE,"")</f>
        <v/>
      </c>
      <c r="Y130" s="3" t="str">
        <f>VLOOKUP(A130,data!I:S,10,FALSE)</f>
        <v>TRUE</v>
      </c>
      <c r="Z130" s="3">
        <f>VLOOKUP(A130,data!I:S,7,FALSE)</f>
        <v>-8</v>
      </c>
      <c r="AA130" s="3">
        <f>VLOOKUP(A130,data!I:S,8,FALSE)</f>
        <v>8</v>
      </c>
      <c r="AB130" s="3" t="b">
        <f>IF(OR(G130&lt;Z130,G130&gt;AA130),TRUE,FALSE)</f>
        <v>0</v>
      </c>
    </row>
    <row r="131" spans="1:28" s="3" customFormat="1" x14ac:dyDescent="0.25">
      <c r="A131" s="17" t="s">
        <v>295</v>
      </c>
      <c r="B131" s="17" t="str">
        <f>VLOOKUP(A131,data!I:S,2,FALSE)</f>
        <v>Pos Y</v>
      </c>
      <c r="C131" s="15">
        <f>TRUNC(VLOOKUP(A131,data!I:S,3,FALSE),1)</f>
        <v>487.1</v>
      </c>
      <c r="D131" s="15">
        <f>TRUNC(VLOOKUP(A131,data!I:S,4,FALSE),1)</f>
        <v>486</v>
      </c>
      <c r="E131" s="15">
        <f>VLOOKUP(A131,data!I:S,5,FALSE)</f>
        <v>-4</v>
      </c>
      <c r="F131" s="15">
        <f>VLOOKUP(A131,data!I:S,6,FALSE)</f>
        <v>4</v>
      </c>
      <c r="G131" s="17">
        <f>C131-D131</f>
        <v>1.1000000000000227</v>
      </c>
      <c r="H131" s="17">
        <f>IF(OR(G131&lt;E131,G131&gt;F131),1,0)</f>
        <v>0</v>
      </c>
      <c r="I131" s="15" t="str">
        <f>IF(H131=1,IF(G131&lt;E131,G131-E131,G131-F131),"")</f>
        <v/>
      </c>
      <c r="J131" s="33" t="str">
        <f>VLOOKUP(A131,data!I:S,9,FALSE)</f>
        <v>Front Hole RH - Pos Y</v>
      </c>
      <c r="K131" s="33"/>
      <c r="L131" s="33"/>
      <c r="M131" s="33"/>
      <c r="N131" s="2"/>
      <c r="X131" s="3" t="str">
        <f>IF(AND(H131=1,Y131="TRUE"),TRUE,"")</f>
        <v/>
      </c>
      <c r="Y131" s="3" t="str">
        <f>VLOOKUP(A131,data!I:S,10,FALSE)</f>
        <v>TRUE</v>
      </c>
      <c r="Z131" s="3">
        <f>VLOOKUP(A131,data!I:S,7,FALSE)</f>
        <v>-8</v>
      </c>
      <c r="AA131" s="3">
        <f>VLOOKUP(A131,data!I:S,8,FALSE)</f>
        <v>8</v>
      </c>
      <c r="AB131" s="3" t="b">
        <f>IF(OR(G131&lt;Z131,G131&gt;AA131),TRUE,FALSE)</f>
        <v>0</v>
      </c>
    </row>
    <row r="132" spans="1:28" s="3" customFormat="1" x14ac:dyDescent="0.25">
      <c r="A132" s="17" t="s">
        <v>297</v>
      </c>
      <c r="B132" s="17" t="str">
        <f>VLOOKUP(A132,data!I:S,2,FALSE)</f>
        <v>Pos Z</v>
      </c>
      <c r="C132" s="15">
        <f>TRUNC(VLOOKUP(A132,data!I:S,3,FALSE),1)</f>
        <v>1288.0999999999999</v>
      </c>
      <c r="D132" s="15">
        <f>TRUNC(VLOOKUP(A132,data!I:S,4,FALSE),1)</f>
        <v>1288</v>
      </c>
      <c r="E132" s="15">
        <f>VLOOKUP(A132,data!I:S,5,FALSE)</f>
        <v>-3</v>
      </c>
      <c r="F132" s="15">
        <f>VLOOKUP(A132,data!I:S,6,FALSE)</f>
        <v>3</v>
      </c>
      <c r="G132" s="17">
        <f>C132-D132</f>
        <v>9.9999999999909051E-2</v>
      </c>
      <c r="H132" s="17">
        <f>IF(OR(G132&lt;E132,G132&gt;F132),1,0)</f>
        <v>0</v>
      </c>
      <c r="I132" s="15" t="str">
        <f>IF(H132=1,IF(G132&lt;E132,G132-E132,G132-F132),"")</f>
        <v/>
      </c>
      <c r="J132" s="33" t="str">
        <f>VLOOKUP(A132,data!I:S,9,FALSE)</f>
        <v>Front Hole RH - Pos Z</v>
      </c>
      <c r="K132" s="33"/>
      <c r="L132" s="33"/>
      <c r="M132" s="33"/>
      <c r="N132" s="2"/>
      <c r="X132" s="3" t="str">
        <f>IF(AND(H132=1,Y132="TRUE"),TRUE,"")</f>
        <v/>
      </c>
      <c r="Y132" s="3" t="str">
        <f>VLOOKUP(A132,data!I:S,10,FALSE)</f>
        <v>TRUE</v>
      </c>
      <c r="Z132" s="3">
        <f>VLOOKUP(A132,data!I:S,7,FALSE)</f>
        <v>-6</v>
      </c>
      <c r="AA132" s="3">
        <f>VLOOKUP(A132,data!I:S,8,FALSE)</f>
        <v>6</v>
      </c>
      <c r="AB132" s="3" t="b">
        <f>IF(OR(G132&lt;Z132,G132&gt;AA132),TRUE,FALSE)</f>
        <v>0</v>
      </c>
    </row>
    <row r="133" spans="1:28" s="3" customFormat="1" x14ac:dyDescent="0.25">
      <c r="A133" s="17" t="s">
        <v>299</v>
      </c>
      <c r="B133" s="17" t="str">
        <f>VLOOKUP(A133,data!I:S,2,FALSE)</f>
        <v>Pos X</v>
      </c>
      <c r="C133" s="15">
        <f>TRUNC(VLOOKUP(A133,data!I:S,3,FALSE),1)</f>
        <v>1000.4</v>
      </c>
      <c r="D133" s="15">
        <f>TRUNC(VLOOKUP(A133,data!I:S,4,FALSE),1)</f>
        <v>998.9</v>
      </c>
      <c r="E133" s="15">
        <f>VLOOKUP(A133,data!I:S,5,FALSE)</f>
        <v>-4</v>
      </c>
      <c r="F133" s="15">
        <f>VLOOKUP(A133,data!I:S,6,FALSE)</f>
        <v>4</v>
      </c>
      <c r="G133" s="17">
        <f>C133-D133</f>
        <v>1.5</v>
      </c>
      <c r="H133" s="17">
        <f>IF(OR(G133&lt;E133,G133&gt;F133),1,0)</f>
        <v>0</v>
      </c>
      <c r="I133" s="15" t="str">
        <f>IF(H133=1,IF(G133&lt;E133,G133-E133,G133-F133),"")</f>
        <v/>
      </c>
      <c r="J133" s="33" t="str">
        <f>VLOOKUP(A133,data!I:S,9,FALSE)</f>
        <v>Rear Hole RH - Pos X</v>
      </c>
      <c r="K133" s="33"/>
      <c r="L133" s="33"/>
      <c r="M133" s="33"/>
      <c r="N133" s="2"/>
      <c r="X133" s="3" t="str">
        <f>IF(AND(H133=1,Y133="TRUE"),TRUE,"")</f>
        <v/>
      </c>
      <c r="Y133" s="3" t="str">
        <f>VLOOKUP(A133,data!I:S,10,FALSE)</f>
        <v>TRUE</v>
      </c>
      <c r="Z133" s="3">
        <f>VLOOKUP(A133,data!I:S,7,FALSE)</f>
        <v>-8</v>
      </c>
      <c r="AA133" s="3">
        <f>VLOOKUP(A133,data!I:S,8,FALSE)</f>
        <v>8</v>
      </c>
      <c r="AB133" s="3" t="b">
        <f>IF(OR(G133&lt;Z133,G133&gt;AA133),TRUE,FALSE)</f>
        <v>0</v>
      </c>
    </row>
    <row r="134" spans="1:28" s="3" customFormat="1" x14ac:dyDescent="0.25">
      <c r="A134" s="17" t="s">
        <v>301</v>
      </c>
      <c r="B134" s="17" t="str">
        <f>VLOOKUP(A134,data!I:S,2,FALSE)</f>
        <v>Pos Y</v>
      </c>
      <c r="C134" s="15">
        <f>TRUNC(VLOOKUP(A134,data!I:S,3,FALSE),1)</f>
        <v>486.3</v>
      </c>
      <c r="D134" s="15">
        <f>TRUNC(VLOOKUP(A134,data!I:S,4,FALSE),1)</f>
        <v>486</v>
      </c>
      <c r="E134" s="15">
        <f>VLOOKUP(A134,data!I:S,5,FALSE)</f>
        <v>-4</v>
      </c>
      <c r="F134" s="15">
        <f>VLOOKUP(A134,data!I:S,6,FALSE)</f>
        <v>4</v>
      </c>
      <c r="G134" s="17">
        <f>C134-D134</f>
        <v>0.30000000000001137</v>
      </c>
      <c r="H134" s="17">
        <f>IF(OR(G134&lt;E134,G134&gt;F134),1,0)</f>
        <v>0</v>
      </c>
      <c r="I134" s="15" t="str">
        <f>IF(H134=1,IF(G134&lt;E134,G134-E134,G134-F134),"")</f>
        <v/>
      </c>
      <c r="J134" s="33" t="str">
        <f>VLOOKUP(A134,data!I:S,9,FALSE)</f>
        <v>Rear Hole RH - Pos Y</v>
      </c>
      <c r="K134" s="33"/>
      <c r="L134" s="33"/>
      <c r="M134" s="33"/>
      <c r="N134" s="2"/>
      <c r="X134" s="3" t="str">
        <f>IF(AND(H134=1,Y134="TRUE"),TRUE,"")</f>
        <v/>
      </c>
      <c r="Y134" s="3" t="str">
        <f>VLOOKUP(A134,data!I:S,10,FALSE)</f>
        <v>TRUE</v>
      </c>
      <c r="Z134" s="3">
        <f>VLOOKUP(A134,data!I:S,7,FALSE)</f>
        <v>-8</v>
      </c>
      <c r="AA134" s="3">
        <f>VLOOKUP(A134,data!I:S,8,FALSE)</f>
        <v>8</v>
      </c>
      <c r="AB134" s="3" t="b">
        <f>IF(OR(G134&lt;Z134,G134&gt;AA134),TRUE,FALSE)</f>
        <v>0</v>
      </c>
    </row>
    <row r="135" spans="1:28" s="3" customFormat="1" x14ac:dyDescent="0.25">
      <c r="A135" s="17" t="s">
        <v>303</v>
      </c>
      <c r="B135" s="17" t="str">
        <f>VLOOKUP(A135,data!I:S,2,FALSE)</f>
        <v>Pos Z</v>
      </c>
      <c r="C135" s="15">
        <f>TRUNC(VLOOKUP(A135,data!I:S,3,FALSE),1)</f>
        <v>1287.5</v>
      </c>
      <c r="D135" s="15">
        <f>TRUNC(VLOOKUP(A135,data!I:S,4,FALSE),1)</f>
        <v>1288</v>
      </c>
      <c r="E135" s="15">
        <f>VLOOKUP(A135,data!I:S,5,FALSE)</f>
        <v>-3</v>
      </c>
      <c r="F135" s="15">
        <f>VLOOKUP(A135,data!I:S,6,FALSE)</f>
        <v>3</v>
      </c>
      <c r="G135" s="17">
        <f>C135-D135</f>
        <v>-0.5</v>
      </c>
      <c r="H135" s="17">
        <f>IF(OR(G135&lt;E135,G135&gt;F135),1,0)</f>
        <v>0</v>
      </c>
      <c r="I135" s="15" t="str">
        <f>IF(H135=1,IF(G135&lt;E135,G135-E135,G135-F135),"")</f>
        <v/>
      </c>
      <c r="J135" s="33" t="str">
        <f>VLOOKUP(A135,data!I:S,9,FALSE)</f>
        <v>Rear Hole RH - Pos Z</v>
      </c>
      <c r="K135" s="33"/>
      <c r="L135" s="33"/>
      <c r="M135" s="33"/>
      <c r="N135" s="2"/>
      <c r="X135" s="3" t="str">
        <f>IF(AND(H135=1,Y135="TRUE"),TRUE,"")</f>
        <v/>
      </c>
      <c r="Y135" s="3" t="str">
        <f>VLOOKUP(A135,data!I:S,10,FALSE)</f>
        <v>TRUE</v>
      </c>
      <c r="Z135" s="3">
        <f>VLOOKUP(A135,data!I:S,7,FALSE)</f>
        <v>-6</v>
      </c>
      <c r="AA135" s="3">
        <f>VLOOKUP(A135,data!I:S,8,FALSE)</f>
        <v>6</v>
      </c>
      <c r="AB135" s="3" t="b">
        <f>IF(OR(G135&lt;Z135,G135&gt;AA135),TRUE,FALSE)</f>
        <v>0</v>
      </c>
    </row>
    <row r="136" spans="1:28" s="3" customFormat="1" x14ac:dyDescent="0.25">
      <c r="A136" s="17" t="s">
        <v>305</v>
      </c>
      <c r="B136" s="17" t="str">
        <f>VLOOKUP(A136,data!I:S,2,FALSE)</f>
        <v>Pos X</v>
      </c>
      <c r="C136" s="15">
        <f>TRUNC(VLOOKUP(A136,data!I:S,3,FALSE),1)</f>
        <v>954.5</v>
      </c>
      <c r="D136" s="15">
        <f>TRUNC(VLOOKUP(A136,data!I:S,4,FALSE),1)</f>
        <v>953</v>
      </c>
      <c r="E136" s="15">
        <f>VLOOKUP(A136,data!I:S,5,FALSE)</f>
        <v>-4</v>
      </c>
      <c r="F136" s="15">
        <f>VLOOKUP(A136,data!I:S,6,FALSE)</f>
        <v>4</v>
      </c>
      <c r="G136" s="17">
        <f>C136-D136</f>
        <v>1.5</v>
      </c>
      <c r="H136" s="17">
        <f>IF(OR(G136&lt;E136,G136&gt;F136),1,0)</f>
        <v>0</v>
      </c>
      <c r="I136" s="15" t="str">
        <f>IF(H136=1,IF(G136&lt;E136,G136-E136,G136-F136),"")</f>
        <v/>
      </c>
      <c r="J136" s="33" t="str">
        <f>VLOOKUP(A136,data!I:S,9,FALSE)</f>
        <v>Center Hole LH - Pos X</v>
      </c>
      <c r="K136" s="33"/>
      <c r="L136" s="33"/>
      <c r="M136" s="33"/>
      <c r="N136" s="2"/>
      <c r="X136" s="3" t="str">
        <f>IF(AND(H136=1,Y136="TRUE"),TRUE,"")</f>
        <v/>
      </c>
      <c r="Y136" s="3" t="str">
        <f>VLOOKUP(A136,data!I:S,10,FALSE)</f>
        <v>FALSE</v>
      </c>
      <c r="Z136" s="3">
        <f>VLOOKUP(A136,data!I:S,7,FALSE)</f>
        <v>-5</v>
      </c>
      <c r="AA136" s="3">
        <f>VLOOKUP(A136,data!I:S,8,FALSE)</f>
        <v>5</v>
      </c>
      <c r="AB136" s="3" t="b">
        <f>IF(OR(G136&lt;Z136,G136&gt;AA136),TRUE,FALSE)</f>
        <v>0</v>
      </c>
    </row>
    <row r="137" spans="1:28" s="3" customFormat="1" x14ac:dyDescent="0.25">
      <c r="A137" s="17" t="s">
        <v>307</v>
      </c>
      <c r="B137" s="17" t="str">
        <f>VLOOKUP(A137,data!I:S,2,FALSE)</f>
        <v>Pos Y</v>
      </c>
      <c r="C137" s="15">
        <f>TRUNC(VLOOKUP(A137,data!I:S,3,FALSE),1)</f>
        <v>-456.9</v>
      </c>
      <c r="D137" s="15">
        <f>TRUNC(VLOOKUP(A137,data!I:S,4,FALSE),1)</f>
        <v>-458.8</v>
      </c>
      <c r="E137" s="15">
        <f>VLOOKUP(A137,data!I:S,5,FALSE)</f>
        <v>-4</v>
      </c>
      <c r="F137" s="15">
        <f>VLOOKUP(A137,data!I:S,6,FALSE)</f>
        <v>4</v>
      </c>
      <c r="G137" s="17">
        <f>C137-D137</f>
        <v>1.9000000000000341</v>
      </c>
      <c r="H137" s="17">
        <f>IF(OR(G137&lt;E137,G137&gt;F137),1,0)</f>
        <v>0</v>
      </c>
      <c r="I137" s="15" t="str">
        <f>IF(H137=1,IF(G137&lt;E137,G137-E137,G137-F137),"")</f>
        <v/>
      </c>
      <c r="J137" s="33" t="str">
        <f>VLOOKUP(A137,data!I:S,9,FALSE)</f>
        <v>Center Hole LH - Pos Y</v>
      </c>
      <c r="K137" s="33"/>
      <c r="L137" s="33"/>
      <c r="M137" s="33"/>
      <c r="N137" s="2"/>
      <c r="X137" s="3" t="str">
        <f>IF(AND(H137=1,Y137="TRUE"),TRUE,"")</f>
        <v/>
      </c>
      <c r="Y137" s="3" t="str">
        <f>VLOOKUP(A137,data!I:S,10,FALSE)</f>
        <v>FALSE</v>
      </c>
      <c r="Z137" s="3">
        <f>VLOOKUP(A137,data!I:S,7,FALSE)</f>
        <v>-5</v>
      </c>
      <c r="AA137" s="3">
        <f>VLOOKUP(A137,data!I:S,8,FALSE)</f>
        <v>5</v>
      </c>
      <c r="AB137" s="3" t="b">
        <f>IF(OR(G137&lt;Z137,G137&gt;AA137),TRUE,FALSE)</f>
        <v>0</v>
      </c>
    </row>
    <row r="138" spans="1:28" s="3" customFormat="1" x14ac:dyDescent="0.25">
      <c r="A138" s="17" t="s">
        <v>309</v>
      </c>
      <c r="B138" s="17" t="str">
        <f>VLOOKUP(A138,data!I:S,2,FALSE)</f>
        <v>Pos Z</v>
      </c>
      <c r="C138" s="15">
        <f>TRUNC(VLOOKUP(A138,data!I:S,3,FALSE),1)</f>
        <v>1292.5999999999999</v>
      </c>
      <c r="D138" s="15">
        <f>TRUNC(VLOOKUP(A138,data!I:S,4,FALSE),1)</f>
        <v>1291.0999999999999</v>
      </c>
      <c r="E138" s="15">
        <f>VLOOKUP(A138,data!I:S,5,FALSE)</f>
        <v>-3</v>
      </c>
      <c r="F138" s="15">
        <f>VLOOKUP(A138,data!I:S,6,FALSE)</f>
        <v>3</v>
      </c>
      <c r="G138" s="17">
        <f>C138-D138</f>
        <v>1.5</v>
      </c>
      <c r="H138" s="17">
        <f>IF(OR(G138&lt;E138,G138&gt;F138),1,0)</f>
        <v>0</v>
      </c>
      <c r="I138" s="15" t="str">
        <f>IF(H138=1,IF(G138&lt;E138,G138-E138,G138-F138),"")</f>
        <v/>
      </c>
      <c r="J138" s="33" t="str">
        <f>VLOOKUP(A138,data!I:S,9,FALSE)</f>
        <v>Center Hole LH - Pos Z</v>
      </c>
      <c r="K138" s="33"/>
      <c r="L138" s="33"/>
      <c r="M138" s="33"/>
      <c r="N138" s="2"/>
      <c r="X138" s="3" t="str">
        <f>IF(AND(H138=1,Y138="TRUE"),TRUE,"")</f>
        <v/>
      </c>
      <c r="Y138" s="3" t="str">
        <f>VLOOKUP(A138,data!I:S,10,FALSE)</f>
        <v>FALSE</v>
      </c>
      <c r="Z138" s="3">
        <f>VLOOKUP(A138,data!I:S,7,FALSE)</f>
        <v>-3.75</v>
      </c>
      <c r="AA138" s="3">
        <f>VLOOKUP(A138,data!I:S,8,FALSE)</f>
        <v>3.75</v>
      </c>
      <c r="AB138" s="3" t="b">
        <f>IF(OR(G138&lt;Z138,G138&gt;AA138),TRUE,FALSE)</f>
        <v>0</v>
      </c>
    </row>
    <row r="139" spans="1:28" s="3" customFormat="1" x14ac:dyDescent="0.25">
      <c r="A139" s="17" t="s">
        <v>311</v>
      </c>
      <c r="B139" s="17" t="str">
        <f>VLOOKUP(A139,data!I:S,2,FALSE)</f>
        <v>Pos X</v>
      </c>
      <c r="C139" s="15">
        <f>TRUNC(VLOOKUP(A139,data!I:S,3,FALSE),1)</f>
        <v>954.6</v>
      </c>
      <c r="D139" s="15">
        <f>TRUNC(VLOOKUP(A139,data!I:S,4,FALSE),1)</f>
        <v>953</v>
      </c>
      <c r="E139" s="15">
        <f>VLOOKUP(A139,data!I:S,5,FALSE)</f>
        <v>-4</v>
      </c>
      <c r="F139" s="15">
        <f>VLOOKUP(A139,data!I:S,6,FALSE)</f>
        <v>4</v>
      </c>
      <c r="G139" s="17">
        <f>C139-D139</f>
        <v>1.6000000000000227</v>
      </c>
      <c r="H139" s="17">
        <f>IF(OR(G139&lt;E139,G139&gt;F139),1,0)</f>
        <v>0</v>
      </c>
      <c r="I139" s="15" t="str">
        <f>IF(H139=1,IF(G139&lt;E139,G139-E139,G139-F139),"")</f>
        <v/>
      </c>
      <c r="J139" s="33" t="str">
        <f>VLOOKUP(A139,data!I:S,9,FALSE)</f>
        <v>Inboard Hole LH - Pos X</v>
      </c>
      <c r="K139" s="33"/>
      <c r="L139" s="33"/>
      <c r="M139" s="33"/>
      <c r="N139" s="2"/>
      <c r="X139" s="3" t="str">
        <f>IF(AND(H139=1,Y139="TRUE"),TRUE,"")</f>
        <v/>
      </c>
      <c r="Y139" s="3" t="str">
        <f>VLOOKUP(A139,data!I:S,10,FALSE)</f>
        <v>TRUE</v>
      </c>
      <c r="Z139" s="3">
        <f>VLOOKUP(A139,data!I:S,7,FALSE)</f>
        <v>-5</v>
      </c>
      <c r="AA139" s="3">
        <f>VLOOKUP(A139,data!I:S,8,FALSE)</f>
        <v>5</v>
      </c>
      <c r="AB139" s="3" t="b">
        <f>IF(OR(G139&lt;Z139,G139&gt;AA139),TRUE,FALSE)</f>
        <v>0</v>
      </c>
    </row>
    <row r="140" spans="1:28" s="3" customFormat="1" x14ac:dyDescent="0.25">
      <c r="A140" s="17" t="s">
        <v>313</v>
      </c>
      <c r="B140" s="17" t="str">
        <f>VLOOKUP(A140,data!I:S,2,FALSE)</f>
        <v>Pos Y</v>
      </c>
      <c r="C140" s="15">
        <f>TRUNC(VLOOKUP(A140,data!I:S,3,FALSE),1)</f>
        <v>-406.4</v>
      </c>
      <c r="D140" s="15">
        <f>TRUNC(VLOOKUP(A140,data!I:S,4,FALSE),1)</f>
        <v>-407.2</v>
      </c>
      <c r="E140" s="15">
        <f>VLOOKUP(A140,data!I:S,5,FALSE)</f>
        <v>-4</v>
      </c>
      <c r="F140" s="15">
        <f>VLOOKUP(A140,data!I:S,6,FALSE)</f>
        <v>4</v>
      </c>
      <c r="G140" s="17">
        <f>C140-D140</f>
        <v>0.80000000000001137</v>
      </c>
      <c r="H140" s="17">
        <f>IF(OR(G140&lt;E140,G140&gt;F140),1,0)</f>
        <v>0</v>
      </c>
      <c r="I140" s="15" t="str">
        <f>IF(H140=1,IF(G140&lt;E140,G140-E140,G140-F140),"")</f>
        <v/>
      </c>
      <c r="J140" s="33" t="str">
        <f>VLOOKUP(A140,data!I:S,9,FALSE)</f>
        <v>Inboard Hole LH - Pos Y</v>
      </c>
      <c r="K140" s="33"/>
      <c r="L140" s="33"/>
      <c r="M140" s="33"/>
      <c r="N140" s="2"/>
      <c r="X140" s="3" t="str">
        <f>IF(AND(H140=1,Y140="TRUE"),TRUE,"")</f>
        <v/>
      </c>
      <c r="Y140" s="3" t="str">
        <f>VLOOKUP(A140,data!I:S,10,FALSE)</f>
        <v>TRUE</v>
      </c>
      <c r="Z140" s="3">
        <f>VLOOKUP(A140,data!I:S,7,FALSE)</f>
        <v>-5</v>
      </c>
      <c r="AA140" s="3">
        <f>VLOOKUP(A140,data!I:S,8,FALSE)</f>
        <v>5</v>
      </c>
      <c r="AB140" s="3" t="b">
        <f>IF(OR(G140&lt;Z140,G140&gt;AA140),TRUE,FALSE)</f>
        <v>0</v>
      </c>
    </row>
    <row r="141" spans="1:28" s="3" customFormat="1" x14ac:dyDescent="0.25">
      <c r="A141" s="17" t="s">
        <v>315</v>
      </c>
      <c r="B141" s="17" t="str">
        <f>VLOOKUP(A141,data!I:S,2,FALSE)</f>
        <v>Pos Z</v>
      </c>
      <c r="C141" s="15">
        <f>TRUNC(VLOOKUP(A141,data!I:S,3,FALSE),1)</f>
        <v>1276.5</v>
      </c>
      <c r="D141" s="15">
        <f>TRUNC(VLOOKUP(A141,data!I:S,4,FALSE),1)</f>
        <v>1277</v>
      </c>
      <c r="E141" s="15">
        <f>VLOOKUP(A141,data!I:S,5,FALSE)</f>
        <v>-3</v>
      </c>
      <c r="F141" s="15">
        <f>VLOOKUP(A141,data!I:S,6,FALSE)</f>
        <v>3</v>
      </c>
      <c r="G141" s="17">
        <f>C141-D141</f>
        <v>-0.5</v>
      </c>
      <c r="H141" s="17">
        <f>IF(OR(G141&lt;E141,G141&gt;F141),1,0)</f>
        <v>0</v>
      </c>
      <c r="I141" s="15" t="str">
        <f>IF(H141=1,IF(G141&lt;E141,G141-E141,G141-F141),"")</f>
        <v/>
      </c>
      <c r="J141" s="33" t="str">
        <f>VLOOKUP(A141,data!I:S,9,FALSE)</f>
        <v>Inboard Hole LH - Pos Z</v>
      </c>
      <c r="K141" s="33"/>
      <c r="L141" s="33"/>
      <c r="M141" s="33"/>
      <c r="N141" s="2"/>
      <c r="X141" s="3" t="str">
        <f>IF(AND(H141=1,Y141="TRUE"),TRUE,"")</f>
        <v/>
      </c>
      <c r="Y141" s="3" t="str">
        <f>VLOOKUP(A141,data!I:S,10,FALSE)</f>
        <v>TRUE</v>
      </c>
      <c r="Z141" s="3">
        <f>VLOOKUP(A141,data!I:S,7,FALSE)</f>
        <v>-3.75</v>
      </c>
      <c r="AA141" s="3">
        <f>VLOOKUP(A141,data!I:S,8,FALSE)</f>
        <v>3.75</v>
      </c>
      <c r="AB141" s="3" t="b">
        <f>IF(OR(G141&lt;Z141,G141&gt;AA141),TRUE,FALSE)</f>
        <v>0</v>
      </c>
    </row>
    <row r="142" spans="1:28" s="3" customFormat="1" x14ac:dyDescent="0.25">
      <c r="A142" s="17" t="s">
        <v>317</v>
      </c>
      <c r="B142" s="17" t="str">
        <f>VLOOKUP(A142,data!I:S,2,FALSE)</f>
        <v>Pos X</v>
      </c>
      <c r="C142" s="15">
        <f>TRUNC(VLOOKUP(A142,data!I:S,3,FALSE),1)</f>
        <v>908.9</v>
      </c>
      <c r="D142" s="15">
        <f>TRUNC(VLOOKUP(A142,data!I:S,4,FALSE),1)</f>
        <v>907.1</v>
      </c>
      <c r="E142" s="15">
        <f>VLOOKUP(A142,data!I:S,5,FALSE)</f>
        <v>-4</v>
      </c>
      <c r="F142" s="15">
        <f>VLOOKUP(A142,data!I:S,6,FALSE)</f>
        <v>4</v>
      </c>
      <c r="G142" s="17">
        <f>C142-D142</f>
        <v>1.7999999999999545</v>
      </c>
      <c r="H142" s="17">
        <f>IF(OR(G142&lt;E142,G142&gt;F142),1,0)</f>
        <v>0</v>
      </c>
      <c r="I142" s="15" t="str">
        <f>IF(H142=1,IF(G142&lt;E142,G142-E142,G142-F142),"")</f>
        <v/>
      </c>
      <c r="J142" s="33" t="str">
        <f>VLOOKUP(A142,data!I:S,9,FALSE)</f>
        <v>Front Hole LH - Pos X</v>
      </c>
      <c r="K142" s="33"/>
      <c r="L142" s="33"/>
      <c r="M142" s="33"/>
      <c r="N142" s="2"/>
      <c r="X142" s="3" t="str">
        <f>IF(AND(H142=1,Y142="TRUE"),TRUE,"")</f>
        <v/>
      </c>
      <c r="Y142" s="3" t="str">
        <f>VLOOKUP(A142,data!I:S,10,FALSE)</f>
        <v>TRUE</v>
      </c>
      <c r="Z142" s="3">
        <f>VLOOKUP(A142,data!I:S,7,FALSE)</f>
        <v>-8</v>
      </c>
      <c r="AA142" s="3">
        <f>VLOOKUP(A142,data!I:S,8,FALSE)</f>
        <v>8</v>
      </c>
      <c r="AB142" s="3" t="b">
        <f>IF(OR(G142&lt;Z142,G142&gt;AA142),TRUE,FALSE)</f>
        <v>0</v>
      </c>
    </row>
    <row r="143" spans="1:28" s="3" customFormat="1" x14ac:dyDescent="0.25">
      <c r="A143" s="17" t="s">
        <v>319</v>
      </c>
      <c r="B143" s="17" t="str">
        <f>VLOOKUP(A143,data!I:S,2,FALSE)</f>
        <v>Pos Y</v>
      </c>
      <c r="C143" s="15">
        <f>TRUNC(VLOOKUP(A143,data!I:S,3,FALSE),1)</f>
        <v>-485.1</v>
      </c>
      <c r="D143" s="15">
        <f>TRUNC(VLOOKUP(A143,data!I:S,4,FALSE),1)</f>
        <v>-486</v>
      </c>
      <c r="E143" s="15">
        <f>VLOOKUP(A143,data!I:S,5,FALSE)</f>
        <v>-4</v>
      </c>
      <c r="F143" s="15">
        <f>VLOOKUP(A143,data!I:S,6,FALSE)</f>
        <v>4</v>
      </c>
      <c r="G143" s="17">
        <f>C143-D143</f>
        <v>0.89999999999997726</v>
      </c>
      <c r="H143" s="17">
        <f>IF(OR(G143&lt;E143,G143&gt;F143),1,0)</f>
        <v>0</v>
      </c>
      <c r="I143" s="15" t="str">
        <f>IF(H143=1,IF(G143&lt;E143,G143-E143,G143-F143),"")</f>
        <v/>
      </c>
      <c r="J143" s="33" t="str">
        <f>VLOOKUP(A143,data!I:S,9,FALSE)</f>
        <v>Front Hole LH - Pos Y</v>
      </c>
      <c r="K143" s="33"/>
      <c r="L143" s="33"/>
      <c r="M143" s="33"/>
      <c r="N143" s="2"/>
      <c r="X143" s="3" t="str">
        <f>IF(AND(H143=1,Y143="TRUE"),TRUE,"")</f>
        <v/>
      </c>
      <c r="Y143" s="3" t="str">
        <f>VLOOKUP(A143,data!I:S,10,FALSE)</f>
        <v>TRUE</v>
      </c>
      <c r="Z143" s="3">
        <f>VLOOKUP(A143,data!I:S,7,FALSE)</f>
        <v>-8</v>
      </c>
      <c r="AA143" s="3">
        <f>VLOOKUP(A143,data!I:S,8,FALSE)</f>
        <v>8</v>
      </c>
      <c r="AB143" s="3" t="b">
        <f>IF(OR(G143&lt;Z143,G143&gt;AA143),TRUE,FALSE)</f>
        <v>0</v>
      </c>
    </row>
    <row r="144" spans="1:28" s="3" customFormat="1" x14ac:dyDescent="0.25">
      <c r="A144" s="17" t="s">
        <v>321</v>
      </c>
      <c r="B144" s="17" t="str">
        <f>VLOOKUP(A144,data!I:S,2,FALSE)</f>
        <v>Pos Z</v>
      </c>
      <c r="C144" s="15">
        <f>TRUNC(VLOOKUP(A144,data!I:S,3,FALSE),1)</f>
        <v>1289.2</v>
      </c>
      <c r="D144" s="15">
        <f>TRUNC(VLOOKUP(A144,data!I:S,4,FALSE),1)</f>
        <v>1288</v>
      </c>
      <c r="E144" s="15">
        <f>VLOOKUP(A144,data!I:S,5,FALSE)</f>
        <v>-3</v>
      </c>
      <c r="F144" s="15">
        <f>VLOOKUP(A144,data!I:S,6,FALSE)</f>
        <v>3</v>
      </c>
      <c r="G144" s="17">
        <f>C144-D144</f>
        <v>1.2000000000000455</v>
      </c>
      <c r="H144" s="17">
        <f>IF(OR(G144&lt;E144,G144&gt;F144),1,0)</f>
        <v>0</v>
      </c>
      <c r="I144" s="15" t="str">
        <f>IF(H144=1,IF(G144&lt;E144,G144-E144,G144-F144),"")</f>
        <v/>
      </c>
      <c r="J144" s="33" t="str">
        <f>VLOOKUP(A144,data!I:S,9,FALSE)</f>
        <v>Front Hole LH - Pos Z</v>
      </c>
      <c r="K144" s="33"/>
      <c r="L144" s="33"/>
      <c r="M144" s="33"/>
      <c r="N144" s="2"/>
      <c r="X144" s="3" t="str">
        <f>IF(AND(H144=1,Y144="TRUE"),TRUE,"")</f>
        <v/>
      </c>
      <c r="Y144" s="3" t="str">
        <f>VLOOKUP(A144,data!I:S,10,FALSE)</f>
        <v>TRUE</v>
      </c>
      <c r="Z144" s="3">
        <f>VLOOKUP(A144,data!I:S,7,FALSE)</f>
        <v>-6</v>
      </c>
      <c r="AA144" s="3">
        <f>VLOOKUP(A144,data!I:S,8,FALSE)</f>
        <v>6</v>
      </c>
      <c r="AB144" s="3" t="b">
        <f>IF(OR(G144&lt;Z144,G144&gt;AA144),TRUE,FALSE)</f>
        <v>0</v>
      </c>
    </row>
    <row r="145" spans="1:28" s="3" customFormat="1" x14ac:dyDescent="0.25">
      <c r="A145" s="17" t="s">
        <v>323</v>
      </c>
      <c r="B145" s="17" t="str">
        <f>VLOOKUP(A145,data!I:S,2,FALSE)</f>
        <v>Pos X</v>
      </c>
      <c r="C145" s="15">
        <f>TRUNC(VLOOKUP(A145,data!I:S,3,FALSE),1)</f>
        <v>1000.9</v>
      </c>
      <c r="D145" s="15">
        <f>TRUNC(VLOOKUP(A145,data!I:S,4,FALSE),1)</f>
        <v>998.9</v>
      </c>
      <c r="E145" s="15">
        <f>VLOOKUP(A145,data!I:S,5,FALSE)</f>
        <v>-4</v>
      </c>
      <c r="F145" s="15">
        <f>VLOOKUP(A145,data!I:S,6,FALSE)</f>
        <v>4</v>
      </c>
      <c r="G145" s="17">
        <f>C145-D145</f>
        <v>2</v>
      </c>
      <c r="H145" s="17">
        <f>IF(OR(G145&lt;E145,G145&gt;F145),1,0)</f>
        <v>0</v>
      </c>
      <c r="I145" s="15" t="str">
        <f>IF(H145=1,IF(G145&lt;E145,G145-E145,G145-F145),"")</f>
        <v/>
      </c>
      <c r="J145" s="33" t="str">
        <f>VLOOKUP(A145,data!I:S,9,FALSE)</f>
        <v>Rear Hole LH - Pos X</v>
      </c>
      <c r="K145" s="33"/>
      <c r="L145" s="33"/>
      <c r="M145" s="33"/>
      <c r="N145" s="2"/>
      <c r="X145" s="3" t="str">
        <f>IF(AND(H145=1,Y145="TRUE"),TRUE,"")</f>
        <v/>
      </c>
      <c r="Y145" s="3" t="str">
        <f>VLOOKUP(A145,data!I:S,10,FALSE)</f>
        <v>TRUE</v>
      </c>
      <c r="Z145" s="3">
        <f>VLOOKUP(A145,data!I:S,7,FALSE)</f>
        <v>-8</v>
      </c>
      <c r="AA145" s="3">
        <f>VLOOKUP(A145,data!I:S,8,FALSE)</f>
        <v>8</v>
      </c>
      <c r="AB145" s="3" t="b">
        <f>IF(OR(G145&lt;Z145,G145&gt;AA145),TRUE,FALSE)</f>
        <v>0</v>
      </c>
    </row>
    <row r="146" spans="1:28" s="3" customFormat="1" x14ac:dyDescent="0.25">
      <c r="A146" s="17" t="s">
        <v>325</v>
      </c>
      <c r="B146" s="17" t="str">
        <f>VLOOKUP(A146,data!I:S,2,FALSE)</f>
        <v>Pos Y</v>
      </c>
      <c r="C146" s="15">
        <f>TRUNC(VLOOKUP(A146,data!I:S,3,FALSE),1)</f>
        <v>-484.8</v>
      </c>
      <c r="D146" s="15">
        <f>TRUNC(VLOOKUP(A146,data!I:S,4,FALSE),1)</f>
        <v>-486</v>
      </c>
      <c r="E146" s="15">
        <f>VLOOKUP(A146,data!I:S,5,FALSE)</f>
        <v>-4</v>
      </c>
      <c r="F146" s="15">
        <f>VLOOKUP(A146,data!I:S,6,FALSE)</f>
        <v>4</v>
      </c>
      <c r="G146" s="17">
        <f>C146-D146</f>
        <v>1.1999999999999886</v>
      </c>
      <c r="H146" s="17">
        <f>IF(OR(G146&lt;E146,G146&gt;F146),1,0)</f>
        <v>0</v>
      </c>
      <c r="I146" s="15" t="str">
        <f>IF(H146=1,IF(G146&lt;E146,G146-E146,G146-F146),"")</f>
        <v/>
      </c>
      <c r="J146" s="33" t="str">
        <f>VLOOKUP(A146,data!I:S,9,FALSE)</f>
        <v>Rear Hole LH - Pos Y</v>
      </c>
      <c r="K146" s="33"/>
      <c r="L146" s="33"/>
      <c r="M146" s="33"/>
      <c r="N146" s="2"/>
      <c r="X146" s="3" t="str">
        <f>IF(AND(H146=1,Y146="TRUE"),TRUE,"")</f>
        <v/>
      </c>
      <c r="Y146" s="3" t="str">
        <f>VLOOKUP(A146,data!I:S,10,FALSE)</f>
        <v>TRUE</v>
      </c>
      <c r="Z146" s="3">
        <f>VLOOKUP(A146,data!I:S,7,FALSE)</f>
        <v>-8</v>
      </c>
      <c r="AA146" s="3">
        <f>VLOOKUP(A146,data!I:S,8,FALSE)</f>
        <v>8</v>
      </c>
      <c r="AB146" s="3" t="b">
        <f>IF(OR(G146&lt;Z146,G146&gt;AA146),TRUE,FALSE)</f>
        <v>0</v>
      </c>
    </row>
    <row r="147" spans="1:28" s="3" customFormat="1" x14ac:dyDescent="0.25">
      <c r="A147" s="17" t="s">
        <v>327</v>
      </c>
      <c r="B147" s="17" t="str">
        <f>VLOOKUP(A147,data!I:S,2,FALSE)</f>
        <v>Pos Z</v>
      </c>
      <c r="C147" s="15">
        <f>TRUNC(VLOOKUP(A147,data!I:S,3,FALSE),1)</f>
        <v>1288.2</v>
      </c>
      <c r="D147" s="15">
        <f>TRUNC(VLOOKUP(A147,data!I:S,4,FALSE),1)</f>
        <v>1288</v>
      </c>
      <c r="E147" s="15">
        <f>VLOOKUP(A147,data!I:S,5,FALSE)</f>
        <v>-3</v>
      </c>
      <c r="F147" s="15">
        <f>VLOOKUP(A147,data!I:S,6,FALSE)</f>
        <v>3</v>
      </c>
      <c r="G147" s="17">
        <f>C147-D147</f>
        <v>0.20000000000004547</v>
      </c>
      <c r="H147" s="17">
        <f>IF(OR(G147&lt;E147,G147&gt;F147),1,0)</f>
        <v>0</v>
      </c>
      <c r="I147" s="15" t="str">
        <f>IF(H147=1,IF(G147&lt;E147,G147-E147,G147-F147),"")</f>
        <v/>
      </c>
      <c r="J147" s="33" t="str">
        <f>VLOOKUP(A147,data!I:S,9,FALSE)</f>
        <v>Rear Hole LH - Pos Z</v>
      </c>
      <c r="K147" s="33"/>
      <c r="L147" s="33"/>
      <c r="M147" s="33"/>
      <c r="N147" s="2"/>
      <c r="X147" s="3" t="str">
        <f>IF(AND(H147=1,Y147="TRUE"),TRUE,"")</f>
        <v/>
      </c>
      <c r="Y147" s="3" t="str">
        <f>VLOOKUP(A147,data!I:S,10,FALSE)</f>
        <v>TRUE</v>
      </c>
      <c r="Z147" s="3">
        <f>VLOOKUP(A147,data!I:S,7,FALSE)</f>
        <v>-6</v>
      </c>
      <c r="AA147" s="3">
        <f>VLOOKUP(A147,data!I:S,8,FALSE)</f>
        <v>6</v>
      </c>
      <c r="AB147" s="3" t="b">
        <f>IF(OR(G147&lt;Z147,G147&gt;AA147),TRUE,FALSE)</f>
        <v>0</v>
      </c>
    </row>
    <row r="148" spans="1:28" s="3" customFormat="1" ht="30" customHeight="1" x14ac:dyDescent="0.25">
      <c r="A148" s="27" t="str">
        <f ca="1">INDEX(data!D:D,MATCH(OFFSET(INDIRECT("RC",FALSE),3,0),data!I:I,0))</f>
        <v>Upper Control Arm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9"/>
      <c r="N148" s="2"/>
    </row>
    <row r="149" spans="1:28" s="3" customFormat="1" ht="200.1" customHeight="1" x14ac:dyDescent="0.25">
      <c r="A149" s="30" t="s">
        <v>32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2"/>
      <c r="N149" s="2"/>
    </row>
    <row r="150" spans="1:28" s="3" customFormat="1" x14ac:dyDescent="0.25">
      <c r="A150" s="17" t="s">
        <v>0</v>
      </c>
      <c r="B150" s="17" t="s">
        <v>18</v>
      </c>
      <c r="C150" s="17" t="s">
        <v>19</v>
      </c>
      <c r="D150" s="17" t="s">
        <v>20</v>
      </c>
      <c r="E150" s="17" t="s">
        <v>34</v>
      </c>
      <c r="F150" s="17" t="s">
        <v>35</v>
      </c>
      <c r="G150" s="17" t="s">
        <v>36</v>
      </c>
      <c r="H150" s="17" t="s">
        <v>16</v>
      </c>
      <c r="I150" s="17" t="s">
        <v>17</v>
      </c>
      <c r="J150" s="33" t="s">
        <v>37</v>
      </c>
      <c r="K150" s="33"/>
      <c r="L150" s="33"/>
      <c r="M150" s="33"/>
      <c r="N150" s="2"/>
      <c r="X150" s="3" t="s">
        <v>27</v>
      </c>
      <c r="Y150" s="3" t="s">
        <v>23</v>
      </c>
      <c r="Z150" s="3" t="s">
        <v>24</v>
      </c>
      <c r="AA150" s="3" t="s">
        <v>25</v>
      </c>
      <c r="AB150" s="3" t="s">
        <v>26</v>
      </c>
    </row>
    <row r="151" spans="1:28" s="3" customFormat="1" x14ac:dyDescent="0.25">
      <c r="A151" s="17" t="s">
        <v>331</v>
      </c>
      <c r="B151" s="17" t="str">
        <f>VLOOKUP(A151,data!I:S,2,FALSE)</f>
        <v>Pos X</v>
      </c>
      <c r="C151" s="15">
        <f>TRUNC(VLOOKUP(A151,data!I:S,3,FALSE),1)</f>
        <v>866.4</v>
      </c>
      <c r="D151" s="15">
        <f>TRUNC(VLOOKUP(A151,data!I:S,4,FALSE),1)</f>
        <v>864.8</v>
      </c>
      <c r="E151" s="15">
        <f>VLOOKUP(A151,data!I:S,5,FALSE)</f>
        <v>-4</v>
      </c>
      <c r="F151" s="15">
        <f>VLOOKUP(A151,data!I:S,6,FALSE)</f>
        <v>4</v>
      </c>
      <c r="G151" s="17">
        <f>C151-D151</f>
        <v>1.6000000000000227</v>
      </c>
      <c r="H151" s="17">
        <f>IF(OR(G151&lt;E151,G151&gt;F151),1,0)</f>
        <v>0</v>
      </c>
      <c r="I151" s="15" t="str">
        <f>IF(H151=1,IF(G151&lt;E151,G151-E151,G151-F151),"")</f>
        <v/>
      </c>
      <c r="J151" s="33" t="str">
        <f>VLOOKUP(A151,data!I:S,9,FALSE)</f>
        <v>Front Hole RH - Pos X</v>
      </c>
      <c r="K151" s="33"/>
      <c r="L151" s="33"/>
      <c r="M151" s="33"/>
      <c r="N151" s="2"/>
      <c r="X151" s="3" t="str">
        <f>IF(AND(H151=1,Y151="TRUE"),TRUE,"")</f>
        <v/>
      </c>
      <c r="Y151" s="3" t="str">
        <f>VLOOKUP(A151,data!I:S,10,FALSE)</f>
        <v>TRUE</v>
      </c>
      <c r="Z151" s="3">
        <f>VLOOKUP(A151,data!I:S,7,FALSE)</f>
        <v>-8</v>
      </c>
      <c r="AA151" s="3">
        <f>VLOOKUP(A151,data!I:S,8,FALSE)</f>
        <v>8</v>
      </c>
      <c r="AB151" s="3" t="b">
        <f>IF(OR(G151&lt;Z151,G151&gt;AA151),TRUE,FALSE)</f>
        <v>0</v>
      </c>
    </row>
    <row r="152" spans="1:28" s="3" customFormat="1" x14ac:dyDescent="0.25">
      <c r="A152" s="17" t="s">
        <v>332</v>
      </c>
      <c r="B152" s="17" t="str">
        <f>VLOOKUP(A152,data!I:S,2,FALSE)</f>
        <v>Pos Y</v>
      </c>
      <c r="C152" s="15">
        <f>TRUNC(VLOOKUP(A152,data!I:S,3,FALSE),1)</f>
        <v>389.7</v>
      </c>
      <c r="D152" s="15">
        <f>TRUNC(VLOOKUP(A152,data!I:S,4,FALSE),1)</f>
        <v>389.2</v>
      </c>
      <c r="E152" s="15">
        <f>VLOOKUP(A152,data!I:S,5,FALSE)</f>
        <v>-3</v>
      </c>
      <c r="F152" s="15">
        <f>VLOOKUP(A152,data!I:S,6,FALSE)</f>
        <v>3</v>
      </c>
      <c r="G152" s="17">
        <f>C152-D152</f>
        <v>0.5</v>
      </c>
      <c r="H152" s="17">
        <f>IF(OR(G152&lt;E152,G152&gt;F152),1,0)</f>
        <v>0</v>
      </c>
      <c r="I152" s="15" t="str">
        <f>IF(H152=1,IF(G152&lt;E152,G152-E152,G152-F152),"")</f>
        <v/>
      </c>
      <c r="J152" s="33" t="str">
        <f>VLOOKUP(A152,data!I:S,9,FALSE)</f>
        <v>Front Hole RH - Pos Y</v>
      </c>
      <c r="K152" s="33"/>
      <c r="L152" s="33"/>
      <c r="M152" s="33"/>
      <c r="N152" s="2"/>
      <c r="X152" s="3" t="str">
        <f>IF(AND(H152=1,Y152="TRUE"),TRUE,"")</f>
        <v/>
      </c>
      <c r="Y152" s="3" t="str">
        <f>VLOOKUP(A152,data!I:S,10,FALSE)</f>
        <v>TRUE</v>
      </c>
      <c r="Z152" s="3">
        <f>VLOOKUP(A152,data!I:S,7,FALSE)</f>
        <v>-6</v>
      </c>
      <c r="AA152" s="3">
        <f>VLOOKUP(A152,data!I:S,8,FALSE)</f>
        <v>6</v>
      </c>
      <c r="AB152" s="3" t="b">
        <f>IF(OR(G152&lt;Z152,G152&gt;AA152),TRUE,FALSE)</f>
        <v>0</v>
      </c>
    </row>
    <row r="153" spans="1:28" s="3" customFormat="1" x14ac:dyDescent="0.25">
      <c r="A153" s="17" t="s">
        <v>333</v>
      </c>
      <c r="B153" s="17" t="str">
        <f>VLOOKUP(A153,data!I:S,2,FALSE)</f>
        <v>Pos Z</v>
      </c>
      <c r="C153" s="15">
        <f>TRUNC(VLOOKUP(A153,data!I:S,3,FALSE),1)</f>
        <v>1240.4000000000001</v>
      </c>
      <c r="D153" s="15">
        <f>TRUNC(VLOOKUP(A153,data!I:S,4,FALSE),1)</f>
        <v>1241.4000000000001</v>
      </c>
      <c r="E153" s="15">
        <f>VLOOKUP(A153,data!I:S,5,FALSE)</f>
        <v>-3</v>
      </c>
      <c r="F153" s="15">
        <f>VLOOKUP(A153,data!I:S,6,FALSE)</f>
        <v>3</v>
      </c>
      <c r="G153" s="17">
        <f>C153-D153</f>
        <v>-1</v>
      </c>
      <c r="H153" s="17">
        <f>IF(OR(G153&lt;E153,G153&gt;F153),1,0)</f>
        <v>0</v>
      </c>
      <c r="I153" s="15" t="str">
        <f>IF(H153=1,IF(G153&lt;E153,G153-E153,G153-F153),"")</f>
        <v/>
      </c>
      <c r="J153" s="33" t="str">
        <f>VLOOKUP(A153,data!I:S,9,FALSE)</f>
        <v>Front Hole RH - Pos Z</v>
      </c>
      <c r="K153" s="33"/>
      <c r="L153" s="33"/>
      <c r="M153" s="33"/>
      <c r="N153" s="2"/>
      <c r="X153" s="3" t="str">
        <f>IF(AND(H153=1,Y153="TRUE"),TRUE,"")</f>
        <v/>
      </c>
      <c r="Y153" s="3" t="str">
        <f>VLOOKUP(A153,data!I:S,10,FALSE)</f>
        <v>TRUE</v>
      </c>
      <c r="Z153" s="3">
        <f>VLOOKUP(A153,data!I:S,7,FALSE)</f>
        <v>-6</v>
      </c>
      <c r="AA153" s="3">
        <f>VLOOKUP(A153,data!I:S,8,FALSE)</f>
        <v>6</v>
      </c>
      <c r="AB153" s="3" t="b">
        <f>IF(OR(G153&lt;Z153,G153&gt;AA153),TRUE,FALSE)</f>
        <v>0</v>
      </c>
    </row>
    <row r="154" spans="1:28" s="3" customFormat="1" x14ac:dyDescent="0.25">
      <c r="A154" s="17" t="s">
        <v>334</v>
      </c>
      <c r="B154" s="17" t="str">
        <f>VLOOKUP(A154,data!I:S,2,FALSE)</f>
        <v>Pos X</v>
      </c>
      <c r="C154" s="15">
        <f>TRUNC(VLOOKUP(A154,data!I:S,3,FALSE),1)</f>
        <v>1046.9000000000001</v>
      </c>
      <c r="D154" s="15">
        <f>TRUNC(VLOOKUP(A154,data!I:S,4,FALSE),1)</f>
        <v>1045.8</v>
      </c>
      <c r="E154" s="15">
        <f>VLOOKUP(A154,data!I:S,5,FALSE)</f>
        <v>-4</v>
      </c>
      <c r="F154" s="15">
        <f>VLOOKUP(A154,data!I:S,6,FALSE)</f>
        <v>4</v>
      </c>
      <c r="G154" s="17">
        <f>C154-D154</f>
        <v>1.1000000000001364</v>
      </c>
      <c r="H154" s="17">
        <f>IF(OR(G154&lt;E154,G154&gt;F154),1,0)</f>
        <v>0</v>
      </c>
      <c r="I154" s="15" t="str">
        <f>IF(H154=1,IF(G154&lt;E154,G154-E154,G154-F154),"")</f>
        <v/>
      </c>
      <c r="J154" s="33" t="str">
        <f>VLOOKUP(A154,data!I:S,9,FALSE)</f>
        <v>Rear Hole RH - Pos X</v>
      </c>
      <c r="K154" s="33"/>
      <c r="L154" s="33"/>
      <c r="M154" s="33"/>
      <c r="N154" s="2"/>
      <c r="X154" s="3" t="str">
        <f>IF(AND(H154=1,Y154="TRUE"),TRUE,"")</f>
        <v/>
      </c>
      <c r="Y154" s="3" t="str">
        <f>VLOOKUP(A154,data!I:S,10,FALSE)</f>
        <v>TRUE</v>
      </c>
      <c r="Z154" s="3">
        <f>VLOOKUP(A154,data!I:S,7,FALSE)</f>
        <v>-8</v>
      </c>
      <c r="AA154" s="3">
        <f>VLOOKUP(A154,data!I:S,8,FALSE)</f>
        <v>8</v>
      </c>
      <c r="AB154" s="3" t="b">
        <f>IF(OR(G154&lt;Z154,G154&gt;AA154),TRUE,FALSE)</f>
        <v>0</v>
      </c>
    </row>
    <row r="155" spans="1:28" s="3" customFormat="1" x14ac:dyDescent="0.25">
      <c r="A155" s="17" t="s">
        <v>335</v>
      </c>
      <c r="B155" s="17" t="str">
        <f>VLOOKUP(A155,data!I:S,2,FALSE)</f>
        <v>Pos Y</v>
      </c>
      <c r="C155" s="15">
        <f>TRUNC(VLOOKUP(A155,data!I:S,3,FALSE),1)</f>
        <v>389.7</v>
      </c>
      <c r="D155" s="15">
        <f>TRUNC(VLOOKUP(A155,data!I:S,4,FALSE),1)</f>
        <v>389.2</v>
      </c>
      <c r="E155" s="15">
        <f>VLOOKUP(A155,data!I:S,5,FALSE)</f>
        <v>-3</v>
      </c>
      <c r="F155" s="15">
        <f>VLOOKUP(A155,data!I:S,6,FALSE)</f>
        <v>3</v>
      </c>
      <c r="G155" s="17">
        <f>C155-D155</f>
        <v>0.5</v>
      </c>
      <c r="H155" s="17">
        <f>IF(OR(G155&lt;E155,G155&gt;F155),1,0)</f>
        <v>0</v>
      </c>
      <c r="I155" s="15" t="str">
        <f>IF(H155=1,IF(G155&lt;E155,G155-E155,G155-F155),"")</f>
        <v/>
      </c>
      <c r="J155" s="33" t="str">
        <f>VLOOKUP(A155,data!I:S,9,FALSE)</f>
        <v>Rear Hole RH - Pos Y</v>
      </c>
      <c r="K155" s="33"/>
      <c r="L155" s="33"/>
      <c r="M155" s="33"/>
      <c r="N155" s="2"/>
      <c r="X155" s="3" t="str">
        <f>IF(AND(H155=1,Y155="TRUE"),TRUE,"")</f>
        <v/>
      </c>
      <c r="Y155" s="3" t="str">
        <f>VLOOKUP(A155,data!I:S,10,FALSE)</f>
        <v>TRUE</v>
      </c>
      <c r="Z155" s="3">
        <f>VLOOKUP(A155,data!I:S,7,FALSE)</f>
        <v>-6</v>
      </c>
      <c r="AA155" s="3">
        <f>VLOOKUP(A155,data!I:S,8,FALSE)</f>
        <v>6</v>
      </c>
      <c r="AB155" s="3" t="b">
        <f>IF(OR(G155&lt;Z155,G155&gt;AA155),TRUE,FALSE)</f>
        <v>0</v>
      </c>
    </row>
    <row r="156" spans="1:28" s="3" customFormat="1" x14ac:dyDescent="0.25">
      <c r="A156" s="17" t="s">
        <v>336</v>
      </c>
      <c r="B156" s="17" t="str">
        <f>VLOOKUP(A156,data!I:S,2,FALSE)</f>
        <v>Pos Z</v>
      </c>
      <c r="C156" s="15">
        <f>TRUNC(VLOOKUP(A156,data!I:S,3,FALSE),1)</f>
        <v>1192</v>
      </c>
      <c r="D156" s="15">
        <f>TRUNC(VLOOKUP(A156,data!I:S,4,FALSE),1)</f>
        <v>1194.5</v>
      </c>
      <c r="E156" s="15">
        <f>VLOOKUP(A156,data!I:S,5,FALSE)</f>
        <v>-3</v>
      </c>
      <c r="F156" s="15">
        <f>VLOOKUP(A156,data!I:S,6,FALSE)</f>
        <v>3</v>
      </c>
      <c r="G156" s="17">
        <f>C156-D156</f>
        <v>-2.5</v>
      </c>
      <c r="H156" s="17">
        <f>IF(OR(G156&lt;E156,G156&gt;F156),1,0)</f>
        <v>0</v>
      </c>
      <c r="I156" s="15" t="str">
        <f>IF(H156=1,IF(G156&lt;E156,G156-E156,G156-F156),"")</f>
        <v/>
      </c>
      <c r="J156" s="33" t="str">
        <f>VLOOKUP(A156,data!I:S,9,FALSE)</f>
        <v>Rear Hole RH - Pos Z</v>
      </c>
      <c r="K156" s="33"/>
      <c r="L156" s="33"/>
      <c r="M156" s="33"/>
      <c r="N156" s="2"/>
      <c r="X156" s="3" t="str">
        <f>IF(AND(H156=1,Y156="TRUE"),TRUE,"")</f>
        <v/>
      </c>
      <c r="Y156" s="3" t="str">
        <f>VLOOKUP(A156,data!I:S,10,FALSE)</f>
        <v>TRUE</v>
      </c>
      <c r="Z156" s="3">
        <f>VLOOKUP(A156,data!I:S,7,FALSE)</f>
        <v>-6</v>
      </c>
      <c r="AA156" s="3">
        <f>VLOOKUP(A156,data!I:S,8,FALSE)</f>
        <v>6</v>
      </c>
      <c r="AB156" s="3" t="b">
        <f>IF(OR(G156&lt;Z156,G156&gt;AA156),TRUE,FALSE)</f>
        <v>0</v>
      </c>
    </row>
    <row r="157" spans="1:28" s="3" customFormat="1" x14ac:dyDescent="0.25">
      <c r="A157" s="17" t="s">
        <v>337</v>
      </c>
      <c r="B157" s="17" t="str">
        <f>VLOOKUP(A157,data!I:S,2,FALSE)</f>
        <v>Pos X</v>
      </c>
      <c r="C157" s="15">
        <f>TRUNC(VLOOKUP(A157,data!I:S,3,FALSE),1)</f>
        <v>865.7</v>
      </c>
      <c r="D157" s="15">
        <f>TRUNC(VLOOKUP(A157,data!I:S,4,FALSE),1)</f>
        <v>864.8</v>
      </c>
      <c r="E157" s="15">
        <f>VLOOKUP(A157,data!I:S,5,FALSE)</f>
        <v>-4</v>
      </c>
      <c r="F157" s="15">
        <f>VLOOKUP(A157,data!I:S,6,FALSE)</f>
        <v>4</v>
      </c>
      <c r="G157" s="17">
        <f>C157-D157</f>
        <v>0.90000000000009095</v>
      </c>
      <c r="H157" s="17">
        <f>IF(OR(G157&lt;E157,G157&gt;F157),1,0)</f>
        <v>0</v>
      </c>
      <c r="I157" s="15" t="str">
        <f>IF(H157=1,IF(G157&lt;E157,G157-E157,G157-F157),"")</f>
        <v/>
      </c>
      <c r="J157" s="33" t="str">
        <f>VLOOKUP(A157,data!I:S,9,FALSE)</f>
        <v>Front Hole LH - Pos X</v>
      </c>
      <c r="K157" s="33"/>
      <c r="L157" s="33"/>
      <c r="M157" s="33"/>
      <c r="N157" s="2"/>
      <c r="X157" s="3" t="str">
        <f>IF(AND(H157=1,Y157="TRUE"),TRUE,"")</f>
        <v/>
      </c>
      <c r="Y157" s="3" t="str">
        <f>VLOOKUP(A157,data!I:S,10,FALSE)</f>
        <v>TRUE</v>
      </c>
      <c r="Z157" s="3">
        <f>VLOOKUP(A157,data!I:S,7,FALSE)</f>
        <v>-8</v>
      </c>
      <c r="AA157" s="3">
        <f>VLOOKUP(A157,data!I:S,8,FALSE)</f>
        <v>8</v>
      </c>
      <c r="AB157" s="3" t="b">
        <f>IF(OR(G157&lt;Z157,G157&gt;AA157),TRUE,FALSE)</f>
        <v>0</v>
      </c>
    </row>
    <row r="158" spans="1:28" s="3" customFormat="1" x14ac:dyDescent="0.25">
      <c r="A158" s="17" t="s">
        <v>338</v>
      </c>
      <c r="B158" s="17" t="str">
        <f>VLOOKUP(A158,data!I:S,2,FALSE)</f>
        <v>Pos Y</v>
      </c>
      <c r="C158" s="15">
        <f>TRUNC(VLOOKUP(A158,data!I:S,3,FALSE),1)</f>
        <v>-390</v>
      </c>
      <c r="D158" s="15">
        <f>TRUNC(VLOOKUP(A158,data!I:S,4,FALSE),1)</f>
        <v>-389.2</v>
      </c>
      <c r="E158" s="15">
        <f>VLOOKUP(A158,data!I:S,5,FALSE)</f>
        <v>-3</v>
      </c>
      <c r="F158" s="15">
        <f>VLOOKUP(A158,data!I:S,6,FALSE)</f>
        <v>3</v>
      </c>
      <c r="G158" s="17">
        <f>C158-D158</f>
        <v>-0.80000000000001137</v>
      </c>
      <c r="H158" s="17">
        <f>IF(OR(G158&lt;E158,G158&gt;F158),1,0)</f>
        <v>0</v>
      </c>
      <c r="I158" s="15" t="str">
        <f>IF(H158=1,IF(G158&lt;E158,G158-E158,G158-F158),"")</f>
        <v/>
      </c>
      <c r="J158" s="33" t="str">
        <f>VLOOKUP(A158,data!I:S,9,FALSE)</f>
        <v>Front Hole LH - Pos Y</v>
      </c>
      <c r="K158" s="33"/>
      <c r="L158" s="33"/>
      <c r="M158" s="33"/>
      <c r="N158" s="2"/>
      <c r="X158" s="3" t="str">
        <f>IF(AND(H158=1,Y158="TRUE"),TRUE,"")</f>
        <v/>
      </c>
      <c r="Y158" s="3" t="str">
        <f>VLOOKUP(A158,data!I:S,10,FALSE)</f>
        <v>TRUE</v>
      </c>
      <c r="Z158" s="3">
        <f>VLOOKUP(A158,data!I:S,7,FALSE)</f>
        <v>-6</v>
      </c>
      <c r="AA158" s="3">
        <f>VLOOKUP(A158,data!I:S,8,FALSE)</f>
        <v>6</v>
      </c>
      <c r="AB158" s="3" t="b">
        <f>IF(OR(G158&lt;Z158,G158&gt;AA158),TRUE,FALSE)</f>
        <v>0</v>
      </c>
    </row>
    <row r="159" spans="1:28" s="3" customFormat="1" x14ac:dyDescent="0.25">
      <c r="A159" s="17" t="s">
        <v>339</v>
      </c>
      <c r="B159" s="17" t="str">
        <f>VLOOKUP(A159,data!I:S,2,FALSE)</f>
        <v>Pos Z</v>
      </c>
      <c r="C159" s="15">
        <f>TRUNC(VLOOKUP(A159,data!I:S,3,FALSE),1)</f>
        <v>1241</v>
      </c>
      <c r="D159" s="15">
        <f>TRUNC(VLOOKUP(A159,data!I:S,4,FALSE),1)</f>
        <v>1241.4000000000001</v>
      </c>
      <c r="E159" s="15">
        <f>VLOOKUP(A159,data!I:S,5,FALSE)</f>
        <v>-3</v>
      </c>
      <c r="F159" s="15">
        <f>VLOOKUP(A159,data!I:S,6,FALSE)</f>
        <v>3</v>
      </c>
      <c r="G159" s="17">
        <f>C159-D159</f>
        <v>-0.40000000000009095</v>
      </c>
      <c r="H159" s="17">
        <f>IF(OR(G159&lt;E159,G159&gt;F159),1,0)</f>
        <v>0</v>
      </c>
      <c r="I159" s="15" t="str">
        <f>IF(H159=1,IF(G159&lt;E159,G159-E159,G159-F159),"")</f>
        <v/>
      </c>
      <c r="J159" s="33" t="str">
        <f>VLOOKUP(A159,data!I:S,9,FALSE)</f>
        <v>Front Hole LH - Pos Z</v>
      </c>
      <c r="K159" s="33"/>
      <c r="L159" s="33"/>
      <c r="M159" s="33"/>
      <c r="N159" s="2"/>
      <c r="X159" s="3" t="str">
        <f>IF(AND(H159=1,Y159="TRUE"),TRUE,"")</f>
        <v/>
      </c>
      <c r="Y159" s="3" t="str">
        <f>VLOOKUP(A159,data!I:S,10,FALSE)</f>
        <v>TRUE</v>
      </c>
      <c r="Z159" s="3">
        <f>VLOOKUP(A159,data!I:S,7,FALSE)</f>
        <v>-6</v>
      </c>
      <c r="AA159" s="3">
        <f>VLOOKUP(A159,data!I:S,8,FALSE)</f>
        <v>6</v>
      </c>
      <c r="AB159" s="3" t="b">
        <f>IF(OR(G159&lt;Z159,G159&gt;AA159),TRUE,FALSE)</f>
        <v>0</v>
      </c>
    </row>
    <row r="160" spans="1:28" s="3" customFormat="1" x14ac:dyDescent="0.25">
      <c r="A160" s="17" t="s">
        <v>340</v>
      </c>
      <c r="B160" s="17" t="str">
        <f>VLOOKUP(A160,data!I:S,2,FALSE)</f>
        <v>Pos X</v>
      </c>
      <c r="C160" s="15">
        <f>TRUNC(VLOOKUP(A160,data!I:S,3,FALSE),1)</f>
        <v>1045.9000000000001</v>
      </c>
      <c r="D160" s="15">
        <f>TRUNC(VLOOKUP(A160,data!I:S,4,FALSE),1)</f>
        <v>1045.8</v>
      </c>
      <c r="E160" s="15">
        <f>VLOOKUP(A160,data!I:S,5,FALSE)</f>
        <v>-4</v>
      </c>
      <c r="F160" s="15">
        <f>VLOOKUP(A160,data!I:S,6,FALSE)</f>
        <v>4</v>
      </c>
      <c r="G160" s="17">
        <f>C160-D160</f>
        <v>0.10000000000013642</v>
      </c>
      <c r="H160" s="17">
        <f>IF(OR(G160&lt;E160,G160&gt;F160),1,0)</f>
        <v>0</v>
      </c>
      <c r="I160" s="15" t="str">
        <f>IF(H160=1,IF(G160&lt;E160,G160-E160,G160-F160),"")</f>
        <v/>
      </c>
      <c r="J160" s="33" t="str">
        <f>VLOOKUP(A160,data!I:S,9,FALSE)</f>
        <v>Rear Hole LH - Pos X</v>
      </c>
      <c r="K160" s="33"/>
      <c r="L160" s="33"/>
      <c r="M160" s="33"/>
      <c r="N160" s="2"/>
      <c r="X160" s="3" t="str">
        <f>IF(AND(H160=1,Y160="TRUE"),TRUE,"")</f>
        <v/>
      </c>
      <c r="Y160" s="3" t="str">
        <f>VLOOKUP(A160,data!I:S,10,FALSE)</f>
        <v>TRUE</v>
      </c>
      <c r="Z160" s="3">
        <f>VLOOKUP(A160,data!I:S,7,FALSE)</f>
        <v>-8</v>
      </c>
      <c r="AA160" s="3">
        <f>VLOOKUP(A160,data!I:S,8,FALSE)</f>
        <v>8</v>
      </c>
      <c r="AB160" s="3" t="b">
        <f>IF(OR(G160&lt;Z160,G160&gt;AA160),TRUE,FALSE)</f>
        <v>0</v>
      </c>
    </row>
    <row r="161" spans="1:28" s="3" customFormat="1" x14ac:dyDescent="0.25">
      <c r="A161" s="17" t="s">
        <v>341</v>
      </c>
      <c r="B161" s="17" t="str">
        <f>VLOOKUP(A161,data!I:S,2,FALSE)</f>
        <v>Pos Y</v>
      </c>
      <c r="C161" s="15">
        <f>TRUNC(VLOOKUP(A161,data!I:S,3,FALSE),1)</f>
        <v>-390.1</v>
      </c>
      <c r="D161" s="15">
        <f>TRUNC(VLOOKUP(A161,data!I:S,4,FALSE),1)</f>
        <v>-389.2</v>
      </c>
      <c r="E161" s="15">
        <f>VLOOKUP(A161,data!I:S,5,FALSE)</f>
        <v>-3</v>
      </c>
      <c r="F161" s="15">
        <f>VLOOKUP(A161,data!I:S,6,FALSE)</f>
        <v>3</v>
      </c>
      <c r="G161" s="17">
        <f>C161-D161</f>
        <v>-0.90000000000003411</v>
      </c>
      <c r="H161" s="17">
        <f>IF(OR(G161&lt;E161,G161&gt;F161),1,0)</f>
        <v>0</v>
      </c>
      <c r="I161" s="15" t="str">
        <f>IF(H161=1,IF(G161&lt;E161,G161-E161,G161-F161),"")</f>
        <v/>
      </c>
      <c r="J161" s="33" t="str">
        <f>VLOOKUP(A161,data!I:S,9,FALSE)</f>
        <v>Rear Hole LH - Pos Y</v>
      </c>
      <c r="K161" s="33"/>
      <c r="L161" s="33"/>
      <c r="M161" s="33"/>
      <c r="N161" s="2"/>
      <c r="X161" s="3" t="str">
        <f>IF(AND(H161=1,Y161="TRUE"),TRUE,"")</f>
        <v/>
      </c>
      <c r="Y161" s="3" t="str">
        <f>VLOOKUP(A161,data!I:S,10,FALSE)</f>
        <v>TRUE</v>
      </c>
      <c r="Z161" s="3">
        <f>VLOOKUP(A161,data!I:S,7,FALSE)</f>
        <v>-6</v>
      </c>
      <c r="AA161" s="3">
        <f>VLOOKUP(A161,data!I:S,8,FALSE)</f>
        <v>6</v>
      </c>
      <c r="AB161" s="3" t="b">
        <f>IF(OR(G161&lt;Z161,G161&gt;AA161),TRUE,FALSE)</f>
        <v>0</v>
      </c>
    </row>
    <row r="162" spans="1:28" s="3" customFormat="1" x14ac:dyDescent="0.25">
      <c r="A162" s="17" t="s">
        <v>342</v>
      </c>
      <c r="B162" s="17" t="str">
        <f>VLOOKUP(A162,data!I:S,2,FALSE)</f>
        <v>Pos Z</v>
      </c>
      <c r="C162" s="15">
        <f>TRUNC(VLOOKUP(A162,data!I:S,3,FALSE),1)</f>
        <v>1191.9000000000001</v>
      </c>
      <c r="D162" s="15">
        <f>TRUNC(VLOOKUP(A162,data!I:S,4,FALSE),1)</f>
        <v>1194.5</v>
      </c>
      <c r="E162" s="15">
        <f>VLOOKUP(A162,data!I:S,5,FALSE)</f>
        <v>-3</v>
      </c>
      <c r="F162" s="15">
        <f>VLOOKUP(A162,data!I:S,6,FALSE)</f>
        <v>3</v>
      </c>
      <c r="G162" s="17">
        <f>C162-D162</f>
        <v>-2.5999999999999091</v>
      </c>
      <c r="H162" s="17">
        <f>IF(OR(G162&lt;E162,G162&gt;F162),1,0)</f>
        <v>0</v>
      </c>
      <c r="I162" s="15" t="str">
        <f>IF(H162=1,IF(G162&lt;E162,G162-E162,G162-F162),"")</f>
        <v/>
      </c>
      <c r="J162" s="33" t="str">
        <f>VLOOKUP(A162,data!I:S,9,FALSE)</f>
        <v>Rear Hole LH - Pos Z</v>
      </c>
      <c r="K162" s="33"/>
      <c r="L162" s="33"/>
      <c r="M162" s="33"/>
      <c r="N162" s="2"/>
      <c r="X162" s="3" t="str">
        <f>IF(AND(H162=1,Y162="TRUE"),TRUE,"")</f>
        <v/>
      </c>
      <c r="Y162" s="3" t="str">
        <f>VLOOKUP(A162,data!I:S,10,FALSE)</f>
        <v>TRUE</v>
      </c>
      <c r="Z162" s="3">
        <f>VLOOKUP(A162,data!I:S,7,FALSE)</f>
        <v>-6</v>
      </c>
      <c r="AA162" s="3">
        <f>VLOOKUP(A162,data!I:S,8,FALSE)</f>
        <v>6</v>
      </c>
      <c r="AB162" s="3" t="b">
        <f>IF(OR(G162&lt;Z162,G162&gt;AA162),TRUE,FALSE)</f>
        <v>0</v>
      </c>
    </row>
    <row r="163" spans="1:28" s="3" customFormat="1" x14ac:dyDescent="0.25">
      <c r="A163" s="17" t="s">
        <v>343</v>
      </c>
      <c r="B163" s="17" t="str">
        <f>VLOOKUP(A163,data!I:S,2,FALSE)</f>
        <v>Dist Y</v>
      </c>
      <c r="C163" s="15">
        <f>TRUNC(VLOOKUP(A163,data!I:S,3,FALSE),1)</f>
        <v>0</v>
      </c>
      <c r="D163" s="15">
        <f>TRUNC(VLOOKUP(A163,data!I:S,4,FALSE),1)</f>
        <v>0</v>
      </c>
      <c r="E163" s="15">
        <f>VLOOKUP(A163,data!I:S,5,FALSE)</f>
        <v>-2</v>
      </c>
      <c r="F163" s="15">
        <f>VLOOKUP(A163,data!I:S,6,FALSE)</f>
        <v>2</v>
      </c>
      <c r="G163" s="17">
        <f>C163-D163</f>
        <v>0</v>
      </c>
      <c r="H163" s="17">
        <f>IF(OR(G163&lt;E163,G163&gt;F163),1,0)</f>
        <v>0</v>
      </c>
      <c r="I163" s="15" t="str">
        <f>IF(H163=1,IF(G163&lt;E163,G163-E163,G163-F163),"")</f>
        <v/>
      </c>
      <c r="J163" s="33" t="str">
        <f>VLOOKUP(A163,data!I:S,9,FALSE)</f>
        <v>Front Hole RH vs Rear Hole RH - W-Pitch</v>
      </c>
      <c r="K163" s="33"/>
      <c r="L163" s="33"/>
      <c r="M163" s="33"/>
      <c r="N163" s="2"/>
      <c r="X163" s="3" t="str">
        <f>IF(AND(H163=1,Y163="TRUE"),TRUE,"")</f>
        <v/>
      </c>
      <c r="Y163" s="3" t="str">
        <f>VLOOKUP(A163,data!I:S,10,FALSE)</f>
        <v>TRUE</v>
      </c>
      <c r="Z163" s="3">
        <f>VLOOKUP(A163,data!I:S,7,FALSE)</f>
        <v>-4</v>
      </c>
      <c r="AA163" s="3">
        <f>VLOOKUP(A163,data!I:S,8,FALSE)</f>
        <v>4</v>
      </c>
      <c r="AB163" s="3" t="b">
        <f>IF(OR(G163&lt;Z163,G163&gt;AA163),TRUE,FALSE)</f>
        <v>0</v>
      </c>
    </row>
    <row r="164" spans="1:28" s="3" customFormat="1" x14ac:dyDescent="0.25">
      <c r="A164" s="17" t="s">
        <v>345</v>
      </c>
      <c r="B164" s="17" t="str">
        <f>VLOOKUP(A164,data!I:S,2,FALSE)</f>
        <v>Dist Z</v>
      </c>
      <c r="C164" s="15">
        <f>TRUNC(VLOOKUP(A164,data!I:S,3,FALSE),1)</f>
        <v>48.4</v>
      </c>
      <c r="D164" s="15">
        <f>TRUNC(VLOOKUP(A164,data!I:S,4,FALSE),1)</f>
        <v>46.9</v>
      </c>
      <c r="E164" s="15">
        <f>VLOOKUP(A164,data!I:S,5,FALSE)</f>
        <v>-2</v>
      </c>
      <c r="F164" s="15">
        <f>VLOOKUP(A164,data!I:S,6,FALSE)</f>
        <v>2</v>
      </c>
      <c r="G164" s="17">
        <f>C164-D164</f>
        <v>1.5</v>
      </c>
      <c r="H164" s="17">
        <f>IF(OR(G164&lt;E164,G164&gt;F164),1,0)</f>
        <v>0</v>
      </c>
      <c r="I164" s="15" t="str">
        <f>IF(H164=1,IF(G164&lt;E164,G164-E164,G164-F164),"")</f>
        <v/>
      </c>
      <c r="J164" s="33" t="str">
        <f>VLOOKUP(A164,data!I:S,9,FALSE)</f>
        <v>Front Hole RH vs Rear Hole RH - H-Pitch</v>
      </c>
      <c r="K164" s="33"/>
      <c r="L164" s="33"/>
      <c r="M164" s="33"/>
      <c r="N164" s="2"/>
      <c r="X164" s="3" t="str">
        <f>IF(AND(H164=1,Y164="TRUE"),TRUE,"")</f>
        <v/>
      </c>
      <c r="Y164" s="3" t="str">
        <f>VLOOKUP(A164,data!I:S,10,FALSE)</f>
        <v>TRUE</v>
      </c>
      <c r="Z164" s="3">
        <f>VLOOKUP(A164,data!I:S,7,FALSE)</f>
        <v>-4</v>
      </c>
      <c r="AA164" s="3">
        <f>VLOOKUP(A164,data!I:S,8,FALSE)</f>
        <v>4</v>
      </c>
      <c r="AB164" s="3" t="b">
        <f>IF(OR(G164&lt;Z164,G164&gt;AA164),TRUE,FALSE)</f>
        <v>0</v>
      </c>
    </row>
    <row r="165" spans="1:28" s="3" customFormat="1" x14ac:dyDescent="0.25">
      <c r="A165" s="17" t="s">
        <v>347</v>
      </c>
      <c r="B165" s="17" t="str">
        <f>VLOOKUP(A165,data!I:S,2,FALSE)</f>
        <v>Dist Y</v>
      </c>
      <c r="C165" s="15">
        <f>TRUNC(VLOOKUP(A165,data!I:S,3,FALSE),1)</f>
        <v>0</v>
      </c>
      <c r="D165" s="15">
        <f>TRUNC(VLOOKUP(A165,data!I:S,4,FALSE),1)</f>
        <v>0</v>
      </c>
      <c r="E165" s="15">
        <f>VLOOKUP(A165,data!I:S,5,FALSE)</f>
        <v>-2</v>
      </c>
      <c r="F165" s="15">
        <f>VLOOKUP(A165,data!I:S,6,FALSE)</f>
        <v>2</v>
      </c>
      <c r="G165" s="17">
        <f>C165-D165</f>
        <v>0</v>
      </c>
      <c r="H165" s="17">
        <f>IF(OR(G165&lt;E165,G165&gt;F165),1,0)</f>
        <v>0</v>
      </c>
      <c r="I165" s="15" t="str">
        <f>IF(H165=1,IF(G165&lt;E165,G165-E165,G165-F165),"")</f>
        <v/>
      </c>
      <c r="J165" s="33" t="str">
        <f>VLOOKUP(A165,data!I:S,9,FALSE)</f>
        <v>Front Hole LH vs Rear Hole LH - W-Pitch</v>
      </c>
      <c r="K165" s="33"/>
      <c r="L165" s="33"/>
      <c r="M165" s="33"/>
      <c r="N165" s="2"/>
      <c r="X165" s="3" t="str">
        <f>IF(AND(H165=1,Y165="TRUE"),TRUE,"")</f>
        <v/>
      </c>
      <c r="Y165" s="3" t="str">
        <f>VLOOKUP(A165,data!I:S,10,FALSE)</f>
        <v>TRUE</v>
      </c>
      <c r="Z165" s="3">
        <f>VLOOKUP(A165,data!I:S,7,FALSE)</f>
        <v>-4</v>
      </c>
      <c r="AA165" s="3">
        <f>VLOOKUP(A165,data!I:S,8,FALSE)</f>
        <v>4</v>
      </c>
      <c r="AB165" s="3" t="b">
        <f>IF(OR(G165&lt;Z165,G165&gt;AA165),TRUE,FALSE)</f>
        <v>0</v>
      </c>
    </row>
    <row r="166" spans="1:28" s="3" customFormat="1" x14ac:dyDescent="0.25">
      <c r="A166" s="17" t="s">
        <v>349</v>
      </c>
      <c r="B166" s="17" t="str">
        <f>VLOOKUP(A166,data!I:S,2,FALSE)</f>
        <v>Dist Z</v>
      </c>
      <c r="C166" s="15">
        <f>TRUNC(VLOOKUP(A166,data!I:S,3,FALSE),1)</f>
        <v>49</v>
      </c>
      <c r="D166" s="15">
        <f>TRUNC(VLOOKUP(A166,data!I:S,4,FALSE),1)</f>
        <v>46.9</v>
      </c>
      <c r="E166" s="15">
        <f>VLOOKUP(A166,data!I:S,5,FALSE)</f>
        <v>-2</v>
      </c>
      <c r="F166" s="15">
        <f>VLOOKUP(A166,data!I:S,6,FALSE)</f>
        <v>2</v>
      </c>
      <c r="G166" s="17">
        <f>C166-D166</f>
        <v>2.1000000000000014</v>
      </c>
      <c r="H166" s="17">
        <f>IF(OR(G166&lt;E166,G166&gt;F166),1,0)</f>
        <v>1</v>
      </c>
      <c r="I166" s="15">
        <f>IF(H166=1,IF(G166&lt;E166,G166-E166,G166-F166),"")</f>
        <v>0.10000000000000142</v>
      </c>
      <c r="J166" s="33" t="str">
        <f>VLOOKUP(A166,data!I:S,9,FALSE)</f>
        <v>Front Hole LH vs Rear Hole LH - H-Pitch</v>
      </c>
      <c r="K166" s="33"/>
      <c r="L166" s="33"/>
      <c r="M166" s="33"/>
      <c r="N166" s="2"/>
      <c r="X166" s="3" t="b">
        <f>IF(AND(H166=1,Y166="TRUE"),TRUE,"")</f>
        <v>1</v>
      </c>
      <c r="Y166" s="3" t="str">
        <f>VLOOKUP(A166,data!I:S,10,FALSE)</f>
        <v>TRUE</v>
      </c>
      <c r="Z166" s="3">
        <f>VLOOKUP(A166,data!I:S,7,FALSE)</f>
        <v>-4</v>
      </c>
      <c r="AA166" s="3">
        <f>VLOOKUP(A166,data!I:S,8,FALSE)</f>
        <v>4</v>
      </c>
      <c r="AB166" s="3" t="b">
        <f>IF(OR(G166&lt;Z166,G166&gt;AA166),TRUE,FALSE)</f>
        <v>0</v>
      </c>
    </row>
    <row r="167" spans="1:28" s="3" customFormat="1" ht="30" customHeight="1" x14ac:dyDescent="0.25">
      <c r="A167" s="27" t="str">
        <f ca="1">INDEX(data!D:D,MATCH(OFFSET(INDIRECT("RC",FALSE),3,0),data!I:I,0))</f>
        <v>Front Engine Mount (KD)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9"/>
      <c r="N167" s="2"/>
    </row>
    <row r="168" spans="1:28" s="3" customFormat="1" ht="200.1" customHeight="1" x14ac:dyDescent="0.25">
      <c r="A168" s="30" t="s">
        <v>32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2"/>
      <c r="N168" s="2"/>
    </row>
    <row r="169" spans="1:28" s="3" customFormat="1" x14ac:dyDescent="0.25">
      <c r="A169" s="17" t="s">
        <v>0</v>
      </c>
      <c r="B169" s="17" t="s">
        <v>18</v>
      </c>
      <c r="C169" s="17" t="s">
        <v>19</v>
      </c>
      <c r="D169" s="17" t="s">
        <v>20</v>
      </c>
      <c r="E169" s="17" t="s">
        <v>34</v>
      </c>
      <c r="F169" s="17" t="s">
        <v>35</v>
      </c>
      <c r="G169" s="17" t="s">
        <v>36</v>
      </c>
      <c r="H169" s="17" t="s">
        <v>16</v>
      </c>
      <c r="I169" s="17" t="s">
        <v>17</v>
      </c>
      <c r="J169" s="33" t="s">
        <v>37</v>
      </c>
      <c r="K169" s="33"/>
      <c r="L169" s="33"/>
      <c r="M169" s="33"/>
      <c r="N169" s="2"/>
      <c r="X169" s="3" t="s">
        <v>27</v>
      </c>
      <c r="Y169" s="3" t="s">
        <v>23</v>
      </c>
      <c r="Z169" s="3" t="s">
        <v>24</v>
      </c>
      <c r="AA169" s="3" t="s">
        <v>25</v>
      </c>
      <c r="AB169" s="3" t="s">
        <v>26</v>
      </c>
    </row>
    <row r="170" spans="1:28" s="3" customFormat="1" x14ac:dyDescent="0.25">
      <c r="A170" s="17" t="s">
        <v>353</v>
      </c>
      <c r="B170" s="17" t="str">
        <f>VLOOKUP(A170,data!I:S,2,FALSE)</f>
        <v>Pos X</v>
      </c>
      <c r="C170" s="15">
        <f>TRUNC(VLOOKUP(A170,data!I:S,3,FALSE),1)</f>
        <v>853</v>
      </c>
      <c r="D170" s="15">
        <f>TRUNC(VLOOKUP(A170,data!I:S,4,FALSE),1)</f>
        <v>851.8</v>
      </c>
      <c r="E170" s="15">
        <f>VLOOKUP(A170,data!I:S,5,FALSE)</f>
        <v>-3</v>
      </c>
      <c r="F170" s="15">
        <f>VLOOKUP(A170,data!I:S,6,FALSE)</f>
        <v>3</v>
      </c>
      <c r="G170" s="17">
        <f>C170-D170</f>
        <v>1.2000000000000455</v>
      </c>
      <c r="H170" s="17">
        <f>IF(OR(G170&lt;E170,G170&gt;F170),1,0)</f>
        <v>0</v>
      </c>
      <c r="I170" s="15" t="str">
        <f>IF(H170=1,IF(G170&lt;E170,G170-E170,G170-F170),"")</f>
        <v/>
      </c>
      <c r="J170" s="33" t="str">
        <f>VLOOKUP(A170,data!I:S,9,FALSE)</f>
        <v>Front Hole RH - Pos X</v>
      </c>
      <c r="K170" s="33"/>
      <c r="L170" s="33"/>
      <c r="M170" s="33"/>
      <c r="N170" s="2"/>
      <c r="X170" s="3" t="str">
        <f>IF(AND(H170=1,Y170="TRUE"),TRUE,"")</f>
        <v/>
      </c>
      <c r="Y170" s="3" t="str">
        <f>VLOOKUP(A170,data!I:S,10,FALSE)</f>
        <v>TRUE</v>
      </c>
      <c r="Z170" s="3">
        <f>VLOOKUP(A170,data!I:S,7,FALSE)</f>
        <v>-6</v>
      </c>
      <c r="AA170" s="3">
        <f>VLOOKUP(A170,data!I:S,8,FALSE)</f>
        <v>6</v>
      </c>
      <c r="AB170" s="3" t="b">
        <f>IF(OR(G170&lt;Z170,G170&gt;AA170),TRUE,FALSE)</f>
        <v>0</v>
      </c>
    </row>
    <row r="171" spans="1:28" s="3" customFormat="1" x14ac:dyDescent="0.25">
      <c r="A171" s="17" t="s">
        <v>354</v>
      </c>
      <c r="B171" s="17" t="str">
        <f>VLOOKUP(A171,data!I:S,2,FALSE)</f>
        <v>Pos Y</v>
      </c>
      <c r="C171" s="15">
        <f>TRUNC(VLOOKUP(A171,data!I:S,3,FALSE),1)</f>
        <v>266.60000000000002</v>
      </c>
      <c r="D171" s="15">
        <f>TRUNC(VLOOKUP(A171,data!I:S,4,FALSE),1)</f>
        <v>266.8</v>
      </c>
      <c r="E171" s="15">
        <f>VLOOKUP(A171,data!I:S,5,FALSE)</f>
        <v>-3</v>
      </c>
      <c r="F171" s="15">
        <f>VLOOKUP(A171,data!I:S,6,FALSE)</f>
        <v>3</v>
      </c>
      <c r="G171" s="17">
        <f>C171-D171</f>
        <v>-0.19999999999998863</v>
      </c>
      <c r="H171" s="17">
        <f>IF(OR(G171&lt;E171,G171&gt;F171),1,0)</f>
        <v>0</v>
      </c>
      <c r="I171" s="15" t="str">
        <f>IF(H171=1,IF(G171&lt;E171,G171-E171,G171-F171),"")</f>
        <v/>
      </c>
      <c r="J171" s="33" t="str">
        <f>VLOOKUP(A171,data!I:S,9,FALSE)</f>
        <v>Front Hole RH - Pos Y</v>
      </c>
      <c r="K171" s="33"/>
      <c r="L171" s="33"/>
      <c r="M171" s="33"/>
      <c r="N171" s="2"/>
      <c r="X171" s="3" t="str">
        <f>IF(AND(H171=1,Y171="TRUE"),TRUE,"")</f>
        <v/>
      </c>
      <c r="Y171" s="3" t="str">
        <f>VLOOKUP(A171,data!I:S,10,FALSE)</f>
        <v>TRUE</v>
      </c>
      <c r="Z171" s="3">
        <f>VLOOKUP(A171,data!I:S,7,FALSE)</f>
        <v>-6</v>
      </c>
      <c r="AA171" s="3">
        <f>VLOOKUP(A171,data!I:S,8,FALSE)</f>
        <v>6</v>
      </c>
      <c r="AB171" s="3" t="b">
        <f>IF(OR(G171&lt;Z171,G171&gt;AA171),TRUE,FALSE)</f>
        <v>0</v>
      </c>
    </row>
    <row r="172" spans="1:28" s="3" customFormat="1" x14ac:dyDescent="0.25">
      <c r="A172" s="17" t="s">
        <v>355</v>
      </c>
      <c r="B172" s="17" t="str">
        <f>VLOOKUP(A172,data!I:S,2,FALSE)</f>
        <v>Pos Z</v>
      </c>
      <c r="C172" s="15">
        <f>TRUNC(VLOOKUP(A172,data!I:S,3,FALSE),1)</f>
        <v>1116.2</v>
      </c>
      <c r="D172" s="15">
        <f>TRUNC(VLOOKUP(A172,data!I:S,4,FALSE),1)</f>
        <v>1114</v>
      </c>
      <c r="E172" s="15">
        <f>VLOOKUP(A172,data!I:S,5,FALSE)</f>
        <v>-3</v>
      </c>
      <c r="F172" s="15">
        <f>VLOOKUP(A172,data!I:S,6,FALSE)</f>
        <v>3</v>
      </c>
      <c r="G172" s="17">
        <f>C172-D172</f>
        <v>2.2000000000000455</v>
      </c>
      <c r="H172" s="17">
        <f>IF(OR(G172&lt;E172,G172&gt;F172),1,0)</f>
        <v>0</v>
      </c>
      <c r="I172" s="15" t="str">
        <f>IF(H172=1,IF(G172&lt;E172,G172-E172,G172-F172),"")</f>
        <v/>
      </c>
      <c r="J172" s="33" t="str">
        <f>VLOOKUP(A172,data!I:S,9,FALSE)</f>
        <v>Front Hole RH - Pos Z</v>
      </c>
      <c r="K172" s="33"/>
      <c r="L172" s="33"/>
      <c r="M172" s="33"/>
      <c r="N172" s="2"/>
      <c r="X172" s="3" t="str">
        <f>IF(AND(H172=1,Y172="TRUE"),TRUE,"")</f>
        <v/>
      </c>
      <c r="Y172" s="3" t="str">
        <f>VLOOKUP(A172,data!I:S,10,FALSE)</f>
        <v>TRUE</v>
      </c>
      <c r="Z172" s="3">
        <f>VLOOKUP(A172,data!I:S,7,FALSE)</f>
        <v>-6</v>
      </c>
      <c r="AA172" s="3">
        <f>VLOOKUP(A172,data!I:S,8,FALSE)</f>
        <v>6</v>
      </c>
      <c r="AB172" s="3" t="b">
        <f>IF(OR(G172&lt;Z172,G172&gt;AA172),TRUE,FALSE)</f>
        <v>0</v>
      </c>
    </row>
    <row r="173" spans="1:28" s="3" customFormat="1" x14ac:dyDescent="0.25">
      <c r="A173" s="17" t="s">
        <v>356</v>
      </c>
      <c r="B173" s="17" t="str">
        <f>VLOOKUP(A173,data!I:S,2,FALSE)</f>
        <v>Pos X</v>
      </c>
      <c r="C173" s="15">
        <f>TRUNC(VLOOKUP(A173,data!I:S,3,FALSE),1)</f>
        <v>953.4</v>
      </c>
      <c r="D173" s="15">
        <f>TRUNC(VLOOKUP(A173,data!I:S,4,FALSE),1)</f>
        <v>952.5</v>
      </c>
      <c r="E173" s="15">
        <f>VLOOKUP(A173,data!I:S,5,FALSE)</f>
        <v>-3</v>
      </c>
      <c r="F173" s="15">
        <f>VLOOKUP(A173,data!I:S,6,FALSE)</f>
        <v>3</v>
      </c>
      <c r="G173" s="17">
        <f>C173-D173</f>
        <v>0.89999999999997726</v>
      </c>
      <c r="H173" s="17">
        <f>IF(OR(G173&lt;E173,G173&gt;F173),1,0)</f>
        <v>0</v>
      </c>
      <c r="I173" s="15" t="str">
        <f>IF(H173=1,IF(G173&lt;E173,G173-E173,G173-F173),"")</f>
        <v/>
      </c>
      <c r="J173" s="33" t="str">
        <f>VLOOKUP(A173,data!I:S,9,FALSE)</f>
        <v>Rear Hole RH - Pos X</v>
      </c>
      <c r="K173" s="33"/>
      <c r="L173" s="33"/>
      <c r="M173" s="33"/>
      <c r="N173" s="2"/>
      <c r="X173" s="3" t="str">
        <f>IF(AND(H173=1,Y173="TRUE"),TRUE,"")</f>
        <v/>
      </c>
      <c r="Y173" s="3" t="str">
        <f>VLOOKUP(A173,data!I:S,10,FALSE)</f>
        <v>TRUE</v>
      </c>
      <c r="Z173" s="3">
        <f>VLOOKUP(A173,data!I:S,7,FALSE)</f>
        <v>-6</v>
      </c>
      <c r="AA173" s="3">
        <f>VLOOKUP(A173,data!I:S,8,FALSE)</f>
        <v>6</v>
      </c>
      <c r="AB173" s="3" t="b">
        <f>IF(OR(G173&lt;Z173,G173&gt;AA173),TRUE,FALSE)</f>
        <v>0</v>
      </c>
    </row>
    <row r="174" spans="1:28" s="3" customFormat="1" x14ac:dyDescent="0.25">
      <c r="A174" s="17" t="s">
        <v>357</v>
      </c>
      <c r="B174" s="17" t="str">
        <f>VLOOKUP(A174,data!I:S,2,FALSE)</f>
        <v>Pos Y</v>
      </c>
      <c r="C174" s="15">
        <f>TRUNC(VLOOKUP(A174,data!I:S,3,FALSE),1)</f>
        <v>266.10000000000002</v>
      </c>
      <c r="D174" s="15">
        <f>TRUNC(VLOOKUP(A174,data!I:S,4,FALSE),1)</f>
        <v>266.8</v>
      </c>
      <c r="E174" s="15">
        <f>VLOOKUP(A174,data!I:S,5,FALSE)</f>
        <v>-3</v>
      </c>
      <c r="F174" s="15">
        <f>VLOOKUP(A174,data!I:S,6,FALSE)</f>
        <v>3</v>
      </c>
      <c r="G174" s="17">
        <f>C174-D174</f>
        <v>-0.69999999999998863</v>
      </c>
      <c r="H174" s="17">
        <f>IF(OR(G174&lt;E174,G174&gt;F174),1,0)</f>
        <v>0</v>
      </c>
      <c r="I174" s="15" t="str">
        <f>IF(H174=1,IF(G174&lt;E174,G174-E174,G174-F174),"")</f>
        <v/>
      </c>
      <c r="J174" s="33" t="str">
        <f>VLOOKUP(A174,data!I:S,9,FALSE)</f>
        <v>Rear Hole RH - Pos Y</v>
      </c>
      <c r="K174" s="33"/>
      <c r="L174" s="33"/>
      <c r="M174" s="33"/>
      <c r="N174" s="2"/>
      <c r="X174" s="3" t="str">
        <f>IF(AND(H174=1,Y174="TRUE"),TRUE,"")</f>
        <v/>
      </c>
      <c r="Y174" s="3" t="str">
        <f>VLOOKUP(A174,data!I:S,10,FALSE)</f>
        <v>TRUE</v>
      </c>
      <c r="Z174" s="3">
        <f>VLOOKUP(A174,data!I:S,7,FALSE)</f>
        <v>-6</v>
      </c>
      <c r="AA174" s="3">
        <f>VLOOKUP(A174,data!I:S,8,FALSE)</f>
        <v>6</v>
      </c>
      <c r="AB174" s="3" t="b">
        <f>IF(OR(G174&lt;Z174,G174&gt;AA174),TRUE,FALSE)</f>
        <v>0</v>
      </c>
    </row>
    <row r="175" spans="1:28" s="3" customFormat="1" x14ac:dyDescent="0.25">
      <c r="A175" s="17" t="s">
        <v>358</v>
      </c>
      <c r="B175" s="17" t="str">
        <f>VLOOKUP(A175,data!I:S,2,FALSE)</f>
        <v>Pos Z</v>
      </c>
      <c r="C175" s="15">
        <f>TRUNC(VLOOKUP(A175,data!I:S,3,FALSE),1)</f>
        <v>1106.9000000000001</v>
      </c>
      <c r="D175" s="15">
        <f>TRUNC(VLOOKUP(A175,data!I:S,4,FALSE),1)</f>
        <v>1106.0999999999999</v>
      </c>
      <c r="E175" s="15">
        <f>VLOOKUP(A175,data!I:S,5,FALSE)</f>
        <v>-3</v>
      </c>
      <c r="F175" s="15">
        <f>VLOOKUP(A175,data!I:S,6,FALSE)</f>
        <v>3</v>
      </c>
      <c r="G175" s="17">
        <f>C175-D175</f>
        <v>0.8000000000001819</v>
      </c>
      <c r="H175" s="17">
        <f>IF(OR(G175&lt;E175,G175&gt;F175),1,0)</f>
        <v>0</v>
      </c>
      <c r="I175" s="15" t="str">
        <f>IF(H175=1,IF(G175&lt;E175,G175-E175,G175-F175),"")</f>
        <v/>
      </c>
      <c r="J175" s="33" t="str">
        <f>VLOOKUP(A175,data!I:S,9,FALSE)</f>
        <v>Rear Hole RH - Pos Z</v>
      </c>
      <c r="K175" s="33"/>
      <c r="L175" s="33"/>
      <c r="M175" s="33"/>
      <c r="N175" s="2"/>
      <c r="X175" s="3" t="str">
        <f>IF(AND(H175=1,Y175="TRUE"),TRUE,"")</f>
        <v/>
      </c>
      <c r="Y175" s="3" t="str">
        <f>VLOOKUP(A175,data!I:S,10,FALSE)</f>
        <v>TRUE</v>
      </c>
      <c r="Z175" s="3">
        <f>VLOOKUP(A175,data!I:S,7,FALSE)</f>
        <v>-6</v>
      </c>
      <c r="AA175" s="3">
        <f>VLOOKUP(A175,data!I:S,8,FALSE)</f>
        <v>6</v>
      </c>
      <c r="AB175" s="3" t="b">
        <f>IF(OR(G175&lt;Z175,G175&gt;AA175),TRUE,FALSE)</f>
        <v>0</v>
      </c>
    </row>
    <row r="176" spans="1:28" s="3" customFormat="1" x14ac:dyDescent="0.25">
      <c r="A176" s="17" t="s">
        <v>359</v>
      </c>
      <c r="B176" s="17" t="str">
        <f>VLOOKUP(A176,data!I:S,2,FALSE)</f>
        <v>Pos X</v>
      </c>
      <c r="C176" s="15">
        <f>TRUNC(VLOOKUP(A176,data!I:S,3,FALSE),1)</f>
        <v>851.1</v>
      </c>
      <c r="D176" s="15">
        <f>TRUNC(VLOOKUP(A176,data!I:S,4,FALSE),1)</f>
        <v>851.8</v>
      </c>
      <c r="E176" s="15">
        <f>VLOOKUP(A176,data!I:S,5,FALSE)</f>
        <v>-3</v>
      </c>
      <c r="F176" s="15">
        <f>VLOOKUP(A176,data!I:S,6,FALSE)</f>
        <v>3</v>
      </c>
      <c r="G176" s="17">
        <f>C176-D176</f>
        <v>-0.69999999999993179</v>
      </c>
      <c r="H176" s="17">
        <f>IF(OR(G176&lt;E176,G176&gt;F176),1,0)</f>
        <v>0</v>
      </c>
      <c r="I176" s="15" t="str">
        <f>IF(H176=1,IF(G176&lt;E176,G176-E176,G176-F176),"")</f>
        <v/>
      </c>
      <c r="J176" s="33" t="str">
        <f>VLOOKUP(A176,data!I:S,9,FALSE)</f>
        <v>Front Hole LH - Pos X</v>
      </c>
      <c r="K176" s="33"/>
      <c r="L176" s="33"/>
      <c r="M176" s="33"/>
      <c r="N176" s="2"/>
      <c r="X176" s="3" t="str">
        <f>IF(AND(H176=1,Y176="TRUE"),TRUE,"")</f>
        <v/>
      </c>
      <c r="Y176" s="3" t="str">
        <f>VLOOKUP(A176,data!I:S,10,FALSE)</f>
        <v>TRUE</v>
      </c>
      <c r="Z176" s="3">
        <f>VLOOKUP(A176,data!I:S,7,FALSE)</f>
        <v>-6</v>
      </c>
      <c r="AA176" s="3">
        <f>VLOOKUP(A176,data!I:S,8,FALSE)</f>
        <v>6</v>
      </c>
      <c r="AB176" s="3" t="b">
        <f>IF(OR(G176&lt;Z176,G176&gt;AA176),TRUE,FALSE)</f>
        <v>0</v>
      </c>
    </row>
    <row r="177" spans="1:28" s="3" customFormat="1" x14ac:dyDescent="0.25">
      <c r="A177" s="17" t="s">
        <v>360</v>
      </c>
      <c r="B177" s="17" t="str">
        <f>VLOOKUP(A177,data!I:S,2,FALSE)</f>
        <v>Pos Y</v>
      </c>
      <c r="C177" s="15">
        <f>TRUNC(VLOOKUP(A177,data!I:S,3,FALSE),1)</f>
        <v>-247.1</v>
      </c>
      <c r="D177" s="15">
        <f>TRUNC(VLOOKUP(A177,data!I:S,4,FALSE),1)</f>
        <v>-246.8</v>
      </c>
      <c r="E177" s="15">
        <f>VLOOKUP(A177,data!I:S,5,FALSE)</f>
        <v>-3</v>
      </c>
      <c r="F177" s="15">
        <f>VLOOKUP(A177,data!I:S,6,FALSE)</f>
        <v>3</v>
      </c>
      <c r="G177" s="17">
        <f>C177-D177</f>
        <v>-0.29999999999998295</v>
      </c>
      <c r="H177" s="17">
        <f>IF(OR(G177&lt;E177,G177&gt;F177),1,0)</f>
        <v>0</v>
      </c>
      <c r="I177" s="15" t="str">
        <f>IF(H177=1,IF(G177&lt;E177,G177-E177,G177-F177),"")</f>
        <v/>
      </c>
      <c r="J177" s="33" t="str">
        <f>VLOOKUP(A177,data!I:S,9,FALSE)</f>
        <v>Front Hole LH - Pos Y</v>
      </c>
      <c r="K177" s="33"/>
      <c r="L177" s="33"/>
      <c r="M177" s="33"/>
      <c r="N177" s="2"/>
      <c r="X177" s="3" t="str">
        <f>IF(AND(H177=1,Y177="TRUE"),TRUE,"")</f>
        <v/>
      </c>
      <c r="Y177" s="3" t="str">
        <f>VLOOKUP(A177,data!I:S,10,FALSE)</f>
        <v>TRUE</v>
      </c>
      <c r="Z177" s="3">
        <f>VLOOKUP(A177,data!I:S,7,FALSE)</f>
        <v>-6</v>
      </c>
      <c r="AA177" s="3">
        <f>VLOOKUP(A177,data!I:S,8,FALSE)</f>
        <v>6</v>
      </c>
      <c r="AB177" s="3" t="b">
        <f>IF(OR(G177&lt;Z177,G177&gt;AA177),TRUE,FALSE)</f>
        <v>0</v>
      </c>
    </row>
    <row r="178" spans="1:28" s="3" customFormat="1" x14ac:dyDescent="0.25">
      <c r="A178" s="17" t="s">
        <v>361</v>
      </c>
      <c r="B178" s="17" t="str">
        <f>VLOOKUP(A178,data!I:S,2,FALSE)</f>
        <v>Pos Z</v>
      </c>
      <c r="C178" s="15">
        <f>TRUNC(VLOOKUP(A178,data!I:S,3,FALSE),1)</f>
        <v>1115.5999999999999</v>
      </c>
      <c r="D178" s="15">
        <f>TRUNC(VLOOKUP(A178,data!I:S,4,FALSE),1)</f>
        <v>1114</v>
      </c>
      <c r="E178" s="15">
        <f>VLOOKUP(A178,data!I:S,5,FALSE)</f>
        <v>-3</v>
      </c>
      <c r="F178" s="15">
        <f>VLOOKUP(A178,data!I:S,6,FALSE)</f>
        <v>3</v>
      </c>
      <c r="G178" s="17">
        <f>C178-D178</f>
        <v>1.5999999999999091</v>
      </c>
      <c r="H178" s="17">
        <f>IF(OR(G178&lt;E178,G178&gt;F178),1,0)</f>
        <v>0</v>
      </c>
      <c r="I178" s="15" t="str">
        <f>IF(H178=1,IF(G178&lt;E178,G178-E178,G178-F178),"")</f>
        <v/>
      </c>
      <c r="J178" s="33" t="str">
        <f>VLOOKUP(A178,data!I:S,9,FALSE)</f>
        <v>Front Hole LH - Pos Z</v>
      </c>
      <c r="K178" s="33"/>
      <c r="L178" s="33"/>
      <c r="M178" s="33"/>
      <c r="N178" s="2"/>
      <c r="X178" s="3" t="str">
        <f>IF(AND(H178=1,Y178="TRUE"),TRUE,"")</f>
        <v/>
      </c>
      <c r="Y178" s="3" t="str">
        <f>VLOOKUP(A178,data!I:S,10,FALSE)</f>
        <v>TRUE</v>
      </c>
      <c r="Z178" s="3">
        <f>VLOOKUP(A178,data!I:S,7,FALSE)</f>
        <v>-6</v>
      </c>
      <c r="AA178" s="3">
        <f>VLOOKUP(A178,data!I:S,8,FALSE)</f>
        <v>6</v>
      </c>
      <c r="AB178" s="3" t="b">
        <f>IF(OR(G178&lt;Z178,G178&gt;AA178),TRUE,FALSE)</f>
        <v>0</v>
      </c>
    </row>
    <row r="179" spans="1:28" s="3" customFormat="1" x14ac:dyDescent="0.25">
      <c r="A179" s="17" t="s">
        <v>362</v>
      </c>
      <c r="B179" s="17" t="str">
        <f>VLOOKUP(A179,data!I:S,2,FALSE)</f>
        <v>Pos X</v>
      </c>
      <c r="C179" s="15">
        <f>TRUNC(VLOOKUP(A179,data!I:S,3,FALSE),1)</f>
        <v>951.5</v>
      </c>
      <c r="D179" s="15">
        <f>TRUNC(VLOOKUP(A179,data!I:S,4,FALSE),1)</f>
        <v>952.5</v>
      </c>
      <c r="E179" s="15">
        <f>VLOOKUP(A179,data!I:S,5,FALSE)</f>
        <v>-3</v>
      </c>
      <c r="F179" s="15">
        <f>VLOOKUP(A179,data!I:S,6,FALSE)</f>
        <v>3</v>
      </c>
      <c r="G179" s="17">
        <f>C179-D179</f>
        <v>-1</v>
      </c>
      <c r="H179" s="17">
        <f>IF(OR(G179&lt;E179,G179&gt;F179),1,0)</f>
        <v>0</v>
      </c>
      <c r="I179" s="15" t="str">
        <f>IF(H179=1,IF(G179&lt;E179,G179-E179,G179-F179),"")</f>
        <v/>
      </c>
      <c r="J179" s="33" t="str">
        <f>VLOOKUP(A179,data!I:S,9,FALSE)</f>
        <v>Rear Hole LH - Pos X</v>
      </c>
      <c r="K179" s="33"/>
      <c r="L179" s="33"/>
      <c r="M179" s="33"/>
      <c r="N179" s="2"/>
      <c r="X179" s="3" t="str">
        <f>IF(AND(H179=1,Y179="TRUE"),TRUE,"")</f>
        <v/>
      </c>
      <c r="Y179" s="3" t="str">
        <f>VLOOKUP(A179,data!I:S,10,FALSE)</f>
        <v>TRUE</v>
      </c>
      <c r="Z179" s="3">
        <f>VLOOKUP(A179,data!I:S,7,FALSE)</f>
        <v>-6</v>
      </c>
      <c r="AA179" s="3">
        <f>VLOOKUP(A179,data!I:S,8,FALSE)</f>
        <v>6</v>
      </c>
      <c r="AB179" s="3" t="b">
        <f>IF(OR(G179&lt;Z179,G179&gt;AA179),TRUE,FALSE)</f>
        <v>0</v>
      </c>
    </row>
    <row r="180" spans="1:28" s="3" customFormat="1" x14ac:dyDescent="0.25">
      <c r="A180" s="17" t="s">
        <v>363</v>
      </c>
      <c r="B180" s="17" t="str">
        <f>VLOOKUP(A180,data!I:S,2,FALSE)</f>
        <v>Pos Y</v>
      </c>
      <c r="C180" s="15">
        <f>TRUNC(VLOOKUP(A180,data!I:S,3,FALSE),1)</f>
        <v>-246.9</v>
      </c>
      <c r="D180" s="15">
        <f>TRUNC(VLOOKUP(A180,data!I:S,4,FALSE),1)</f>
        <v>-246.8</v>
      </c>
      <c r="E180" s="15">
        <f>VLOOKUP(A180,data!I:S,5,FALSE)</f>
        <v>-3</v>
      </c>
      <c r="F180" s="15">
        <f>VLOOKUP(A180,data!I:S,6,FALSE)</f>
        <v>3</v>
      </c>
      <c r="G180" s="17">
        <f>C180-D180</f>
        <v>-9.9999999999994316E-2</v>
      </c>
      <c r="H180" s="17">
        <f>IF(OR(G180&lt;E180,G180&gt;F180),1,0)</f>
        <v>0</v>
      </c>
      <c r="I180" s="15" t="str">
        <f>IF(H180=1,IF(G180&lt;E180,G180-E180,G180-F180),"")</f>
        <v/>
      </c>
      <c r="J180" s="33" t="str">
        <f>VLOOKUP(A180,data!I:S,9,FALSE)</f>
        <v>Rear Hole LH - Pos Y</v>
      </c>
      <c r="K180" s="33"/>
      <c r="L180" s="33"/>
      <c r="M180" s="33"/>
      <c r="N180" s="2"/>
      <c r="X180" s="3" t="str">
        <f>IF(AND(H180=1,Y180="TRUE"),TRUE,"")</f>
        <v/>
      </c>
      <c r="Y180" s="3" t="str">
        <f>VLOOKUP(A180,data!I:S,10,FALSE)</f>
        <v>TRUE</v>
      </c>
      <c r="Z180" s="3">
        <f>VLOOKUP(A180,data!I:S,7,FALSE)</f>
        <v>-6</v>
      </c>
      <c r="AA180" s="3">
        <f>VLOOKUP(A180,data!I:S,8,FALSE)</f>
        <v>6</v>
      </c>
      <c r="AB180" s="3" t="b">
        <f>IF(OR(G180&lt;Z180,G180&gt;AA180),TRUE,FALSE)</f>
        <v>0</v>
      </c>
    </row>
    <row r="181" spans="1:28" s="3" customFormat="1" x14ac:dyDescent="0.25">
      <c r="A181" s="17" t="s">
        <v>364</v>
      </c>
      <c r="B181" s="17" t="str">
        <f>VLOOKUP(A181,data!I:S,2,FALSE)</f>
        <v>Pos Z</v>
      </c>
      <c r="C181" s="15">
        <f>TRUNC(VLOOKUP(A181,data!I:S,3,FALSE),1)</f>
        <v>1108.5999999999999</v>
      </c>
      <c r="D181" s="15">
        <f>TRUNC(VLOOKUP(A181,data!I:S,4,FALSE),1)</f>
        <v>1106.0999999999999</v>
      </c>
      <c r="E181" s="15">
        <f>VLOOKUP(A181,data!I:S,5,FALSE)</f>
        <v>-3</v>
      </c>
      <c r="F181" s="15">
        <f>VLOOKUP(A181,data!I:S,6,FALSE)</f>
        <v>3</v>
      </c>
      <c r="G181" s="17">
        <f>C181-D181</f>
        <v>2.5</v>
      </c>
      <c r="H181" s="17">
        <f>IF(OR(G181&lt;E181,G181&gt;F181),1,0)</f>
        <v>0</v>
      </c>
      <c r="I181" s="15" t="str">
        <f>IF(H181=1,IF(G181&lt;E181,G181-E181,G181-F181),"")</f>
        <v/>
      </c>
      <c r="J181" s="33" t="str">
        <f>VLOOKUP(A181,data!I:S,9,FALSE)</f>
        <v>Rear Hole LH - Pos Z</v>
      </c>
      <c r="K181" s="33"/>
      <c r="L181" s="33"/>
      <c r="M181" s="33"/>
      <c r="N181" s="2"/>
      <c r="X181" s="3" t="str">
        <f>IF(AND(H181=1,Y181="TRUE"),TRUE,"")</f>
        <v/>
      </c>
      <c r="Y181" s="3" t="str">
        <f>VLOOKUP(A181,data!I:S,10,FALSE)</f>
        <v>TRUE</v>
      </c>
      <c r="Z181" s="3">
        <f>VLOOKUP(A181,data!I:S,7,FALSE)</f>
        <v>-6</v>
      </c>
      <c r="AA181" s="3">
        <f>VLOOKUP(A181,data!I:S,8,FALSE)</f>
        <v>6</v>
      </c>
      <c r="AB181" s="3" t="b">
        <f>IF(OR(G181&lt;Z181,G181&gt;AA181),TRUE,FALSE)</f>
        <v>0</v>
      </c>
    </row>
    <row r="182" spans="1:28" s="3" customFormat="1" x14ac:dyDescent="0.25">
      <c r="A182" s="17" t="s">
        <v>365</v>
      </c>
      <c r="B182" s="17" t="str">
        <f>VLOOKUP(A182,data!I:S,2,FALSE)</f>
        <v>Dist X</v>
      </c>
      <c r="C182" s="15">
        <f>TRUNC(VLOOKUP(A182,data!I:S,3,FALSE),1)</f>
        <v>100.4</v>
      </c>
      <c r="D182" s="15">
        <f>TRUNC(VLOOKUP(A182,data!I:S,4,FALSE),1)</f>
        <v>100.6</v>
      </c>
      <c r="E182" s="15">
        <f>VLOOKUP(A182,data!I:S,5,FALSE)</f>
        <v>-3</v>
      </c>
      <c r="F182" s="15">
        <f>VLOOKUP(A182,data!I:S,6,FALSE)</f>
        <v>3</v>
      </c>
      <c r="G182" s="17">
        <f>C182-D182</f>
        <v>-0.19999999999998863</v>
      </c>
      <c r="H182" s="17">
        <f>IF(OR(G182&lt;E182,G182&gt;F182),1,0)</f>
        <v>0</v>
      </c>
      <c r="I182" s="15" t="str">
        <f>IF(H182=1,IF(G182&lt;E182,G182-E182,G182-F182),"")</f>
        <v/>
      </c>
      <c r="J182" s="33" t="str">
        <f>VLOOKUP(A182,data!I:S,9,FALSE)</f>
        <v>Front Hole RH vs Rear Hole RH - L-Pitch</v>
      </c>
      <c r="K182" s="33"/>
      <c r="L182" s="33"/>
      <c r="M182" s="33"/>
      <c r="N182" s="2"/>
      <c r="X182" s="3" t="str">
        <f>IF(AND(H182=1,Y182="TRUE"),TRUE,"")</f>
        <v/>
      </c>
      <c r="Y182" s="3" t="str">
        <f>VLOOKUP(A182,data!I:S,10,FALSE)</f>
        <v>TRUE</v>
      </c>
      <c r="Z182" s="3">
        <f>VLOOKUP(A182,data!I:S,7,FALSE)</f>
        <v>-6</v>
      </c>
      <c r="AA182" s="3">
        <f>VLOOKUP(A182,data!I:S,8,FALSE)</f>
        <v>6</v>
      </c>
      <c r="AB182" s="3" t="b">
        <f>IF(OR(G182&lt;Z182,G182&gt;AA182),TRUE,FALSE)</f>
        <v>0</v>
      </c>
    </row>
    <row r="183" spans="1:28" s="3" customFormat="1" x14ac:dyDescent="0.25">
      <c r="A183" s="17" t="s">
        <v>367</v>
      </c>
      <c r="B183" s="17" t="str">
        <f>VLOOKUP(A183,data!I:S,2,FALSE)</f>
        <v>Dist Y</v>
      </c>
      <c r="C183" s="15">
        <f>TRUNC(VLOOKUP(A183,data!I:S,3,FALSE),1)</f>
        <v>0.4</v>
      </c>
      <c r="D183" s="15">
        <f>TRUNC(VLOOKUP(A183,data!I:S,4,FALSE),1)</f>
        <v>0</v>
      </c>
      <c r="E183" s="15">
        <f>VLOOKUP(A183,data!I:S,5,FALSE)</f>
        <v>-3</v>
      </c>
      <c r="F183" s="15">
        <f>VLOOKUP(A183,data!I:S,6,FALSE)</f>
        <v>3</v>
      </c>
      <c r="G183" s="17">
        <f>C183-D183</f>
        <v>0.4</v>
      </c>
      <c r="H183" s="17">
        <f>IF(OR(G183&lt;E183,G183&gt;F183),1,0)</f>
        <v>0</v>
      </c>
      <c r="I183" s="15" t="str">
        <f>IF(H183=1,IF(G183&lt;E183,G183-E183,G183-F183),"")</f>
        <v/>
      </c>
      <c r="J183" s="33" t="str">
        <f>VLOOKUP(A183,data!I:S,9,FALSE)</f>
        <v>Front Hole RH vs Rear Hole RH - W-Pitch</v>
      </c>
      <c r="K183" s="33"/>
      <c r="L183" s="33"/>
      <c r="M183" s="33"/>
      <c r="N183" s="2"/>
      <c r="X183" s="3" t="str">
        <f>IF(AND(H183=1,Y183="TRUE"),TRUE,"")</f>
        <v/>
      </c>
      <c r="Y183" s="3" t="str">
        <f>VLOOKUP(A183,data!I:S,10,FALSE)</f>
        <v>TRUE</v>
      </c>
      <c r="Z183" s="3">
        <f>VLOOKUP(A183,data!I:S,7,FALSE)</f>
        <v>-6</v>
      </c>
      <c r="AA183" s="3">
        <f>VLOOKUP(A183,data!I:S,8,FALSE)</f>
        <v>6</v>
      </c>
      <c r="AB183" s="3" t="b">
        <f>IF(OR(G183&lt;Z183,G183&gt;AA183),TRUE,FALSE)</f>
        <v>0</v>
      </c>
    </row>
    <row r="184" spans="1:28" s="3" customFormat="1" x14ac:dyDescent="0.25">
      <c r="A184" s="17" t="s">
        <v>368</v>
      </c>
      <c r="B184" s="17" t="str">
        <f>VLOOKUP(A184,data!I:S,2,FALSE)</f>
        <v>Dist Z</v>
      </c>
      <c r="C184" s="15">
        <f>TRUNC(VLOOKUP(A184,data!I:S,3,FALSE),1)</f>
        <v>9.3000000000000007</v>
      </c>
      <c r="D184" s="15">
        <f>TRUNC(VLOOKUP(A184,data!I:S,4,FALSE),1)</f>
        <v>7.9</v>
      </c>
      <c r="E184" s="15">
        <f>VLOOKUP(A184,data!I:S,5,FALSE)</f>
        <v>-3</v>
      </c>
      <c r="F184" s="15">
        <f>VLOOKUP(A184,data!I:S,6,FALSE)</f>
        <v>3</v>
      </c>
      <c r="G184" s="17">
        <f>C184-D184</f>
        <v>1.4000000000000004</v>
      </c>
      <c r="H184" s="17">
        <f>IF(OR(G184&lt;E184,G184&gt;F184),1,0)</f>
        <v>0</v>
      </c>
      <c r="I184" s="15" t="str">
        <f>IF(H184=1,IF(G184&lt;E184,G184-E184,G184-F184),"")</f>
        <v/>
      </c>
      <c r="J184" s="33" t="str">
        <f>VLOOKUP(A184,data!I:S,9,FALSE)</f>
        <v>Front Hole RH vs Rear Hole RH - H-Pitch</v>
      </c>
      <c r="K184" s="33"/>
      <c r="L184" s="33"/>
      <c r="M184" s="33"/>
      <c r="N184" s="2"/>
      <c r="X184" s="3" t="str">
        <f>IF(AND(H184=1,Y184="TRUE"),TRUE,"")</f>
        <v/>
      </c>
      <c r="Y184" s="3" t="str">
        <f>VLOOKUP(A184,data!I:S,10,FALSE)</f>
        <v>TRUE</v>
      </c>
      <c r="Z184" s="3">
        <f>VLOOKUP(A184,data!I:S,7,FALSE)</f>
        <v>-6</v>
      </c>
      <c r="AA184" s="3">
        <f>VLOOKUP(A184,data!I:S,8,FALSE)</f>
        <v>6</v>
      </c>
      <c r="AB184" s="3" t="b">
        <f>IF(OR(G184&lt;Z184,G184&gt;AA184),TRUE,FALSE)</f>
        <v>0</v>
      </c>
    </row>
    <row r="185" spans="1:28" s="3" customFormat="1" x14ac:dyDescent="0.25">
      <c r="A185" s="17" t="s">
        <v>369</v>
      </c>
      <c r="B185" s="17" t="str">
        <f>VLOOKUP(A185,data!I:S,2,FALSE)</f>
        <v>Dist Y</v>
      </c>
      <c r="C185" s="15">
        <f>TRUNC(VLOOKUP(A185,data!I:S,3,FALSE),1)</f>
        <v>510.3</v>
      </c>
      <c r="D185" s="15">
        <f>TRUNC(VLOOKUP(A185,data!I:S,4,FALSE),1)</f>
        <v>510.7</v>
      </c>
      <c r="E185" s="15">
        <f>VLOOKUP(A185,data!I:S,5,FALSE)</f>
        <v>-4</v>
      </c>
      <c r="F185" s="15">
        <f>VLOOKUP(A185,data!I:S,6,FALSE)</f>
        <v>4</v>
      </c>
      <c r="G185" s="17">
        <f>C185-D185</f>
        <v>-0.39999999999997726</v>
      </c>
      <c r="H185" s="17">
        <f>IF(OR(G185&lt;E185,G185&gt;F185),1,0)</f>
        <v>0</v>
      </c>
      <c r="I185" s="15" t="str">
        <f>IF(H185=1,IF(G185&lt;E185,G185-E185,G185-F185),"")</f>
        <v/>
      </c>
      <c r="J185" s="33" t="str">
        <f>VLOOKUP(A185,data!I:S,9,FALSE)</f>
        <v>Center Hole RH vs Center Hole LH - W-Pitch</v>
      </c>
      <c r="K185" s="33"/>
      <c r="L185" s="33"/>
      <c r="M185" s="33"/>
      <c r="N185" s="2"/>
      <c r="X185" s="3" t="str">
        <f>IF(AND(H185=1,Y185="TRUE"),TRUE,"")</f>
        <v/>
      </c>
      <c r="Y185" s="3" t="str">
        <f>VLOOKUP(A185,data!I:S,10,FALSE)</f>
        <v>TRUE</v>
      </c>
      <c r="Z185" s="3">
        <f>VLOOKUP(A185,data!I:S,7,FALSE)</f>
        <v>-6</v>
      </c>
      <c r="AA185" s="3">
        <f>VLOOKUP(A185,data!I:S,8,FALSE)</f>
        <v>6</v>
      </c>
      <c r="AB185" s="3" t="b">
        <f>IF(OR(G185&lt;Z185,G185&gt;AA185),TRUE,FALSE)</f>
        <v>0</v>
      </c>
    </row>
    <row r="186" spans="1:28" s="3" customFormat="1" x14ac:dyDescent="0.25">
      <c r="A186" s="17" t="s">
        <v>371</v>
      </c>
      <c r="B186" s="17" t="str">
        <f>VLOOKUP(A186,data!I:S,2,FALSE)</f>
        <v>Dist X</v>
      </c>
      <c r="C186" s="15">
        <f>TRUNC(VLOOKUP(A186,data!I:S,3,FALSE),1)</f>
        <v>100.4</v>
      </c>
      <c r="D186" s="15">
        <f>TRUNC(VLOOKUP(A186,data!I:S,4,FALSE),1)</f>
        <v>100.6</v>
      </c>
      <c r="E186" s="15">
        <f>VLOOKUP(A186,data!I:S,5,FALSE)</f>
        <v>-3</v>
      </c>
      <c r="F186" s="15">
        <f>VLOOKUP(A186,data!I:S,6,FALSE)</f>
        <v>3</v>
      </c>
      <c r="G186" s="17">
        <f>C186-D186</f>
        <v>-0.19999999999998863</v>
      </c>
      <c r="H186" s="17">
        <f>IF(OR(G186&lt;E186,G186&gt;F186),1,0)</f>
        <v>0</v>
      </c>
      <c r="I186" s="15" t="str">
        <f>IF(H186=1,IF(G186&lt;E186,G186-E186,G186-F186),"")</f>
        <v/>
      </c>
      <c r="J186" s="33" t="str">
        <f>VLOOKUP(A186,data!I:S,9,FALSE)</f>
        <v>Front Hole LH vs Rear Hole LH - L-Pitch</v>
      </c>
      <c r="K186" s="33"/>
      <c r="L186" s="33"/>
      <c r="M186" s="33"/>
      <c r="N186" s="2"/>
      <c r="X186" s="3" t="str">
        <f>IF(AND(H186=1,Y186="TRUE"),TRUE,"")</f>
        <v/>
      </c>
      <c r="Y186" s="3" t="str">
        <f>VLOOKUP(A186,data!I:S,10,FALSE)</f>
        <v>TRUE</v>
      </c>
      <c r="Z186" s="3">
        <f>VLOOKUP(A186,data!I:S,7,FALSE)</f>
        <v>-6</v>
      </c>
      <c r="AA186" s="3">
        <f>VLOOKUP(A186,data!I:S,8,FALSE)</f>
        <v>6</v>
      </c>
      <c r="AB186" s="3" t="b">
        <f>IF(OR(G186&lt;Z186,G186&gt;AA186),TRUE,FALSE)</f>
        <v>0</v>
      </c>
    </row>
    <row r="187" spans="1:28" s="3" customFormat="1" x14ac:dyDescent="0.25">
      <c r="A187" s="17" t="s">
        <v>373</v>
      </c>
      <c r="B187" s="17" t="str">
        <f>VLOOKUP(A187,data!I:S,2,FALSE)</f>
        <v>Dist Y</v>
      </c>
      <c r="C187" s="15">
        <f>TRUNC(VLOOKUP(A187,data!I:S,3,FALSE),1)</f>
        <v>0.2</v>
      </c>
      <c r="D187" s="15">
        <f>TRUNC(VLOOKUP(A187,data!I:S,4,FALSE),1)</f>
        <v>0</v>
      </c>
      <c r="E187" s="15">
        <f>VLOOKUP(A187,data!I:S,5,FALSE)</f>
        <v>-3</v>
      </c>
      <c r="F187" s="15">
        <f>VLOOKUP(A187,data!I:S,6,FALSE)</f>
        <v>3</v>
      </c>
      <c r="G187" s="17">
        <f>C187-D187</f>
        <v>0.2</v>
      </c>
      <c r="H187" s="17">
        <f>IF(OR(G187&lt;E187,G187&gt;F187),1,0)</f>
        <v>0</v>
      </c>
      <c r="I187" s="15" t="str">
        <f>IF(H187=1,IF(G187&lt;E187,G187-E187,G187-F187),"")</f>
        <v/>
      </c>
      <c r="J187" s="33" t="str">
        <f>VLOOKUP(A187,data!I:S,9,FALSE)</f>
        <v>Front Hole LH vs Rear Hole LH - W-Pitch</v>
      </c>
      <c r="K187" s="33"/>
      <c r="L187" s="33"/>
      <c r="M187" s="33"/>
      <c r="N187" s="2"/>
      <c r="X187" s="3" t="str">
        <f>IF(AND(H187=1,Y187="TRUE"),TRUE,"")</f>
        <v/>
      </c>
      <c r="Y187" s="3" t="str">
        <f>VLOOKUP(A187,data!I:S,10,FALSE)</f>
        <v>TRUE</v>
      </c>
      <c r="Z187" s="3">
        <f>VLOOKUP(A187,data!I:S,7,FALSE)</f>
        <v>-6</v>
      </c>
      <c r="AA187" s="3">
        <f>VLOOKUP(A187,data!I:S,8,FALSE)</f>
        <v>6</v>
      </c>
      <c r="AB187" s="3" t="b">
        <f>IF(OR(G187&lt;Z187,G187&gt;AA187),TRUE,FALSE)</f>
        <v>0</v>
      </c>
    </row>
    <row r="188" spans="1:28" s="3" customFormat="1" x14ac:dyDescent="0.25">
      <c r="A188" s="17" t="s">
        <v>374</v>
      </c>
      <c r="B188" s="17" t="str">
        <f>VLOOKUP(A188,data!I:S,2,FALSE)</f>
        <v>Dist Z</v>
      </c>
      <c r="C188" s="15">
        <f>TRUNC(VLOOKUP(A188,data!I:S,3,FALSE),1)</f>
        <v>7</v>
      </c>
      <c r="D188" s="15">
        <f>TRUNC(VLOOKUP(A188,data!I:S,4,FALSE),1)</f>
        <v>7.9</v>
      </c>
      <c r="E188" s="15">
        <f>VLOOKUP(A188,data!I:S,5,FALSE)</f>
        <v>-3</v>
      </c>
      <c r="F188" s="15">
        <f>VLOOKUP(A188,data!I:S,6,FALSE)</f>
        <v>3</v>
      </c>
      <c r="G188" s="17">
        <f>C188-D188</f>
        <v>-0.90000000000000036</v>
      </c>
      <c r="H188" s="17">
        <f>IF(OR(G188&lt;E188,G188&gt;F188),1,0)</f>
        <v>0</v>
      </c>
      <c r="I188" s="15" t="str">
        <f>IF(H188=1,IF(G188&lt;E188,G188-E188,G188-F188),"")</f>
        <v/>
      </c>
      <c r="J188" s="33" t="str">
        <f>VLOOKUP(A188,data!I:S,9,FALSE)</f>
        <v>Front Hole LH vs Rear Hole LH - H-Pitch</v>
      </c>
      <c r="K188" s="33"/>
      <c r="L188" s="33"/>
      <c r="M188" s="33"/>
      <c r="N188" s="2"/>
      <c r="X188" s="3" t="str">
        <f>IF(AND(H188=1,Y188="TRUE"),TRUE,"")</f>
        <v/>
      </c>
      <c r="Y188" s="3" t="str">
        <f>VLOOKUP(A188,data!I:S,10,FALSE)</f>
        <v>TRUE</v>
      </c>
      <c r="Z188" s="3">
        <f>VLOOKUP(A188,data!I:S,7,FALSE)</f>
        <v>-6</v>
      </c>
      <c r="AA188" s="3">
        <f>VLOOKUP(A188,data!I:S,8,FALSE)</f>
        <v>6</v>
      </c>
      <c r="AB188" s="3" t="b">
        <f>IF(OR(G188&lt;Z188,G188&gt;AA188),TRUE,FALSE)</f>
        <v>0</v>
      </c>
    </row>
    <row r="189" spans="1:28" s="3" customFormat="1" ht="30" customHeight="1" x14ac:dyDescent="0.25">
      <c r="A189" s="27" t="str">
        <f ca="1">INDEX(data!D:D,MATCH(OFFSET(INDIRECT("RC",FALSE),3,0),data!I:I,0))</f>
        <v>Lower Control Arm (HPS)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9"/>
      <c r="N189" s="2"/>
    </row>
    <row r="190" spans="1:28" s="3" customFormat="1" ht="200.1" customHeight="1" x14ac:dyDescent="0.25">
      <c r="A190" s="30" t="s">
        <v>32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2"/>
      <c r="N190" s="2"/>
    </row>
    <row r="191" spans="1:28" s="3" customFormat="1" x14ac:dyDescent="0.25">
      <c r="A191" s="17" t="s">
        <v>0</v>
      </c>
      <c r="B191" s="17" t="s">
        <v>18</v>
      </c>
      <c r="C191" s="17" t="s">
        <v>19</v>
      </c>
      <c r="D191" s="17" t="s">
        <v>20</v>
      </c>
      <c r="E191" s="17" t="s">
        <v>34</v>
      </c>
      <c r="F191" s="17" t="s">
        <v>35</v>
      </c>
      <c r="G191" s="17" t="s">
        <v>36</v>
      </c>
      <c r="H191" s="17" t="s">
        <v>16</v>
      </c>
      <c r="I191" s="17" t="s">
        <v>17</v>
      </c>
      <c r="J191" s="33" t="s">
        <v>37</v>
      </c>
      <c r="K191" s="33"/>
      <c r="L191" s="33"/>
      <c r="M191" s="33"/>
      <c r="N191" s="2"/>
      <c r="X191" s="3" t="s">
        <v>27</v>
      </c>
      <c r="Y191" s="3" t="s">
        <v>23</v>
      </c>
      <c r="Z191" s="3" t="s">
        <v>24</v>
      </c>
      <c r="AA191" s="3" t="s">
        <v>25</v>
      </c>
      <c r="AB191" s="3" t="s">
        <v>26</v>
      </c>
    </row>
    <row r="192" spans="1:28" s="3" customFormat="1" x14ac:dyDescent="0.25">
      <c r="A192" s="17" t="s">
        <v>377</v>
      </c>
      <c r="B192" s="17" t="str">
        <f>VLOOKUP(A192,data!I:S,2,FALSE)</f>
        <v>Pos X</v>
      </c>
      <c r="C192" s="15">
        <f>TRUNC(VLOOKUP(A192,data!I:S,3,FALSE),1)</f>
        <v>725.9</v>
      </c>
      <c r="D192" s="15">
        <f>TRUNC(VLOOKUP(A192,data!I:S,4,FALSE),1)</f>
        <v>725.7</v>
      </c>
      <c r="E192" s="15">
        <f>VLOOKUP(A192,data!I:S,5,FALSE)</f>
        <v>-3</v>
      </c>
      <c r="F192" s="15">
        <f>VLOOKUP(A192,data!I:S,6,FALSE)</f>
        <v>3</v>
      </c>
      <c r="G192" s="17">
        <f>C192-D192</f>
        <v>0.19999999999993179</v>
      </c>
      <c r="H192" s="17">
        <f>IF(OR(G192&lt;E192,G192&gt;F192),1,0)</f>
        <v>0</v>
      </c>
      <c r="I192" s="15" t="str">
        <f>IF(H192=1,IF(G192&lt;E192,G192-E192,G192-F192),"")</f>
        <v/>
      </c>
      <c r="J192" s="33" t="str">
        <f>VLOOKUP(A192,data!I:S,9,FALSE)</f>
        <v>Slot Front LCA Front RH - Pos X</v>
      </c>
      <c r="K192" s="33"/>
      <c r="L192" s="33"/>
      <c r="M192" s="33"/>
      <c r="N192" s="2"/>
      <c r="X192" s="3" t="str">
        <f>IF(AND(H192=1,Y192="TRUE"),TRUE,"")</f>
        <v/>
      </c>
      <c r="Y192" s="3" t="str">
        <f>VLOOKUP(A192,data!I:S,10,FALSE)</f>
        <v>FALSE</v>
      </c>
      <c r="Z192" s="3">
        <f>VLOOKUP(A192,data!I:S,7,FALSE)</f>
        <v>-6</v>
      </c>
      <c r="AA192" s="3">
        <f>VLOOKUP(A192,data!I:S,8,FALSE)</f>
        <v>6</v>
      </c>
      <c r="AB192" s="3" t="b">
        <f>IF(OR(G192&lt;Z192,G192&gt;AA192),TRUE,FALSE)</f>
        <v>0</v>
      </c>
    </row>
    <row r="193" spans="1:28" s="3" customFormat="1" x14ac:dyDescent="0.25">
      <c r="A193" s="17" t="s">
        <v>379</v>
      </c>
      <c r="B193" s="17" t="str">
        <f>VLOOKUP(A193,data!I:S,2,FALSE)</f>
        <v>Pos Y</v>
      </c>
      <c r="C193" s="15">
        <f>TRUNC(VLOOKUP(A193,data!I:S,3,FALSE),1)</f>
        <v>340.2</v>
      </c>
      <c r="D193" s="15">
        <f>TRUNC(VLOOKUP(A193,data!I:S,4,FALSE),1)</f>
        <v>340.2</v>
      </c>
      <c r="E193" s="15">
        <f>VLOOKUP(A193,data!I:S,5,FALSE)</f>
        <v>-3</v>
      </c>
      <c r="F193" s="15">
        <f>VLOOKUP(A193,data!I:S,6,FALSE)</f>
        <v>3</v>
      </c>
      <c r="G193" s="17">
        <f>C193-D193</f>
        <v>0</v>
      </c>
      <c r="H193" s="17">
        <f>IF(OR(G193&lt;E193,G193&gt;F193),1,0)</f>
        <v>0</v>
      </c>
      <c r="I193" s="15" t="str">
        <f>IF(H193=1,IF(G193&lt;E193,G193-E193,G193-F193),"")</f>
        <v/>
      </c>
      <c r="J193" s="33" t="str">
        <f>VLOOKUP(A193,data!I:S,9,FALSE)</f>
        <v>Slot Front LCA Front RH - Pos Y</v>
      </c>
      <c r="K193" s="33"/>
      <c r="L193" s="33"/>
      <c r="M193" s="33"/>
      <c r="N193" s="2"/>
      <c r="X193" s="3" t="str">
        <f>IF(AND(H193=1,Y193="TRUE"),TRUE,"")</f>
        <v/>
      </c>
      <c r="Y193" s="3" t="str">
        <f>VLOOKUP(A193,data!I:S,10,FALSE)</f>
        <v>FALSE</v>
      </c>
      <c r="Z193" s="3">
        <f>VLOOKUP(A193,data!I:S,7,FALSE)</f>
        <v>-6</v>
      </c>
      <c r="AA193" s="3">
        <f>VLOOKUP(A193,data!I:S,8,FALSE)</f>
        <v>6</v>
      </c>
      <c r="AB193" s="3" t="b">
        <f>IF(OR(G193&lt;Z193,G193&gt;AA193),TRUE,FALSE)</f>
        <v>0</v>
      </c>
    </row>
    <row r="194" spans="1:28" s="3" customFormat="1" x14ac:dyDescent="0.25">
      <c r="A194" s="17" t="s">
        <v>381</v>
      </c>
      <c r="B194" s="17" t="str">
        <f>VLOOKUP(A194,data!I:S,2,FALSE)</f>
        <v>Pos Z</v>
      </c>
      <c r="C194" s="15">
        <f>TRUNC(VLOOKUP(A194,data!I:S,3,FALSE),1)</f>
        <v>776.5</v>
      </c>
      <c r="D194" s="15">
        <f>TRUNC(VLOOKUP(A194,data!I:S,4,FALSE),1)</f>
        <v>777.7</v>
      </c>
      <c r="E194" s="15">
        <f>VLOOKUP(A194,data!I:S,5,FALSE)</f>
        <v>-3</v>
      </c>
      <c r="F194" s="15">
        <f>VLOOKUP(A194,data!I:S,6,FALSE)</f>
        <v>3</v>
      </c>
      <c r="G194" s="17">
        <f>C194-D194</f>
        <v>-1.2000000000000455</v>
      </c>
      <c r="H194" s="17">
        <f>IF(OR(G194&lt;E194,G194&gt;F194),1,0)</f>
        <v>0</v>
      </c>
      <c r="I194" s="15" t="str">
        <f>IF(H194=1,IF(G194&lt;E194,G194-E194,G194-F194),"")</f>
        <v/>
      </c>
      <c r="J194" s="33" t="str">
        <f>VLOOKUP(A194,data!I:S,9,FALSE)</f>
        <v>Slot Front LCA Front RH - Pos Z</v>
      </c>
      <c r="K194" s="33"/>
      <c r="L194" s="33"/>
      <c r="M194" s="33"/>
      <c r="N194" s="2"/>
      <c r="X194" s="3" t="str">
        <f>IF(AND(H194=1,Y194="TRUE"),TRUE,"")</f>
        <v/>
      </c>
      <c r="Y194" s="3" t="str">
        <f>VLOOKUP(A194,data!I:S,10,FALSE)</f>
        <v>FALSE</v>
      </c>
      <c r="Z194" s="3">
        <f>VLOOKUP(A194,data!I:S,7,FALSE)</f>
        <v>-6</v>
      </c>
      <c r="AA194" s="3">
        <f>VLOOKUP(A194,data!I:S,8,FALSE)</f>
        <v>6</v>
      </c>
      <c r="AB194" s="3" t="b">
        <f>IF(OR(G194&lt;Z194,G194&gt;AA194),TRUE,FALSE)</f>
        <v>0</v>
      </c>
    </row>
    <row r="195" spans="1:28" s="3" customFormat="1" x14ac:dyDescent="0.25">
      <c r="A195" s="17" t="s">
        <v>383</v>
      </c>
      <c r="B195" s="17" t="str">
        <f>VLOOKUP(A195,data!I:S,2,FALSE)</f>
        <v>Pos X</v>
      </c>
      <c r="C195" s="15">
        <f>TRUNC(VLOOKUP(A195,data!I:S,3,FALSE),1)</f>
        <v>814.7</v>
      </c>
      <c r="D195" s="15">
        <f>TRUNC(VLOOKUP(A195,data!I:S,4,FALSE),1)</f>
        <v>814.3</v>
      </c>
      <c r="E195" s="15">
        <f>VLOOKUP(A195,data!I:S,5,FALSE)</f>
        <v>-3</v>
      </c>
      <c r="F195" s="15">
        <f>VLOOKUP(A195,data!I:S,6,FALSE)</f>
        <v>3</v>
      </c>
      <c r="G195" s="17">
        <f>C195-D195</f>
        <v>0.40000000000009095</v>
      </c>
      <c r="H195" s="17">
        <f>IF(OR(G195&lt;E195,G195&gt;F195),1,0)</f>
        <v>0</v>
      </c>
      <c r="I195" s="15" t="str">
        <f>IF(H195=1,IF(G195&lt;E195,G195-E195,G195-F195),"")</f>
        <v/>
      </c>
      <c r="J195" s="33" t="str">
        <f>VLOOKUP(A195,data!I:S,9,FALSE)</f>
        <v>Slot Reart LCA Front RH - Pos X</v>
      </c>
      <c r="K195" s="33"/>
      <c r="L195" s="33"/>
      <c r="M195" s="33"/>
      <c r="N195" s="2"/>
      <c r="X195" s="3" t="str">
        <f>IF(AND(H195=1,Y195="TRUE"),TRUE,"")</f>
        <v/>
      </c>
      <c r="Y195" s="3" t="str">
        <f>VLOOKUP(A195,data!I:S,10,FALSE)</f>
        <v>FALSE</v>
      </c>
      <c r="Z195" s="3">
        <f>VLOOKUP(A195,data!I:S,7,FALSE)</f>
        <v>-6</v>
      </c>
      <c r="AA195" s="3">
        <f>VLOOKUP(A195,data!I:S,8,FALSE)</f>
        <v>6</v>
      </c>
      <c r="AB195" s="3" t="b">
        <f>IF(OR(G195&lt;Z195,G195&gt;AA195),TRUE,FALSE)</f>
        <v>0</v>
      </c>
    </row>
    <row r="196" spans="1:28" s="3" customFormat="1" x14ac:dyDescent="0.25">
      <c r="A196" s="17" t="s">
        <v>385</v>
      </c>
      <c r="B196" s="17" t="str">
        <f>VLOOKUP(A196,data!I:S,2,FALSE)</f>
        <v>Pos Y</v>
      </c>
      <c r="C196" s="15">
        <f>TRUNC(VLOOKUP(A196,data!I:S,3,FALSE),1)</f>
        <v>339.8</v>
      </c>
      <c r="D196" s="15">
        <f>TRUNC(VLOOKUP(A196,data!I:S,4,FALSE),1)</f>
        <v>339.9</v>
      </c>
      <c r="E196" s="15">
        <f>VLOOKUP(A196,data!I:S,5,FALSE)</f>
        <v>-3</v>
      </c>
      <c r="F196" s="15">
        <f>VLOOKUP(A196,data!I:S,6,FALSE)</f>
        <v>3</v>
      </c>
      <c r="G196" s="17">
        <f>C196-D196</f>
        <v>-9.9999999999965894E-2</v>
      </c>
      <c r="H196" s="17">
        <f>IF(OR(G196&lt;E196,G196&gt;F196),1,0)</f>
        <v>0</v>
      </c>
      <c r="I196" s="15" t="str">
        <f>IF(H196=1,IF(G196&lt;E196,G196-E196,G196-F196),"")</f>
        <v/>
      </c>
      <c r="J196" s="33" t="str">
        <f>VLOOKUP(A196,data!I:S,9,FALSE)</f>
        <v>Slot Reart LCA Front RH - Pos Y</v>
      </c>
      <c r="K196" s="33"/>
      <c r="L196" s="33"/>
      <c r="M196" s="33"/>
      <c r="N196" s="2"/>
      <c r="X196" s="3" t="str">
        <f>IF(AND(H196=1,Y196="TRUE"),TRUE,"")</f>
        <v/>
      </c>
      <c r="Y196" s="3" t="str">
        <f>VLOOKUP(A196,data!I:S,10,FALSE)</f>
        <v>FALSE</v>
      </c>
      <c r="Z196" s="3">
        <f>VLOOKUP(A196,data!I:S,7,FALSE)</f>
        <v>-6</v>
      </c>
      <c r="AA196" s="3">
        <f>VLOOKUP(A196,data!I:S,8,FALSE)</f>
        <v>6</v>
      </c>
      <c r="AB196" s="3" t="b">
        <f>IF(OR(G196&lt;Z196,G196&gt;AA196),TRUE,FALSE)</f>
        <v>0</v>
      </c>
    </row>
    <row r="197" spans="1:28" s="3" customFormat="1" x14ac:dyDescent="0.25">
      <c r="A197" s="17" t="s">
        <v>387</v>
      </c>
      <c r="B197" s="17" t="str">
        <f>VLOOKUP(A197,data!I:S,2,FALSE)</f>
        <v>Pos Z</v>
      </c>
      <c r="C197" s="15">
        <f>TRUNC(VLOOKUP(A197,data!I:S,3,FALSE),1)</f>
        <v>779</v>
      </c>
      <c r="D197" s="15">
        <f>TRUNC(VLOOKUP(A197,data!I:S,4,FALSE),1)</f>
        <v>780.3</v>
      </c>
      <c r="E197" s="15">
        <f>VLOOKUP(A197,data!I:S,5,FALSE)</f>
        <v>-3</v>
      </c>
      <c r="F197" s="15">
        <f>VLOOKUP(A197,data!I:S,6,FALSE)</f>
        <v>3</v>
      </c>
      <c r="G197" s="17">
        <f>C197-D197</f>
        <v>-1.2999999999999545</v>
      </c>
      <c r="H197" s="17">
        <f>IF(OR(G197&lt;E197,G197&gt;F197),1,0)</f>
        <v>0</v>
      </c>
      <c r="I197" s="15" t="str">
        <f>IF(H197=1,IF(G197&lt;E197,G197-E197,G197-F197),"")</f>
        <v/>
      </c>
      <c r="J197" s="33" t="str">
        <f>VLOOKUP(A197,data!I:S,9,FALSE)</f>
        <v>Slot Reart LCA Front RH - Pos Z</v>
      </c>
      <c r="K197" s="33"/>
      <c r="L197" s="33"/>
      <c r="M197" s="33"/>
      <c r="N197" s="2"/>
      <c r="X197" s="3" t="str">
        <f>IF(AND(H197=1,Y197="TRUE"),TRUE,"")</f>
        <v/>
      </c>
      <c r="Y197" s="3" t="str">
        <f>VLOOKUP(A197,data!I:S,10,FALSE)</f>
        <v>FALSE</v>
      </c>
      <c r="Z197" s="3">
        <f>VLOOKUP(A197,data!I:S,7,FALSE)</f>
        <v>-6</v>
      </c>
      <c r="AA197" s="3">
        <f>VLOOKUP(A197,data!I:S,8,FALSE)</f>
        <v>6</v>
      </c>
      <c r="AB197" s="3" t="b">
        <f>IF(OR(G197&lt;Z197,G197&gt;AA197),TRUE,FALSE)</f>
        <v>0</v>
      </c>
    </row>
    <row r="198" spans="1:28" s="3" customFormat="1" x14ac:dyDescent="0.25">
      <c r="A198" s="17" t="s">
        <v>389</v>
      </c>
      <c r="B198" s="17" t="str">
        <f>VLOOKUP(A198,data!I:S,2,FALSE)</f>
        <v>Pos X</v>
      </c>
      <c r="C198" s="15">
        <f>TRUNC(VLOOKUP(A198,data!I:S,3,FALSE),1)</f>
        <v>1084.7</v>
      </c>
      <c r="D198" s="15">
        <f>TRUNC(VLOOKUP(A198,data!I:S,4,FALSE),1)</f>
        <v>1083.5999999999999</v>
      </c>
      <c r="E198" s="15">
        <f>VLOOKUP(A198,data!I:S,5,FALSE)</f>
        <v>-3</v>
      </c>
      <c r="F198" s="15">
        <f>VLOOKUP(A198,data!I:S,6,FALSE)</f>
        <v>3</v>
      </c>
      <c r="G198" s="17">
        <f>C198-D198</f>
        <v>1.1000000000001364</v>
      </c>
      <c r="H198" s="17">
        <f>IF(OR(G198&lt;E198,G198&gt;F198),1,0)</f>
        <v>0</v>
      </c>
      <c r="I198" s="15" t="str">
        <f>IF(H198=1,IF(G198&lt;E198,G198-E198,G198-F198),"")</f>
        <v/>
      </c>
      <c r="J198" s="33" t="str">
        <f>VLOOKUP(A198,data!I:S,9,FALSE)</f>
        <v>Slot Front LCA Rear RH - Pos X</v>
      </c>
      <c r="K198" s="33"/>
      <c r="L198" s="33"/>
      <c r="M198" s="33"/>
      <c r="N198" s="2"/>
      <c r="X198" s="3" t="str">
        <f>IF(AND(H198=1,Y198="TRUE"),TRUE,"")</f>
        <v/>
      </c>
      <c r="Y198" s="3" t="str">
        <f>VLOOKUP(A198,data!I:S,10,FALSE)</f>
        <v>FALSE</v>
      </c>
      <c r="Z198" s="3">
        <f>VLOOKUP(A198,data!I:S,7,FALSE)</f>
        <v>-6</v>
      </c>
      <c r="AA198" s="3">
        <f>VLOOKUP(A198,data!I:S,8,FALSE)</f>
        <v>6</v>
      </c>
      <c r="AB198" s="3" t="b">
        <f>IF(OR(G198&lt;Z198,G198&gt;AA198),TRUE,FALSE)</f>
        <v>0</v>
      </c>
    </row>
    <row r="199" spans="1:28" s="3" customFormat="1" x14ac:dyDescent="0.25">
      <c r="A199" s="17" t="s">
        <v>391</v>
      </c>
      <c r="B199" s="17" t="str">
        <f>VLOOKUP(A199,data!I:S,2,FALSE)</f>
        <v>Pos Y</v>
      </c>
      <c r="C199" s="15">
        <f>TRUNC(VLOOKUP(A199,data!I:S,3,FALSE),1)</f>
        <v>339</v>
      </c>
      <c r="D199" s="15">
        <f>TRUNC(VLOOKUP(A199,data!I:S,4,FALSE),1)</f>
        <v>339.8</v>
      </c>
      <c r="E199" s="15">
        <f>VLOOKUP(A199,data!I:S,5,FALSE)</f>
        <v>-3</v>
      </c>
      <c r="F199" s="15">
        <f>VLOOKUP(A199,data!I:S,6,FALSE)</f>
        <v>3</v>
      </c>
      <c r="G199" s="17">
        <f>C199-D199</f>
        <v>-0.80000000000001137</v>
      </c>
      <c r="H199" s="17">
        <f>IF(OR(G199&lt;E199,G199&gt;F199),1,0)</f>
        <v>0</v>
      </c>
      <c r="I199" s="15" t="str">
        <f>IF(H199=1,IF(G199&lt;E199,G199-E199,G199-F199),"")</f>
        <v/>
      </c>
      <c r="J199" s="33" t="str">
        <f>VLOOKUP(A199,data!I:S,9,FALSE)</f>
        <v>Slot Front LCA Rear RH - Pos Y</v>
      </c>
      <c r="K199" s="33"/>
      <c r="L199" s="33"/>
      <c r="M199" s="33"/>
      <c r="N199" s="2"/>
      <c r="X199" s="3" t="str">
        <f>IF(AND(H199=1,Y199="TRUE"),TRUE,"")</f>
        <v/>
      </c>
      <c r="Y199" s="3" t="str">
        <f>VLOOKUP(A199,data!I:S,10,FALSE)</f>
        <v>FALSE</v>
      </c>
      <c r="Z199" s="3">
        <f>VLOOKUP(A199,data!I:S,7,FALSE)</f>
        <v>-6</v>
      </c>
      <c r="AA199" s="3">
        <f>VLOOKUP(A199,data!I:S,8,FALSE)</f>
        <v>6</v>
      </c>
      <c r="AB199" s="3" t="b">
        <f>IF(OR(G199&lt;Z199,G199&gt;AA199),TRUE,FALSE)</f>
        <v>0</v>
      </c>
    </row>
    <row r="200" spans="1:28" s="3" customFormat="1" x14ac:dyDescent="0.25">
      <c r="A200" s="17" t="s">
        <v>393</v>
      </c>
      <c r="B200" s="17" t="str">
        <f>VLOOKUP(A200,data!I:S,2,FALSE)</f>
        <v>Pos Z</v>
      </c>
      <c r="C200" s="15">
        <f>TRUNC(VLOOKUP(A200,data!I:S,3,FALSE),1)</f>
        <v>784.5</v>
      </c>
      <c r="D200" s="15">
        <f>TRUNC(VLOOKUP(A200,data!I:S,4,FALSE),1)</f>
        <v>788.7</v>
      </c>
      <c r="E200" s="15">
        <f>VLOOKUP(A200,data!I:S,5,FALSE)</f>
        <v>-3</v>
      </c>
      <c r="F200" s="15">
        <f>VLOOKUP(A200,data!I:S,6,FALSE)</f>
        <v>3</v>
      </c>
      <c r="G200" s="17">
        <f>C200-D200</f>
        <v>-4.2000000000000455</v>
      </c>
      <c r="H200" s="17">
        <f>IF(OR(G200&lt;E200,G200&gt;F200),1,0)</f>
        <v>1</v>
      </c>
      <c r="I200" s="15">
        <f>IF(H200=1,IF(G200&lt;E200,G200-E200,G200-F200),"")</f>
        <v>-1.2000000000000455</v>
      </c>
      <c r="J200" s="33" t="str">
        <f>VLOOKUP(A200,data!I:S,9,FALSE)</f>
        <v>Slot Front LCA Rear RH - Pos Z</v>
      </c>
      <c r="K200" s="33"/>
      <c r="L200" s="33"/>
      <c r="M200" s="33"/>
      <c r="N200" s="2"/>
      <c r="X200" s="3" t="str">
        <f>IF(AND(H200=1,Y200="TRUE"),TRUE,"")</f>
        <v/>
      </c>
      <c r="Y200" s="3" t="str">
        <f>VLOOKUP(A200,data!I:S,10,FALSE)</f>
        <v>FALSE</v>
      </c>
      <c r="Z200" s="3">
        <f>VLOOKUP(A200,data!I:S,7,FALSE)</f>
        <v>-6</v>
      </c>
      <c r="AA200" s="3">
        <f>VLOOKUP(A200,data!I:S,8,FALSE)</f>
        <v>6</v>
      </c>
      <c r="AB200" s="3" t="b">
        <f>IF(OR(G200&lt;Z200,G200&gt;AA200),TRUE,FALSE)</f>
        <v>0</v>
      </c>
    </row>
    <row r="201" spans="1:28" s="3" customFormat="1" x14ac:dyDescent="0.25">
      <c r="A201" s="17" t="s">
        <v>395</v>
      </c>
      <c r="B201" s="17" t="str">
        <f>VLOOKUP(A201,data!I:S,2,FALSE)</f>
        <v>Pos X</v>
      </c>
      <c r="C201" s="15">
        <f>TRUNC(VLOOKUP(A201,data!I:S,3,FALSE),1)</f>
        <v>1190.8</v>
      </c>
      <c r="D201" s="15">
        <f>TRUNC(VLOOKUP(A201,data!I:S,4,FALSE),1)</f>
        <v>1189.0999999999999</v>
      </c>
      <c r="E201" s="15">
        <f>VLOOKUP(A201,data!I:S,5,FALSE)</f>
        <v>-3</v>
      </c>
      <c r="F201" s="15">
        <f>VLOOKUP(A201,data!I:S,6,FALSE)</f>
        <v>3</v>
      </c>
      <c r="G201" s="17">
        <f>C201-D201</f>
        <v>1.7000000000000455</v>
      </c>
      <c r="H201" s="17">
        <f>IF(OR(G201&lt;E201,G201&gt;F201),1,0)</f>
        <v>0</v>
      </c>
      <c r="I201" s="15" t="str">
        <f>IF(H201=1,IF(G201&lt;E201,G201-E201,G201-F201),"")</f>
        <v/>
      </c>
      <c r="J201" s="33" t="str">
        <f>VLOOKUP(A201,data!I:S,9,FALSE)</f>
        <v>Slot Rear LCA Rear RH - Pos X</v>
      </c>
      <c r="K201" s="33"/>
      <c r="L201" s="33"/>
      <c r="M201" s="33"/>
      <c r="N201" s="2"/>
      <c r="X201" s="3" t="str">
        <f>IF(AND(H201=1,Y201="TRUE"),TRUE,"")</f>
        <v/>
      </c>
      <c r="Y201" s="3" t="str">
        <f>VLOOKUP(A201,data!I:S,10,FALSE)</f>
        <v>FALSE</v>
      </c>
      <c r="Z201" s="3">
        <f>VLOOKUP(A201,data!I:S,7,FALSE)</f>
        <v>-6</v>
      </c>
      <c r="AA201" s="3">
        <f>VLOOKUP(A201,data!I:S,8,FALSE)</f>
        <v>6</v>
      </c>
      <c r="AB201" s="3" t="b">
        <f>IF(OR(G201&lt;Z201,G201&gt;AA201),TRUE,FALSE)</f>
        <v>0</v>
      </c>
    </row>
    <row r="202" spans="1:28" s="3" customFormat="1" x14ac:dyDescent="0.25">
      <c r="A202" s="17" t="s">
        <v>397</v>
      </c>
      <c r="B202" s="17" t="str">
        <f>VLOOKUP(A202,data!I:S,2,FALSE)</f>
        <v>Pos Y</v>
      </c>
      <c r="C202" s="15">
        <f>TRUNC(VLOOKUP(A202,data!I:S,3,FALSE),1)</f>
        <v>338.8</v>
      </c>
      <c r="D202" s="15">
        <f>TRUNC(VLOOKUP(A202,data!I:S,4,FALSE),1)</f>
        <v>339.9</v>
      </c>
      <c r="E202" s="15">
        <f>VLOOKUP(A202,data!I:S,5,FALSE)</f>
        <v>-3</v>
      </c>
      <c r="F202" s="15">
        <f>VLOOKUP(A202,data!I:S,6,FALSE)</f>
        <v>3</v>
      </c>
      <c r="G202" s="17">
        <f>C202-D202</f>
        <v>-1.0999999999999659</v>
      </c>
      <c r="H202" s="17">
        <f>IF(OR(G202&lt;E202,G202&gt;F202),1,0)</f>
        <v>0</v>
      </c>
      <c r="I202" s="15" t="str">
        <f>IF(H202=1,IF(G202&lt;E202,G202-E202,G202-F202),"")</f>
        <v/>
      </c>
      <c r="J202" s="33" t="str">
        <f>VLOOKUP(A202,data!I:S,9,FALSE)</f>
        <v>Slot Rear LCA Rear RH - Pos Y</v>
      </c>
      <c r="K202" s="33"/>
      <c r="L202" s="33"/>
      <c r="M202" s="33"/>
      <c r="N202" s="2"/>
      <c r="X202" s="3" t="str">
        <f>IF(AND(H202=1,Y202="TRUE"),TRUE,"")</f>
        <v/>
      </c>
      <c r="Y202" s="3" t="str">
        <f>VLOOKUP(A202,data!I:S,10,FALSE)</f>
        <v>FALSE</v>
      </c>
      <c r="Z202" s="3">
        <f>VLOOKUP(A202,data!I:S,7,FALSE)</f>
        <v>-6</v>
      </c>
      <c r="AA202" s="3">
        <f>VLOOKUP(A202,data!I:S,8,FALSE)</f>
        <v>6</v>
      </c>
      <c r="AB202" s="3" t="b">
        <f>IF(OR(G202&lt;Z202,G202&gt;AA202),TRUE,FALSE)</f>
        <v>0</v>
      </c>
    </row>
    <row r="203" spans="1:28" s="3" customFormat="1" x14ac:dyDescent="0.25">
      <c r="A203" s="17" t="s">
        <v>399</v>
      </c>
      <c r="B203" s="17" t="str">
        <f>VLOOKUP(A203,data!I:S,2,FALSE)</f>
        <v>Pos Z</v>
      </c>
      <c r="C203" s="15">
        <f>TRUNC(VLOOKUP(A203,data!I:S,3,FALSE),1)</f>
        <v>786.4</v>
      </c>
      <c r="D203" s="15">
        <f>TRUNC(VLOOKUP(A203,data!I:S,4,FALSE),1)</f>
        <v>791.9</v>
      </c>
      <c r="E203" s="15">
        <f>VLOOKUP(A203,data!I:S,5,FALSE)</f>
        <v>-3</v>
      </c>
      <c r="F203" s="15">
        <f>VLOOKUP(A203,data!I:S,6,FALSE)</f>
        <v>3</v>
      </c>
      <c r="G203" s="17">
        <f>C203-D203</f>
        <v>-5.5</v>
      </c>
      <c r="H203" s="17">
        <f>IF(OR(G203&lt;E203,G203&gt;F203),1,0)</f>
        <v>1</v>
      </c>
      <c r="I203" s="15">
        <f>IF(H203=1,IF(G203&lt;E203,G203-E203,G203-F203),"")</f>
        <v>-2.5</v>
      </c>
      <c r="J203" s="33" t="str">
        <f>VLOOKUP(A203,data!I:S,9,FALSE)</f>
        <v>Slot Rear LCA Rear RH - Pos Z</v>
      </c>
      <c r="K203" s="33"/>
      <c r="L203" s="33"/>
      <c r="M203" s="33"/>
      <c r="N203" s="2"/>
      <c r="X203" s="3" t="str">
        <f>IF(AND(H203=1,Y203="TRUE"),TRUE,"")</f>
        <v/>
      </c>
      <c r="Y203" s="3" t="str">
        <f>VLOOKUP(A203,data!I:S,10,FALSE)</f>
        <v>FALSE</v>
      </c>
      <c r="Z203" s="3">
        <f>VLOOKUP(A203,data!I:S,7,FALSE)</f>
        <v>-6</v>
      </c>
      <c r="AA203" s="3">
        <f>VLOOKUP(A203,data!I:S,8,FALSE)</f>
        <v>6</v>
      </c>
      <c r="AB203" s="3" t="b">
        <f>IF(OR(G203&lt;Z203,G203&gt;AA203),TRUE,FALSE)</f>
        <v>0</v>
      </c>
    </row>
    <row r="204" spans="1:28" s="3" customFormat="1" x14ac:dyDescent="0.25">
      <c r="A204" s="17" t="s">
        <v>401</v>
      </c>
      <c r="B204" s="17" t="str">
        <f>VLOOKUP(A204,data!I:S,2,FALSE)</f>
        <v>Pos X</v>
      </c>
      <c r="C204" s="15">
        <f>TRUNC(VLOOKUP(A204,data!I:S,3,FALSE),1)</f>
        <v>725.6</v>
      </c>
      <c r="D204" s="15">
        <f>TRUNC(VLOOKUP(A204,data!I:S,4,FALSE),1)</f>
        <v>725.7</v>
      </c>
      <c r="E204" s="15">
        <f>VLOOKUP(A204,data!I:S,5,FALSE)</f>
        <v>-3</v>
      </c>
      <c r="F204" s="15">
        <f>VLOOKUP(A204,data!I:S,6,FALSE)</f>
        <v>3</v>
      </c>
      <c r="G204" s="17">
        <f>C204-D204</f>
        <v>-0.10000000000002274</v>
      </c>
      <c r="H204" s="17">
        <f>IF(OR(G204&lt;E204,G204&gt;F204),1,0)</f>
        <v>0</v>
      </c>
      <c r="I204" s="15" t="str">
        <f>IF(H204=1,IF(G204&lt;E204,G204-E204,G204-F204),"")</f>
        <v/>
      </c>
      <c r="J204" s="33" t="str">
        <f>VLOOKUP(A204,data!I:S,9,FALSE)</f>
        <v>Slot Front LCA Front LH - Pos X</v>
      </c>
      <c r="K204" s="33"/>
      <c r="L204" s="33"/>
      <c r="M204" s="33"/>
      <c r="N204" s="2"/>
      <c r="X204" s="3" t="str">
        <f>IF(AND(H204=1,Y204="TRUE"),TRUE,"")</f>
        <v/>
      </c>
      <c r="Y204" s="3" t="str">
        <f>VLOOKUP(A204,data!I:S,10,FALSE)</f>
        <v>FALSE</v>
      </c>
      <c r="Z204" s="3">
        <f>VLOOKUP(A204,data!I:S,7,FALSE)</f>
        <v>-6</v>
      </c>
      <c r="AA204" s="3">
        <f>VLOOKUP(A204,data!I:S,8,FALSE)</f>
        <v>6</v>
      </c>
      <c r="AB204" s="3" t="b">
        <f>IF(OR(G204&lt;Z204,G204&gt;AA204),TRUE,FALSE)</f>
        <v>0</v>
      </c>
    </row>
    <row r="205" spans="1:28" s="3" customFormat="1" x14ac:dyDescent="0.25">
      <c r="A205" s="17" t="s">
        <v>403</v>
      </c>
      <c r="B205" s="17" t="str">
        <f>VLOOKUP(A205,data!I:S,2,FALSE)</f>
        <v>Pos Y</v>
      </c>
      <c r="C205" s="15">
        <f>TRUNC(VLOOKUP(A205,data!I:S,3,FALSE),1)</f>
        <v>-340.5</v>
      </c>
      <c r="D205" s="15">
        <f>TRUNC(VLOOKUP(A205,data!I:S,4,FALSE),1)</f>
        <v>-340.2</v>
      </c>
      <c r="E205" s="15">
        <f>VLOOKUP(A205,data!I:S,5,FALSE)</f>
        <v>-3</v>
      </c>
      <c r="F205" s="15">
        <f>VLOOKUP(A205,data!I:S,6,FALSE)</f>
        <v>3</v>
      </c>
      <c r="G205" s="17">
        <f>C205-D205</f>
        <v>-0.30000000000001137</v>
      </c>
      <c r="H205" s="17">
        <f>IF(OR(G205&lt;E205,G205&gt;F205),1,0)</f>
        <v>0</v>
      </c>
      <c r="I205" s="15" t="str">
        <f>IF(H205=1,IF(G205&lt;E205,G205-E205,G205-F205),"")</f>
        <v/>
      </c>
      <c r="J205" s="33" t="str">
        <f>VLOOKUP(A205,data!I:S,9,FALSE)</f>
        <v>Slot Front LCA Front LH - Pos Y</v>
      </c>
      <c r="K205" s="33"/>
      <c r="L205" s="33"/>
      <c r="M205" s="33"/>
      <c r="N205" s="2"/>
      <c r="X205" s="3" t="str">
        <f>IF(AND(H205=1,Y205="TRUE"),TRUE,"")</f>
        <v/>
      </c>
      <c r="Y205" s="3" t="str">
        <f>VLOOKUP(A205,data!I:S,10,FALSE)</f>
        <v>FALSE</v>
      </c>
      <c r="Z205" s="3">
        <f>VLOOKUP(A205,data!I:S,7,FALSE)</f>
        <v>-6</v>
      </c>
      <c r="AA205" s="3">
        <f>VLOOKUP(A205,data!I:S,8,FALSE)</f>
        <v>6</v>
      </c>
      <c r="AB205" s="3" t="b">
        <f>IF(OR(G205&lt;Z205,G205&gt;AA205),TRUE,FALSE)</f>
        <v>0</v>
      </c>
    </row>
    <row r="206" spans="1:28" s="3" customFormat="1" x14ac:dyDescent="0.25">
      <c r="A206" s="17" t="s">
        <v>405</v>
      </c>
      <c r="B206" s="17" t="str">
        <f>VLOOKUP(A206,data!I:S,2,FALSE)</f>
        <v>Pos Z</v>
      </c>
      <c r="C206" s="15">
        <f>TRUNC(VLOOKUP(A206,data!I:S,3,FALSE),1)</f>
        <v>776.4</v>
      </c>
      <c r="D206" s="15">
        <f>TRUNC(VLOOKUP(A206,data!I:S,4,FALSE),1)</f>
        <v>777.7</v>
      </c>
      <c r="E206" s="15">
        <f>VLOOKUP(A206,data!I:S,5,FALSE)</f>
        <v>-3</v>
      </c>
      <c r="F206" s="15">
        <f>VLOOKUP(A206,data!I:S,6,FALSE)</f>
        <v>3</v>
      </c>
      <c r="G206" s="17">
        <f>C206-D206</f>
        <v>-1.3000000000000682</v>
      </c>
      <c r="H206" s="17">
        <f>IF(OR(G206&lt;E206,G206&gt;F206),1,0)</f>
        <v>0</v>
      </c>
      <c r="I206" s="15" t="str">
        <f>IF(H206=1,IF(G206&lt;E206,G206-E206,G206-F206),"")</f>
        <v/>
      </c>
      <c r="J206" s="33" t="str">
        <f>VLOOKUP(A206,data!I:S,9,FALSE)</f>
        <v>Slot Front LCA Front LH - Pos Z</v>
      </c>
      <c r="K206" s="33"/>
      <c r="L206" s="33"/>
      <c r="M206" s="33"/>
      <c r="N206" s="2"/>
      <c r="X206" s="3" t="str">
        <f>IF(AND(H206=1,Y206="TRUE"),TRUE,"")</f>
        <v/>
      </c>
      <c r="Y206" s="3" t="str">
        <f>VLOOKUP(A206,data!I:S,10,FALSE)</f>
        <v>FALSE</v>
      </c>
      <c r="Z206" s="3">
        <f>VLOOKUP(A206,data!I:S,7,FALSE)</f>
        <v>-6</v>
      </c>
      <c r="AA206" s="3">
        <f>VLOOKUP(A206,data!I:S,8,FALSE)</f>
        <v>6</v>
      </c>
      <c r="AB206" s="3" t="b">
        <f>IF(OR(G206&lt;Z206,G206&gt;AA206),TRUE,FALSE)</f>
        <v>0</v>
      </c>
    </row>
    <row r="207" spans="1:28" s="3" customFormat="1" x14ac:dyDescent="0.25">
      <c r="A207" s="17" t="s">
        <v>407</v>
      </c>
      <c r="B207" s="17" t="str">
        <f>VLOOKUP(A207,data!I:S,2,FALSE)</f>
        <v>Pos X</v>
      </c>
      <c r="C207" s="15">
        <f>TRUNC(VLOOKUP(A207,data!I:S,3,FALSE),1)</f>
        <v>814.1</v>
      </c>
      <c r="D207" s="15">
        <f>TRUNC(VLOOKUP(A207,data!I:S,4,FALSE),1)</f>
        <v>814.3</v>
      </c>
      <c r="E207" s="15">
        <f>VLOOKUP(A207,data!I:S,5,FALSE)</f>
        <v>-3</v>
      </c>
      <c r="F207" s="15">
        <f>VLOOKUP(A207,data!I:S,6,FALSE)</f>
        <v>3</v>
      </c>
      <c r="G207" s="17">
        <f>C207-D207</f>
        <v>-0.19999999999993179</v>
      </c>
      <c r="H207" s="17">
        <f>IF(OR(G207&lt;E207,G207&gt;F207),1,0)</f>
        <v>0</v>
      </c>
      <c r="I207" s="15" t="str">
        <f>IF(H207=1,IF(G207&lt;E207,G207-E207,G207-F207),"")</f>
        <v/>
      </c>
      <c r="J207" s="33" t="str">
        <f>VLOOKUP(A207,data!I:S,9,FALSE)</f>
        <v>Slot Reart LCA Front LH - Pos X</v>
      </c>
      <c r="K207" s="33"/>
      <c r="L207" s="33"/>
      <c r="M207" s="33"/>
      <c r="N207" s="2"/>
      <c r="X207" s="3" t="str">
        <f>IF(AND(H207=1,Y207="TRUE"),TRUE,"")</f>
        <v/>
      </c>
      <c r="Y207" s="3" t="str">
        <f>VLOOKUP(A207,data!I:S,10,FALSE)</f>
        <v>FALSE</v>
      </c>
      <c r="Z207" s="3">
        <f>VLOOKUP(A207,data!I:S,7,FALSE)</f>
        <v>-6</v>
      </c>
      <c r="AA207" s="3">
        <f>VLOOKUP(A207,data!I:S,8,FALSE)</f>
        <v>6</v>
      </c>
      <c r="AB207" s="3" t="b">
        <f>IF(OR(G207&lt;Z207,G207&gt;AA207),TRUE,FALSE)</f>
        <v>0</v>
      </c>
    </row>
    <row r="208" spans="1:28" s="3" customFormat="1" x14ac:dyDescent="0.25">
      <c r="A208" s="17" t="s">
        <v>409</v>
      </c>
      <c r="B208" s="17" t="str">
        <f>VLOOKUP(A208,data!I:S,2,FALSE)</f>
        <v>Pos Y</v>
      </c>
      <c r="C208" s="15">
        <f>TRUNC(VLOOKUP(A208,data!I:S,3,FALSE),1)</f>
        <v>-340</v>
      </c>
      <c r="D208" s="15">
        <f>TRUNC(VLOOKUP(A208,data!I:S,4,FALSE),1)</f>
        <v>-339.9</v>
      </c>
      <c r="E208" s="15">
        <f>VLOOKUP(A208,data!I:S,5,FALSE)</f>
        <v>-3</v>
      </c>
      <c r="F208" s="15">
        <f>VLOOKUP(A208,data!I:S,6,FALSE)</f>
        <v>3</v>
      </c>
      <c r="G208" s="17">
        <f>C208-D208</f>
        <v>-0.10000000000002274</v>
      </c>
      <c r="H208" s="17">
        <f>IF(OR(G208&lt;E208,G208&gt;F208),1,0)</f>
        <v>0</v>
      </c>
      <c r="I208" s="15" t="str">
        <f>IF(H208=1,IF(G208&lt;E208,G208-E208,G208-F208),"")</f>
        <v/>
      </c>
      <c r="J208" s="33" t="str">
        <f>VLOOKUP(A208,data!I:S,9,FALSE)</f>
        <v>Slot Reart LCA Front LH - Pos Y</v>
      </c>
      <c r="K208" s="33"/>
      <c r="L208" s="33"/>
      <c r="M208" s="33"/>
      <c r="N208" s="2"/>
      <c r="X208" s="3" t="str">
        <f>IF(AND(H208=1,Y208="TRUE"),TRUE,"")</f>
        <v/>
      </c>
      <c r="Y208" s="3" t="str">
        <f>VLOOKUP(A208,data!I:S,10,FALSE)</f>
        <v>FALSE</v>
      </c>
      <c r="Z208" s="3">
        <f>VLOOKUP(A208,data!I:S,7,FALSE)</f>
        <v>-6</v>
      </c>
      <c r="AA208" s="3">
        <f>VLOOKUP(A208,data!I:S,8,FALSE)</f>
        <v>6</v>
      </c>
      <c r="AB208" s="3" t="b">
        <f>IF(OR(G208&lt;Z208,G208&gt;AA208),TRUE,FALSE)</f>
        <v>0</v>
      </c>
    </row>
    <row r="209" spans="1:28" s="3" customFormat="1" x14ac:dyDescent="0.25">
      <c r="A209" s="17" t="s">
        <v>411</v>
      </c>
      <c r="B209" s="17" t="str">
        <f>VLOOKUP(A209,data!I:S,2,FALSE)</f>
        <v>Pos Z</v>
      </c>
      <c r="C209" s="15">
        <f>TRUNC(VLOOKUP(A209,data!I:S,3,FALSE),1)</f>
        <v>779.2</v>
      </c>
      <c r="D209" s="15">
        <f>TRUNC(VLOOKUP(A209,data!I:S,4,FALSE),1)</f>
        <v>780.3</v>
      </c>
      <c r="E209" s="15">
        <f>VLOOKUP(A209,data!I:S,5,FALSE)</f>
        <v>-3</v>
      </c>
      <c r="F209" s="15">
        <f>VLOOKUP(A209,data!I:S,6,FALSE)</f>
        <v>3</v>
      </c>
      <c r="G209" s="17">
        <f>C209-D209</f>
        <v>-1.0999999999999091</v>
      </c>
      <c r="H209" s="17">
        <f>IF(OR(G209&lt;E209,G209&gt;F209),1,0)</f>
        <v>0</v>
      </c>
      <c r="I209" s="15" t="str">
        <f>IF(H209=1,IF(G209&lt;E209,G209-E209,G209-F209),"")</f>
        <v/>
      </c>
      <c r="J209" s="33" t="str">
        <f>VLOOKUP(A209,data!I:S,9,FALSE)</f>
        <v>Slot Reart LCA Front LH - Pos Z</v>
      </c>
      <c r="K209" s="33"/>
      <c r="L209" s="33"/>
      <c r="M209" s="33"/>
      <c r="N209" s="2"/>
      <c r="X209" s="3" t="str">
        <f>IF(AND(H209=1,Y209="TRUE"),TRUE,"")</f>
        <v/>
      </c>
      <c r="Y209" s="3" t="str">
        <f>VLOOKUP(A209,data!I:S,10,FALSE)</f>
        <v>FALSE</v>
      </c>
      <c r="Z209" s="3">
        <f>VLOOKUP(A209,data!I:S,7,FALSE)</f>
        <v>-6</v>
      </c>
      <c r="AA209" s="3">
        <f>VLOOKUP(A209,data!I:S,8,FALSE)</f>
        <v>6</v>
      </c>
      <c r="AB209" s="3" t="b">
        <f>IF(OR(G209&lt;Z209,G209&gt;AA209),TRUE,FALSE)</f>
        <v>0</v>
      </c>
    </row>
    <row r="210" spans="1:28" s="3" customFormat="1" x14ac:dyDescent="0.25">
      <c r="A210" s="17" t="s">
        <v>413</v>
      </c>
      <c r="B210" s="17" t="str">
        <f>VLOOKUP(A210,data!I:S,2,FALSE)</f>
        <v>Pos X</v>
      </c>
      <c r="C210" s="15">
        <f>TRUNC(VLOOKUP(A210,data!I:S,3,FALSE),1)</f>
        <v>1084.2</v>
      </c>
      <c r="D210" s="15">
        <f>TRUNC(VLOOKUP(A210,data!I:S,4,FALSE),1)</f>
        <v>1083.4000000000001</v>
      </c>
      <c r="E210" s="15">
        <f>VLOOKUP(A210,data!I:S,5,FALSE)</f>
        <v>-3</v>
      </c>
      <c r="F210" s="15">
        <f>VLOOKUP(A210,data!I:S,6,FALSE)</f>
        <v>3</v>
      </c>
      <c r="G210" s="17">
        <f>C210-D210</f>
        <v>0.79999999999995453</v>
      </c>
      <c r="H210" s="17">
        <f>IF(OR(G210&lt;E210,G210&gt;F210),1,0)</f>
        <v>0</v>
      </c>
      <c r="I210" s="15" t="str">
        <f>IF(H210=1,IF(G210&lt;E210,G210-E210,G210-F210),"")</f>
        <v/>
      </c>
      <c r="J210" s="33" t="str">
        <f>VLOOKUP(A210,data!I:S,9,FALSE)</f>
        <v>Slot Front LCA Rear LH - Pos X</v>
      </c>
      <c r="K210" s="33"/>
      <c r="L210" s="33"/>
      <c r="M210" s="33"/>
      <c r="N210" s="2"/>
      <c r="X210" s="3" t="str">
        <f>IF(AND(H210=1,Y210="TRUE"),TRUE,"")</f>
        <v/>
      </c>
      <c r="Y210" s="3" t="str">
        <f>VLOOKUP(A210,data!I:S,10,FALSE)</f>
        <v>FALSE</v>
      </c>
      <c r="Z210" s="3">
        <f>VLOOKUP(A210,data!I:S,7,FALSE)</f>
        <v>-6</v>
      </c>
      <c r="AA210" s="3">
        <f>VLOOKUP(A210,data!I:S,8,FALSE)</f>
        <v>6</v>
      </c>
      <c r="AB210" s="3" t="b">
        <f>IF(OR(G210&lt;Z210,G210&gt;AA210),TRUE,FALSE)</f>
        <v>0</v>
      </c>
    </row>
    <row r="211" spans="1:28" s="3" customFormat="1" x14ac:dyDescent="0.25">
      <c r="A211" s="17" t="s">
        <v>415</v>
      </c>
      <c r="B211" s="17" t="str">
        <f>VLOOKUP(A211,data!I:S,2,FALSE)</f>
        <v>Pos Y</v>
      </c>
      <c r="C211" s="15">
        <f>TRUNC(VLOOKUP(A211,data!I:S,3,FALSE),1)</f>
        <v>-341.3</v>
      </c>
      <c r="D211" s="15">
        <f>TRUNC(VLOOKUP(A211,data!I:S,4,FALSE),1)</f>
        <v>-339.8</v>
      </c>
      <c r="E211" s="15">
        <f>VLOOKUP(A211,data!I:S,5,FALSE)</f>
        <v>-3</v>
      </c>
      <c r="F211" s="15">
        <f>VLOOKUP(A211,data!I:S,6,FALSE)</f>
        <v>3</v>
      </c>
      <c r="G211" s="17">
        <f>C211-D211</f>
        <v>-1.5</v>
      </c>
      <c r="H211" s="17">
        <f>IF(OR(G211&lt;E211,G211&gt;F211),1,0)</f>
        <v>0</v>
      </c>
      <c r="I211" s="15" t="str">
        <f>IF(H211=1,IF(G211&lt;E211,G211-E211,G211-F211),"")</f>
        <v/>
      </c>
      <c r="J211" s="33" t="str">
        <f>VLOOKUP(A211,data!I:S,9,FALSE)</f>
        <v>Slot Front LCA Rear LH - Pos Y</v>
      </c>
      <c r="K211" s="33"/>
      <c r="L211" s="33"/>
      <c r="M211" s="33"/>
      <c r="N211" s="2"/>
      <c r="X211" s="3" t="str">
        <f>IF(AND(H211=1,Y211="TRUE"),TRUE,"")</f>
        <v/>
      </c>
      <c r="Y211" s="3" t="str">
        <f>VLOOKUP(A211,data!I:S,10,FALSE)</f>
        <v>FALSE</v>
      </c>
      <c r="Z211" s="3">
        <f>VLOOKUP(A211,data!I:S,7,FALSE)</f>
        <v>-6</v>
      </c>
      <c r="AA211" s="3">
        <f>VLOOKUP(A211,data!I:S,8,FALSE)</f>
        <v>6</v>
      </c>
      <c r="AB211" s="3" t="b">
        <f>IF(OR(G211&lt;Z211,G211&gt;AA211),TRUE,FALSE)</f>
        <v>0</v>
      </c>
    </row>
    <row r="212" spans="1:28" s="3" customFormat="1" x14ac:dyDescent="0.25">
      <c r="A212" s="17" t="s">
        <v>417</v>
      </c>
      <c r="B212" s="17" t="str">
        <f>VLOOKUP(A212,data!I:S,2,FALSE)</f>
        <v>Pos Z</v>
      </c>
      <c r="C212" s="15">
        <f>TRUNC(VLOOKUP(A212,data!I:S,3,FALSE),1)</f>
        <v>786.1</v>
      </c>
      <c r="D212" s="15">
        <f>TRUNC(VLOOKUP(A212,data!I:S,4,FALSE),1)</f>
        <v>788.7</v>
      </c>
      <c r="E212" s="15">
        <f>VLOOKUP(A212,data!I:S,5,FALSE)</f>
        <v>-3</v>
      </c>
      <c r="F212" s="15">
        <f>VLOOKUP(A212,data!I:S,6,FALSE)</f>
        <v>3</v>
      </c>
      <c r="G212" s="17">
        <f>C212-D212</f>
        <v>-2.6000000000000227</v>
      </c>
      <c r="H212" s="17">
        <f>IF(OR(G212&lt;E212,G212&gt;F212),1,0)</f>
        <v>0</v>
      </c>
      <c r="I212" s="15" t="str">
        <f>IF(H212=1,IF(G212&lt;E212,G212-E212,G212-F212),"")</f>
        <v/>
      </c>
      <c r="J212" s="33" t="str">
        <f>VLOOKUP(A212,data!I:S,9,FALSE)</f>
        <v>Slot Front LCA Rear LH - Pos Z</v>
      </c>
      <c r="K212" s="33"/>
      <c r="L212" s="33"/>
      <c r="M212" s="33"/>
      <c r="N212" s="2"/>
      <c r="X212" s="3" t="str">
        <f>IF(AND(H212=1,Y212="TRUE"),TRUE,"")</f>
        <v/>
      </c>
      <c r="Y212" s="3" t="str">
        <f>VLOOKUP(A212,data!I:S,10,FALSE)</f>
        <v>FALSE</v>
      </c>
      <c r="Z212" s="3">
        <f>VLOOKUP(A212,data!I:S,7,FALSE)</f>
        <v>-6</v>
      </c>
      <c r="AA212" s="3">
        <f>VLOOKUP(A212,data!I:S,8,FALSE)</f>
        <v>6</v>
      </c>
      <c r="AB212" s="3" t="b">
        <f>IF(OR(G212&lt;Z212,G212&gt;AA212),TRUE,FALSE)</f>
        <v>0</v>
      </c>
    </row>
    <row r="213" spans="1:28" s="3" customFormat="1" x14ac:dyDescent="0.25">
      <c r="A213" s="17" t="s">
        <v>419</v>
      </c>
      <c r="B213" s="17" t="str">
        <f>VLOOKUP(A213,data!I:S,2,FALSE)</f>
        <v>Pos X</v>
      </c>
      <c r="C213" s="15">
        <f>TRUNC(VLOOKUP(A213,data!I:S,3,FALSE),1)</f>
        <v>1190</v>
      </c>
      <c r="D213" s="15">
        <f>TRUNC(VLOOKUP(A213,data!I:S,4,FALSE),1)</f>
        <v>1189.3</v>
      </c>
      <c r="E213" s="15">
        <f>VLOOKUP(A213,data!I:S,5,FALSE)</f>
        <v>-3</v>
      </c>
      <c r="F213" s="15">
        <f>VLOOKUP(A213,data!I:S,6,FALSE)</f>
        <v>3</v>
      </c>
      <c r="G213" s="17">
        <f>C213-D213</f>
        <v>0.70000000000004547</v>
      </c>
      <c r="H213" s="17">
        <f>IF(OR(G213&lt;E213,G213&gt;F213),1,0)</f>
        <v>0</v>
      </c>
      <c r="I213" s="15" t="str">
        <f>IF(H213=1,IF(G213&lt;E213,G213-E213,G213-F213),"")</f>
        <v/>
      </c>
      <c r="J213" s="33" t="str">
        <f>VLOOKUP(A213,data!I:S,9,FALSE)</f>
        <v>Slot Rear LCA Rear LH - Pos X</v>
      </c>
      <c r="K213" s="33"/>
      <c r="L213" s="33"/>
      <c r="M213" s="33"/>
      <c r="N213" s="2"/>
      <c r="X213" s="3" t="str">
        <f>IF(AND(H213=1,Y213="TRUE"),TRUE,"")</f>
        <v/>
      </c>
      <c r="Y213" s="3" t="str">
        <f>VLOOKUP(A213,data!I:S,10,FALSE)</f>
        <v>FALSE</v>
      </c>
      <c r="Z213" s="3">
        <f>VLOOKUP(A213,data!I:S,7,FALSE)</f>
        <v>-6</v>
      </c>
      <c r="AA213" s="3">
        <f>VLOOKUP(A213,data!I:S,8,FALSE)</f>
        <v>6</v>
      </c>
      <c r="AB213" s="3" t="b">
        <f>IF(OR(G213&lt;Z213,G213&gt;AA213),TRUE,FALSE)</f>
        <v>0</v>
      </c>
    </row>
    <row r="214" spans="1:28" s="3" customFormat="1" x14ac:dyDescent="0.25">
      <c r="A214" s="17" t="s">
        <v>421</v>
      </c>
      <c r="B214" s="17" t="str">
        <f>VLOOKUP(A214,data!I:S,2,FALSE)</f>
        <v>Pos Y</v>
      </c>
      <c r="C214" s="15">
        <f>TRUNC(VLOOKUP(A214,data!I:S,3,FALSE),1)</f>
        <v>-341.6</v>
      </c>
      <c r="D214" s="15">
        <f>TRUNC(VLOOKUP(A214,data!I:S,4,FALSE),1)</f>
        <v>-339.9</v>
      </c>
      <c r="E214" s="15">
        <f>VLOOKUP(A214,data!I:S,5,FALSE)</f>
        <v>-3</v>
      </c>
      <c r="F214" s="15">
        <f>VLOOKUP(A214,data!I:S,6,FALSE)</f>
        <v>3</v>
      </c>
      <c r="G214" s="17">
        <f>C214-D214</f>
        <v>-1.7000000000000455</v>
      </c>
      <c r="H214" s="17">
        <f>IF(OR(G214&lt;E214,G214&gt;F214),1,0)</f>
        <v>0</v>
      </c>
      <c r="I214" s="15" t="str">
        <f>IF(H214=1,IF(G214&lt;E214,G214-E214,G214-F214),"")</f>
        <v/>
      </c>
      <c r="J214" s="33" t="str">
        <f>VLOOKUP(A214,data!I:S,9,FALSE)</f>
        <v>Slot Rear LCA Rear LH - Pos Y</v>
      </c>
      <c r="K214" s="33"/>
      <c r="L214" s="33"/>
      <c r="M214" s="33"/>
      <c r="N214" s="2"/>
      <c r="X214" s="3" t="str">
        <f>IF(AND(H214=1,Y214="TRUE"),TRUE,"")</f>
        <v/>
      </c>
      <c r="Y214" s="3" t="str">
        <f>VLOOKUP(A214,data!I:S,10,FALSE)</f>
        <v>FALSE</v>
      </c>
      <c r="Z214" s="3">
        <f>VLOOKUP(A214,data!I:S,7,FALSE)</f>
        <v>-6</v>
      </c>
      <c r="AA214" s="3">
        <f>VLOOKUP(A214,data!I:S,8,FALSE)</f>
        <v>6</v>
      </c>
      <c r="AB214" s="3" t="b">
        <f>IF(OR(G214&lt;Z214,G214&gt;AA214),TRUE,FALSE)</f>
        <v>0</v>
      </c>
    </row>
    <row r="215" spans="1:28" s="3" customFormat="1" x14ac:dyDescent="0.25">
      <c r="A215" s="17" t="s">
        <v>423</v>
      </c>
      <c r="B215" s="17" t="str">
        <f>VLOOKUP(A215,data!I:S,2,FALSE)</f>
        <v>Pos Z</v>
      </c>
      <c r="C215" s="15">
        <f>TRUNC(VLOOKUP(A215,data!I:S,3,FALSE),1)</f>
        <v>788.7</v>
      </c>
      <c r="D215" s="15">
        <f>TRUNC(VLOOKUP(A215,data!I:S,4,FALSE),1)</f>
        <v>791.9</v>
      </c>
      <c r="E215" s="15">
        <f>VLOOKUP(A215,data!I:S,5,FALSE)</f>
        <v>-3</v>
      </c>
      <c r="F215" s="15">
        <f>VLOOKUP(A215,data!I:S,6,FALSE)</f>
        <v>3</v>
      </c>
      <c r="G215" s="17">
        <f>C215-D215</f>
        <v>-3.1999999999999318</v>
      </c>
      <c r="H215" s="17">
        <f>IF(OR(G215&lt;E215,G215&gt;F215),1,0)</f>
        <v>1</v>
      </c>
      <c r="I215" s="15">
        <f>IF(H215=1,IF(G215&lt;E215,G215-E215,G215-F215),"")</f>
        <v>-0.19999999999993179</v>
      </c>
      <c r="J215" s="33" t="str">
        <f>VLOOKUP(A215,data!I:S,9,FALSE)</f>
        <v>Slot Rear LCA Rear LH - Pos Z</v>
      </c>
      <c r="K215" s="33"/>
      <c r="L215" s="33"/>
      <c r="M215" s="33"/>
      <c r="N215" s="2"/>
      <c r="X215" s="3" t="str">
        <f>IF(AND(H215=1,Y215="TRUE"),TRUE,"")</f>
        <v/>
      </c>
      <c r="Y215" s="3" t="str">
        <f>VLOOKUP(A215,data!I:S,10,FALSE)</f>
        <v>FALSE</v>
      </c>
      <c r="Z215" s="3">
        <f>VLOOKUP(A215,data!I:S,7,FALSE)</f>
        <v>-6</v>
      </c>
      <c r="AA215" s="3">
        <f>VLOOKUP(A215,data!I:S,8,FALSE)</f>
        <v>6</v>
      </c>
      <c r="AB215" s="3" t="b">
        <f>IF(OR(G215&lt;Z215,G215&gt;AA215),TRUE,FALSE)</f>
        <v>0</v>
      </c>
    </row>
    <row r="216" spans="1:28" s="3" customFormat="1" x14ac:dyDescent="0.25">
      <c r="A216" s="17" t="s">
        <v>425</v>
      </c>
      <c r="B216" s="17" t="str">
        <f>VLOOKUP(A216,data!I:S,2,FALSE)</f>
        <v>Pos X</v>
      </c>
      <c r="C216" s="15">
        <f>TRUNC(VLOOKUP(A216,data!I:S,3,FALSE),1)</f>
        <v>770.8</v>
      </c>
      <c r="D216" s="15">
        <f>TRUNC(VLOOKUP(A216,data!I:S,4,FALSE),1)</f>
        <v>770.3</v>
      </c>
      <c r="E216" s="15">
        <f>VLOOKUP(A216,data!I:S,5,FALSE)</f>
        <v>-3</v>
      </c>
      <c r="F216" s="15">
        <f>VLOOKUP(A216,data!I:S,6,FALSE)</f>
        <v>3</v>
      </c>
      <c r="G216" s="17">
        <f>C216-D216</f>
        <v>0.5</v>
      </c>
      <c r="H216" s="17">
        <f>IF(OR(G216&lt;E216,G216&gt;F216),1,0)</f>
        <v>0</v>
      </c>
      <c r="I216" s="15" t="str">
        <f>IF(H216=1,IF(G216&lt;E216,G216-E216,G216-F216),"")</f>
        <v/>
      </c>
      <c r="J216" s="33" t="str">
        <f>VLOOKUP(A216,data!I:S,9,FALSE)</f>
        <v>Center Hole LCA Front RH - Pos X</v>
      </c>
      <c r="K216" s="33"/>
      <c r="L216" s="33"/>
      <c r="M216" s="33"/>
      <c r="N216" s="2"/>
      <c r="X216" s="3" t="str">
        <f>IF(AND(H216=1,Y216="TRUE"),TRUE,"")</f>
        <v/>
      </c>
      <c r="Y216" s="3" t="str">
        <f>VLOOKUP(A216,data!I:S,10,FALSE)</f>
        <v>FALSE</v>
      </c>
      <c r="Z216" s="3">
        <f>VLOOKUP(A216,data!I:S,7,FALSE)</f>
        <v>-6</v>
      </c>
      <c r="AA216" s="3">
        <f>VLOOKUP(A216,data!I:S,8,FALSE)</f>
        <v>6</v>
      </c>
      <c r="AB216" s="3" t="b">
        <f>IF(OR(G216&lt;Z216,G216&gt;AA216),TRUE,FALSE)</f>
        <v>0</v>
      </c>
    </row>
    <row r="217" spans="1:28" s="3" customFormat="1" x14ac:dyDescent="0.25">
      <c r="A217" s="17" t="s">
        <v>427</v>
      </c>
      <c r="B217" s="17" t="str">
        <f>VLOOKUP(A217,data!I:S,2,FALSE)</f>
        <v>Pos Y</v>
      </c>
      <c r="C217" s="15">
        <f>TRUNC(VLOOKUP(A217,data!I:S,3,FALSE),1)</f>
        <v>292.2</v>
      </c>
      <c r="D217" s="15">
        <f>TRUNC(VLOOKUP(A217,data!I:S,4,FALSE),1)</f>
        <v>292.7</v>
      </c>
      <c r="E217" s="15">
        <f>VLOOKUP(A217,data!I:S,5,FALSE)</f>
        <v>-3</v>
      </c>
      <c r="F217" s="15">
        <f>VLOOKUP(A217,data!I:S,6,FALSE)</f>
        <v>3</v>
      </c>
      <c r="G217" s="17">
        <f>C217-D217</f>
        <v>-0.5</v>
      </c>
      <c r="H217" s="17">
        <f>IF(OR(G217&lt;E217,G217&gt;F217),1,0)</f>
        <v>0</v>
      </c>
      <c r="I217" s="15" t="str">
        <f>IF(H217=1,IF(G217&lt;E217,G217-E217,G217-F217),"")</f>
        <v/>
      </c>
      <c r="J217" s="33" t="str">
        <f>VLOOKUP(A217,data!I:S,9,FALSE)</f>
        <v>Center Hole LCA Front RH - Pos Y</v>
      </c>
      <c r="K217" s="33"/>
      <c r="L217" s="33"/>
      <c r="M217" s="33"/>
      <c r="N217" s="2"/>
      <c r="X217" s="3" t="str">
        <f>IF(AND(H217=1,Y217="TRUE"),TRUE,"")</f>
        <v/>
      </c>
      <c r="Y217" s="3" t="str">
        <f>VLOOKUP(A217,data!I:S,10,FALSE)</f>
        <v>FALSE</v>
      </c>
      <c r="Z217" s="3">
        <f>VLOOKUP(A217,data!I:S,7,FALSE)</f>
        <v>-6</v>
      </c>
      <c r="AA217" s="3">
        <f>VLOOKUP(A217,data!I:S,8,FALSE)</f>
        <v>6</v>
      </c>
      <c r="AB217" s="3" t="b">
        <f>IF(OR(G217&lt;Z217,G217&gt;AA217),TRUE,FALSE)</f>
        <v>0</v>
      </c>
    </row>
    <row r="218" spans="1:28" s="3" customFormat="1" x14ac:dyDescent="0.25">
      <c r="A218" s="17" t="s">
        <v>429</v>
      </c>
      <c r="B218" s="17" t="str">
        <f>VLOOKUP(A218,data!I:S,2,FALSE)</f>
        <v>Pos Z</v>
      </c>
      <c r="C218" s="15">
        <f>TRUNC(VLOOKUP(A218,data!I:S,3,FALSE),1)</f>
        <v>765.8</v>
      </c>
      <c r="D218" s="15">
        <f>TRUNC(VLOOKUP(A218,data!I:S,4,FALSE),1)</f>
        <v>767.2</v>
      </c>
      <c r="E218" s="15">
        <f>VLOOKUP(A218,data!I:S,5,FALSE)</f>
        <v>-3</v>
      </c>
      <c r="F218" s="15">
        <f>VLOOKUP(A218,data!I:S,6,FALSE)</f>
        <v>3</v>
      </c>
      <c r="G218" s="17">
        <f>C218-D218</f>
        <v>-1.4000000000000909</v>
      </c>
      <c r="H218" s="17">
        <f>IF(OR(G218&lt;E218,G218&gt;F218),1,0)</f>
        <v>0</v>
      </c>
      <c r="I218" s="15" t="str">
        <f>IF(H218=1,IF(G218&lt;E218,G218-E218,G218-F218),"")</f>
        <v/>
      </c>
      <c r="J218" s="33" t="str">
        <f>VLOOKUP(A218,data!I:S,9,FALSE)</f>
        <v>Center Hole LCA Front RH - Pos Z</v>
      </c>
      <c r="K218" s="33"/>
      <c r="L218" s="33"/>
      <c r="M218" s="33"/>
      <c r="N218" s="2"/>
      <c r="X218" s="3" t="str">
        <f>IF(AND(H218=1,Y218="TRUE"),TRUE,"")</f>
        <v/>
      </c>
      <c r="Y218" s="3" t="str">
        <f>VLOOKUP(A218,data!I:S,10,FALSE)</f>
        <v>FALSE</v>
      </c>
      <c r="Z218" s="3">
        <f>VLOOKUP(A218,data!I:S,7,FALSE)</f>
        <v>-6</v>
      </c>
      <c r="AA218" s="3">
        <f>VLOOKUP(A218,data!I:S,8,FALSE)</f>
        <v>6</v>
      </c>
      <c r="AB218" s="3" t="b">
        <f>IF(OR(G218&lt;Z218,G218&gt;AA218),TRUE,FALSE)</f>
        <v>0</v>
      </c>
    </row>
    <row r="219" spans="1:28" s="3" customFormat="1" x14ac:dyDescent="0.25">
      <c r="A219" s="17" t="s">
        <v>431</v>
      </c>
      <c r="B219" s="17" t="str">
        <f>VLOOKUP(A219,data!I:S,2,FALSE)</f>
        <v>Pos X</v>
      </c>
      <c r="C219" s="15">
        <f>TRUNC(VLOOKUP(A219,data!I:S,3,FALSE),1)</f>
        <v>770.8</v>
      </c>
      <c r="D219" s="15">
        <f>TRUNC(VLOOKUP(A219,data!I:S,4,FALSE),1)</f>
        <v>770.3</v>
      </c>
      <c r="E219" s="15">
        <f>VLOOKUP(A219,data!I:S,5,FALSE)</f>
        <v>-3</v>
      </c>
      <c r="F219" s="15">
        <f>VLOOKUP(A219,data!I:S,6,FALSE)</f>
        <v>3</v>
      </c>
      <c r="G219" s="17">
        <f>C219-D219</f>
        <v>0.5</v>
      </c>
      <c r="H219" s="17">
        <f>IF(OR(G219&lt;E219,G219&gt;F219),1,0)</f>
        <v>0</v>
      </c>
      <c r="I219" s="15" t="str">
        <f>IF(H219=1,IF(G219&lt;E219,G219-E219,G219-F219),"")</f>
        <v/>
      </c>
      <c r="J219" s="33" t="str">
        <f>VLOOKUP(A219,data!I:S,9,FALSE)</f>
        <v>Center Hole LCA Front LH - Pos X</v>
      </c>
      <c r="K219" s="33"/>
      <c r="L219" s="33"/>
      <c r="M219" s="33"/>
      <c r="N219" s="2"/>
      <c r="X219" s="3" t="str">
        <f>IF(AND(H219=1,Y219="TRUE"),TRUE,"")</f>
        <v/>
      </c>
      <c r="Y219" s="3" t="str">
        <f>VLOOKUP(A219,data!I:S,10,FALSE)</f>
        <v>FALSE</v>
      </c>
      <c r="Z219" s="3">
        <f>VLOOKUP(A219,data!I:S,7,FALSE)</f>
        <v>-6</v>
      </c>
      <c r="AA219" s="3">
        <f>VLOOKUP(A219,data!I:S,8,FALSE)</f>
        <v>6</v>
      </c>
      <c r="AB219" s="3" t="b">
        <f>IF(OR(G219&lt;Z219,G219&gt;AA219),TRUE,FALSE)</f>
        <v>0</v>
      </c>
    </row>
    <row r="220" spans="1:28" s="3" customFormat="1" x14ac:dyDescent="0.25">
      <c r="A220" s="17" t="s">
        <v>433</v>
      </c>
      <c r="B220" s="17" t="str">
        <f>VLOOKUP(A220,data!I:S,2,FALSE)</f>
        <v>Pos Y</v>
      </c>
      <c r="C220" s="15">
        <f>TRUNC(VLOOKUP(A220,data!I:S,3,FALSE),1)</f>
        <v>-291.60000000000002</v>
      </c>
      <c r="D220" s="15">
        <f>TRUNC(VLOOKUP(A220,data!I:S,4,FALSE),1)</f>
        <v>-292.7</v>
      </c>
      <c r="E220" s="15">
        <f>VLOOKUP(A220,data!I:S,5,FALSE)</f>
        <v>-3</v>
      </c>
      <c r="F220" s="15">
        <f>VLOOKUP(A220,data!I:S,6,FALSE)</f>
        <v>3</v>
      </c>
      <c r="G220" s="17">
        <f>C220-D220</f>
        <v>1.0999999999999659</v>
      </c>
      <c r="H220" s="17">
        <f>IF(OR(G220&lt;E220,G220&gt;F220),1,0)</f>
        <v>0</v>
      </c>
      <c r="I220" s="15" t="str">
        <f>IF(H220=1,IF(G220&lt;E220,G220-E220,G220-F220),"")</f>
        <v/>
      </c>
      <c r="J220" s="33" t="str">
        <f>VLOOKUP(A220,data!I:S,9,FALSE)</f>
        <v>Center Hole LCA Front LH - Pos Y</v>
      </c>
      <c r="K220" s="33"/>
      <c r="L220" s="33"/>
      <c r="M220" s="33"/>
      <c r="N220" s="2"/>
      <c r="X220" s="3" t="str">
        <f>IF(AND(H220=1,Y220="TRUE"),TRUE,"")</f>
        <v/>
      </c>
      <c r="Y220" s="3" t="str">
        <f>VLOOKUP(A220,data!I:S,10,FALSE)</f>
        <v>FALSE</v>
      </c>
      <c r="Z220" s="3">
        <f>VLOOKUP(A220,data!I:S,7,FALSE)</f>
        <v>-6</v>
      </c>
      <c r="AA220" s="3">
        <f>VLOOKUP(A220,data!I:S,8,FALSE)</f>
        <v>6</v>
      </c>
      <c r="AB220" s="3" t="b">
        <f>IF(OR(G220&lt;Z220,G220&gt;AA220),TRUE,FALSE)</f>
        <v>0</v>
      </c>
    </row>
    <row r="221" spans="1:28" s="3" customFormat="1" x14ac:dyDescent="0.25">
      <c r="A221" s="17" t="s">
        <v>435</v>
      </c>
      <c r="B221" s="17" t="str">
        <f>VLOOKUP(A221,data!I:S,2,FALSE)</f>
        <v>Pos Z</v>
      </c>
      <c r="C221" s="15">
        <f>TRUNC(VLOOKUP(A221,data!I:S,3,FALSE),1)</f>
        <v>766.2</v>
      </c>
      <c r="D221" s="15">
        <f>TRUNC(VLOOKUP(A221,data!I:S,4,FALSE),1)</f>
        <v>767.2</v>
      </c>
      <c r="E221" s="15">
        <f>VLOOKUP(A221,data!I:S,5,FALSE)</f>
        <v>-3</v>
      </c>
      <c r="F221" s="15">
        <f>VLOOKUP(A221,data!I:S,6,FALSE)</f>
        <v>3</v>
      </c>
      <c r="G221" s="17">
        <f>C221-D221</f>
        <v>-1</v>
      </c>
      <c r="H221" s="17">
        <f>IF(OR(G221&lt;E221,G221&gt;F221),1,0)</f>
        <v>0</v>
      </c>
      <c r="I221" s="15" t="str">
        <f>IF(H221=1,IF(G221&lt;E221,G221-E221,G221-F221),"")</f>
        <v/>
      </c>
      <c r="J221" s="33" t="str">
        <f>VLOOKUP(A221,data!I:S,9,FALSE)</f>
        <v>Center Hole LCA Front LH - Pos Z</v>
      </c>
      <c r="K221" s="33"/>
      <c r="L221" s="33"/>
      <c r="M221" s="33"/>
      <c r="N221" s="2"/>
      <c r="X221" s="3" t="str">
        <f>IF(AND(H221=1,Y221="TRUE"),TRUE,"")</f>
        <v/>
      </c>
      <c r="Y221" s="3" t="str">
        <f>VLOOKUP(A221,data!I:S,10,FALSE)</f>
        <v>FALSE</v>
      </c>
      <c r="Z221" s="3">
        <f>VLOOKUP(A221,data!I:S,7,FALSE)</f>
        <v>-6</v>
      </c>
      <c r="AA221" s="3">
        <f>VLOOKUP(A221,data!I:S,8,FALSE)</f>
        <v>6</v>
      </c>
      <c r="AB221" s="3" t="b">
        <f>IF(OR(G221&lt;Z221,G221&gt;AA221),TRUE,FALSE)</f>
        <v>0</v>
      </c>
    </row>
    <row r="222" spans="1:28" s="3" customFormat="1" x14ac:dyDescent="0.25">
      <c r="A222" s="17" t="s">
        <v>437</v>
      </c>
      <c r="B222" s="17" t="str">
        <f>VLOOKUP(A222,data!I:S,2,FALSE)</f>
        <v>Pos X</v>
      </c>
      <c r="C222" s="15">
        <f>TRUNC(VLOOKUP(A222,data!I:S,3,FALSE),1)</f>
        <v>1137.7</v>
      </c>
      <c r="D222" s="15">
        <f>TRUNC(VLOOKUP(A222,data!I:S,4,FALSE),1)</f>
        <v>1136.5999999999999</v>
      </c>
      <c r="E222" s="15">
        <f>VLOOKUP(A222,data!I:S,5,FALSE)</f>
        <v>-3</v>
      </c>
      <c r="F222" s="15">
        <f>VLOOKUP(A222,data!I:S,6,FALSE)</f>
        <v>3</v>
      </c>
      <c r="G222" s="17">
        <f>C222-D222</f>
        <v>1.1000000000001364</v>
      </c>
      <c r="H222" s="17">
        <f>IF(OR(G222&lt;E222,G222&gt;F222),1,0)</f>
        <v>0</v>
      </c>
      <c r="I222" s="15" t="str">
        <f>IF(H222=1,IF(G222&lt;E222,G222-E222,G222-F222),"")</f>
        <v/>
      </c>
      <c r="J222" s="33" t="str">
        <f>VLOOKUP(A222,data!I:S,9,FALSE)</f>
        <v>Center Hole LCA Rear RH - Pos X</v>
      </c>
      <c r="K222" s="33"/>
      <c r="L222" s="33"/>
      <c r="M222" s="33"/>
      <c r="N222" s="2"/>
      <c r="X222" s="3" t="str">
        <f>IF(AND(H222=1,Y222="TRUE"),TRUE,"")</f>
        <v/>
      </c>
      <c r="Y222" s="3" t="str">
        <f>VLOOKUP(A222,data!I:S,10,FALSE)</f>
        <v>FALSE</v>
      </c>
      <c r="Z222" s="3">
        <f>VLOOKUP(A222,data!I:S,7,FALSE)</f>
        <v>-6</v>
      </c>
      <c r="AA222" s="3">
        <f>VLOOKUP(A222,data!I:S,8,FALSE)</f>
        <v>6</v>
      </c>
      <c r="AB222" s="3" t="b">
        <f>IF(OR(G222&lt;Z222,G222&gt;AA222),TRUE,FALSE)</f>
        <v>0</v>
      </c>
    </row>
    <row r="223" spans="1:28" s="3" customFormat="1" x14ac:dyDescent="0.25">
      <c r="A223" s="17" t="s">
        <v>439</v>
      </c>
      <c r="B223" s="17" t="str">
        <f>VLOOKUP(A223,data!I:S,2,FALSE)</f>
        <v>Pos Y</v>
      </c>
      <c r="C223" s="15">
        <f>TRUNC(VLOOKUP(A223,data!I:S,3,FALSE),1)</f>
        <v>281.8</v>
      </c>
      <c r="D223" s="15">
        <f>TRUNC(VLOOKUP(A223,data!I:S,4,FALSE),1)</f>
        <v>282.8</v>
      </c>
      <c r="E223" s="15">
        <f>VLOOKUP(A223,data!I:S,5,FALSE)</f>
        <v>-3</v>
      </c>
      <c r="F223" s="15">
        <f>VLOOKUP(A223,data!I:S,6,FALSE)</f>
        <v>3</v>
      </c>
      <c r="G223" s="17">
        <f>C223-D223</f>
        <v>-1</v>
      </c>
      <c r="H223" s="17">
        <f>IF(OR(G223&lt;E223,G223&gt;F223),1,0)</f>
        <v>0</v>
      </c>
      <c r="I223" s="15" t="str">
        <f>IF(H223=1,IF(G223&lt;E223,G223-E223,G223-F223),"")</f>
        <v/>
      </c>
      <c r="J223" s="33" t="str">
        <f>VLOOKUP(A223,data!I:S,9,FALSE)</f>
        <v>Center Hole LCA Rear RH - Pos Y</v>
      </c>
      <c r="K223" s="33"/>
      <c r="L223" s="33"/>
      <c r="M223" s="33"/>
      <c r="N223" s="2"/>
      <c r="X223" s="3" t="str">
        <f>IF(AND(H223=1,Y223="TRUE"),TRUE,"")</f>
        <v/>
      </c>
      <c r="Y223" s="3" t="str">
        <f>VLOOKUP(A223,data!I:S,10,FALSE)</f>
        <v>FALSE</v>
      </c>
      <c r="Z223" s="3">
        <f>VLOOKUP(A223,data!I:S,7,FALSE)</f>
        <v>-6</v>
      </c>
      <c r="AA223" s="3">
        <f>VLOOKUP(A223,data!I:S,8,FALSE)</f>
        <v>6</v>
      </c>
      <c r="AB223" s="3" t="b">
        <f>IF(OR(G223&lt;Z223,G223&gt;AA223),TRUE,FALSE)</f>
        <v>0</v>
      </c>
    </row>
    <row r="224" spans="1:28" s="3" customFormat="1" x14ac:dyDescent="0.25">
      <c r="A224" s="17" t="s">
        <v>441</v>
      </c>
      <c r="B224" s="17" t="str">
        <f>VLOOKUP(A224,data!I:S,2,FALSE)</f>
        <v>Pos Z</v>
      </c>
      <c r="C224" s="15">
        <f>TRUNC(VLOOKUP(A224,data!I:S,3,FALSE),1)</f>
        <v>757.2</v>
      </c>
      <c r="D224" s="15">
        <f>TRUNC(VLOOKUP(A224,data!I:S,4,FALSE),1)</f>
        <v>761.2</v>
      </c>
      <c r="E224" s="15">
        <f>VLOOKUP(A224,data!I:S,5,FALSE)</f>
        <v>-3</v>
      </c>
      <c r="F224" s="15">
        <f>VLOOKUP(A224,data!I:S,6,FALSE)</f>
        <v>3</v>
      </c>
      <c r="G224" s="17">
        <f>C224-D224</f>
        <v>-4</v>
      </c>
      <c r="H224" s="17">
        <f>IF(OR(G224&lt;E224,G224&gt;F224),1,0)</f>
        <v>1</v>
      </c>
      <c r="I224" s="15">
        <f>IF(H224=1,IF(G224&lt;E224,G224-E224,G224-F224),"")</f>
        <v>-1</v>
      </c>
      <c r="J224" s="33" t="str">
        <f>VLOOKUP(A224,data!I:S,9,FALSE)</f>
        <v>Center Hole LCA Rear RH - Pos Z</v>
      </c>
      <c r="K224" s="33"/>
      <c r="L224" s="33"/>
      <c r="M224" s="33"/>
      <c r="N224" s="2"/>
      <c r="X224" s="3" t="str">
        <f>IF(AND(H224=1,Y224="TRUE"),TRUE,"")</f>
        <v/>
      </c>
      <c r="Y224" s="3" t="str">
        <f>VLOOKUP(A224,data!I:S,10,FALSE)</f>
        <v>FALSE</v>
      </c>
      <c r="Z224" s="3">
        <f>VLOOKUP(A224,data!I:S,7,FALSE)</f>
        <v>-6</v>
      </c>
      <c r="AA224" s="3">
        <f>VLOOKUP(A224,data!I:S,8,FALSE)</f>
        <v>6</v>
      </c>
      <c r="AB224" s="3" t="b">
        <f>IF(OR(G224&lt;Z224,G224&gt;AA224),TRUE,FALSE)</f>
        <v>0</v>
      </c>
    </row>
    <row r="225" spans="1:28" s="3" customFormat="1" x14ac:dyDescent="0.25">
      <c r="A225" s="17" t="s">
        <v>443</v>
      </c>
      <c r="B225" s="17" t="str">
        <f>VLOOKUP(A225,data!I:S,2,FALSE)</f>
        <v>Pos X</v>
      </c>
      <c r="C225" s="15">
        <f>TRUNC(VLOOKUP(A225,data!I:S,3,FALSE),1)</f>
        <v>1138.0999999999999</v>
      </c>
      <c r="D225" s="15">
        <f>TRUNC(VLOOKUP(A225,data!I:S,4,FALSE),1)</f>
        <v>1136.5999999999999</v>
      </c>
      <c r="E225" s="15">
        <f>VLOOKUP(A225,data!I:S,5,FALSE)</f>
        <v>-3</v>
      </c>
      <c r="F225" s="15">
        <f>VLOOKUP(A225,data!I:S,6,FALSE)</f>
        <v>3</v>
      </c>
      <c r="G225" s="17">
        <f>C225-D225</f>
        <v>1.5</v>
      </c>
      <c r="H225" s="17">
        <f>IF(OR(G225&lt;E225,G225&gt;F225),1,0)</f>
        <v>0</v>
      </c>
      <c r="I225" s="15" t="str">
        <f>IF(H225=1,IF(G225&lt;E225,G225-E225,G225-F225),"")</f>
        <v/>
      </c>
      <c r="J225" s="33" t="str">
        <f>VLOOKUP(A225,data!I:S,9,FALSE)</f>
        <v>Center Hole LCA Rear LH - Pos X</v>
      </c>
      <c r="K225" s="33"/>
      <c r="L225" s="33"/>
      <c r="M225" s="33"/>
      <c r="N225" s="2"/>
      <c r="X225" s="3" t="str">
        <f>IF(AND(H225=1,Y225="TRUE"),TRUE,"")</f>
        <v/>
      </c>
      <c r="Y225" s="3" t="str">
        <f>VLOOKUP(A225,data!I:S,10,FALSE)</f>
        <v>FALSE</v>
      </c>
      <c r="Z225" s="3">
        <f>VLOOKUP(A225,data!I:S,7,FALSE)</f>
        <v>-6</v>
      </c>
      <c r="AA225" s="3">
        <f>VLOOKUP(A225,data!I:S,8,FALSE)</f>
        <v>6</v>
      </c>
      <c r="AB225" s="3" t="b">
        <f>IF(OR(G225&lt;Z225,G225&gt;AA225),TRUE,FALSE)</f>
        <v>0</v>
      </c>
    </row>
    <row r="226" spans="1:28" s="3" customFormat="1" x14ac:dyDescent="0.25">
      <c r="A226" s="17" t="s">
        <v>445</v>
      </c>
      <c r="B226" s="17" t="str">
        <f>VLOOKUP(A226,data!I:S,2,FALSE)</f>
        <v>Pos Y</v>
      </c>
      <c r="C226" s="15">
        <f>TRUNC(VLOOKUP(A226,data!I:S,3,FALSE),1)</f>
        <v>-284.7</v>
      </c>
      <c r="D226" s="15">
        <f>TRUNC(VLOOKUP(A226,data!I:S,4,FALSE),1)</f>
        <v>-282.8</v>
      </c>
      <c r="E226" s="15">
        <f>VLOOKUP(A226,data!I:S,5,FALSE)</f>
        <v>-3</v>
      </c>
      <c r="F226" s="15">
        <f>VLOOKUP(A226,data!I:S,6,FALSE)</f>
        <v>3</v>
      </c>
      <c r="G226" s="17">
        <f>C226-D226</f>
        <v>-1.8999999999999773</v>
      </c>
      <c r="H226" s="17">
        <f>IF(OR(G226&lt;E226,G226&gt;F226),1,0)</f>
        <v>0</v>
      </c>
      <c r="I226" s="15" t="str">
        <f>IF(H226=1,IF(G226&lt;E226,G226-E226,G226-F226),"")</f>
        <v/>
      </c>
      <c r="J226" s="33" t="str">
        <f>VLOOKUP(A226,data!I:S,9,FALSE)</f>
        <v>Center Hole LCA Rear LH - Pos Y</v>
      </c>
      <c r="K226" s="33"/>
      <c r="L226" s="33"/>
      <c r="M226" s="33"/>
      <c r="N226" s="2"/>
      <c r="X226" s="3" t="str">
        <f>IF(AND(H226=1,Y226="TRUE"),TRUE,"")</f>
        <v/>
      </c>
      <c r="Y226" s="3" t="str">
        <f>VLOOKUP(A226,data!I:S,10,FALSE)</f>
        <v>FALSE</v>
      </c>
      <c r="Z226" s="3">
        <f>VLOOKUP(A226,data!I:S,7,FALSE)</f>
        <v>-6</v>
      </c>
      <c r="AA226" s="3">
        <f>VLOOKUP(A226,data!I:S,8,FALSE)</f>
        <v>6</v>
      </c>
      <c r="AB226" s="3" t="b">
        <f>IF(OR(G226&lt;Z226,G226&gt;AA226),TRUE,FALSE)</f>
        <v>0</v>
      </c>
    </row>
    <row r="227" spans="1:28" s="3" customFormat="1" x14ac:dyDescent="0.25">
      <c r="A227" s="17" t="s">
        <v>447</v>
      </c>
      <c r="B227" s="17" t="str">
        <f>VLOOKUP(A227,data!I:S,2,FALSE)</f>
        <v>Pos Z</v>
      </c>
      <c r="C227" s="15">
        <f>TRUNC(VLOOKUP(A227,data!I:S,3,FALSE),1)</f>
        <v>758.7</v>
      </c>
      <c r="D227" s="15">
        <f>TRUNC(VLOOKUP(A227,data!I:S,4,FALSE),1)</f>
        <v>761.2</v>
      </c>
      <c r="E227" s="15">
        <f>VLOOKUP(A227,data!I:S,5,FALSE)</f>
        <v>-3</v>
      </c>
      <c r="F227" s="15">
        <f>VLOOKUP(A227,data!I:S,6,FALSE)</f>
        <v>3</v>
      </c>
      <c r="G227" s="17">
        <f>C227-D227</f>
        <v>-2.5</v>
      </c>
      <c r="H227" s="17">
        <f>IF(OR(G227&lt;E227,G227&gt;F227),1,0)</f>
        <v>0</v>
      </c>
      <c r="I227" s="15" t="str">
        <f>IF(H227=1,IF(G227&lt;E227,G227-E227,G227-F227),"")</f>
        <v/>
      </c>
      <c r="J227" s="33" t="str">
        <f>VLOOKUP(A227,data!I:S,9,FALSE)</f>
        <v>Center Hole LCA Rear LH - Pos Z</v>
      </c>
      <c r="K227" s="33"/>
      <c r="L227" s="33"/>
      <c r="M227" s="33"/>
      <c r="N227" s="2"/>
      <c r="X227" s="3" t="str">
        <f>IF(AND(H227=1,Y227="TRUE"),TRUE,"")</f>
        <v/>
      </c>
      <c r="Y227" s="3" t="str">
        <f>VLOOKUP(A227,data!I:S,10,FALSE)</f>
        <v>FALSE</v>
      </c>
      <c r="Z227" s="3">
        <f>VLOOKUP(A227,data!I:S,7,FALSE)</f>
        <v>-6</v>
      </c>
      <c r="AA227" s="3">
        <f>VLOOKUP(A227,data!I:S,8,FALSE)</f>
        <v>6</v>
      </c>
      <c r="AB227" s="3" t="b">
        <f>IF(OR(G227&lt;Z227,G227&gt;AA227),TRUE,FALSE)</f>
        <v>0</v>
      </c>
    </row>
    <row r="228" spans="1:28" s="3" customFormat="1" x14ac:dyDescent="0.25">
      <c r="A228" s="17" t="s">
        <v>449</v>
      </c>
      <c r="B228" s="17" t="str">
        <f>VLOOKUP(A228,data!I:S,2,FALSE)</f>
        <v>Dist X</v>
      </c>
      <c r="C228" s="15">
        <f>TRUNC(VLOOKUP(A228,data!I:S,3,FALSE),1)</f>
        <v>76</v>
      </c>
      <c r="D228" s="15">
        <f>TRUNC(VLOOKUP(A228,data!I:S,4,FALSE),1)</f>
        <v>76</v>
      </c>
      <c r="E228" s="15">
        <f>VLOOKUP(A228,data!I:S,5,FALSE)</f>
        <v>-1</v>
      </c>
      <c r="F228" s="15">
        <f>VLOOKUP(A228,data!I:S,6,FALSE)</f>
        <v>1</v>
      </c>
      <c r="G228" s="17">
        <f>C228-D228</f>
        <v>0</v>
      </c>
      <c r="H228" s="17">
        <f>IF(OR(G228&lt;E228,G228&gt;F228),1,0)</f>
        <v>0</v>
      </c>
      <c r="I228" s="15" t="str">
        <f>IF(H228=1,IF(G228&lt;E228,G228-E228,G228-F228),"")</f>
        <v/>
      </c>
      <c r="J228" s="33" t="str">
        <f>VLOOKUP(A228,data!I:S,9,FALSE)</f>
        <v>Pocket LCA Front RH - L-Pitch</v>
      </c>
      <c r="K228" s="33"/>
      <c r="L228" s="33"/>
      <c r="M228" s="33"/>
      <c r="N228" s="2"/>
      <c r="X228" s="3" t="str">
        <f>IF(AND(H228=1,Y228="TRUE"),TRUE,"")</f>
        <v/>
      </c>
      <c r="Y228" s="3" t="str">
        <f>VLOOKUP(A228,data!I:S,10,FALSE)</f>
        <v>TRUE</v>
      </c>
      <c r="Z228" s="3">
        <f>VLOOKUP(A228,data!I:S,7,FALSE)</f>
        <v>-1</v>
      </c>
      <c r="AA228" s="3">
        <f>VLOOKUP(A228,data!I:S,8,FALSE)</f>
        <v>1</v>
      </c>
      <c r="AB228" s="3" t="b">
        <f>IF(OR(G228&lt;Z228,G228&gt;AA228),TRUE,FALSE)</f>
        <v>0</v>
      </c>
    </row>
    <row r="229" spans="1:28" s="3" customFormat="1" x14ac:dyDescent="0.25">
      <c r="A229" s="17" t="s">
        <v>451</v>
      </c>
      <c r="B229" s="17" t="str">
        <f>VLOOKUP(A229,data!I:S,2,FALSE)</f>
        <v>Dist Y</v>
      </c>
      <c r="C229" s="15">
        <f>TRUNC(VLOOKUP(A229,data!I:S,3,FALSE),1)</f>
        <v>0.4</v>
      </c>
      <c r="D229" s="15">
        <f>TRUNC(VLOOKUP(A229,data!I:S,4,FALSE),1)</f>
        <v>0.2</v>
      </c>
      <c r="E229" s="15">
        <f>VLOOKUP(A229,data!I:S,5,FALSE)</f>
        <v>-1.5</v>
      </c>
      <c r="F229" s="15">
        <f>VLOOKUP(A229,data!I:S,6,FALSE)</f>
        <v>1.5</v>
      </c>
      <c r="G229" s="17">
        <f>C229-D229</f>
        <v>0.2</v>
      </c>
      <c r="H229" s="17">
        <f>IF(OR(G229&lt;E229,G229&gt;F229),1,0)</f>
        <v>0</v>
      </c>
      <c r="I229" s="15" t="str">
        <f>IF(H229=1,IF(G229&lt;E229,G229-E229,G229-F229),"")</f>
        <v/>
      </c>
      <c r="J229" s="33" t="str">
        <f>VLOOKUP(A229,data!I:S,9,FALSE)</f>
        <v>Deviation Front vs Rear LCA Front RH - W-Pitch</v>
      </c>
      <c r="K229" s="33"/>
      <c r="L229" s="33"/>
      <c r="M229" s="33"/>
      <c r="N229" s="2"/>
      <c r="X229" s="3" t="str">
        <f>IF(AND(H229=1,Y229="TRUE"),TRUE,"")</f>
        <v/>
      </c>
      <c r="Y229" s="3" t="str">
        <f>VLOOKUP(A229,data!I:S,10,FALSE)</f>
        <v>FALSE</v>
      </c>
      <c r="Z229" s="3">
        <f>VLOOKUP(A229,data!I:S,7,FALSE)</f>
        <v>-2</v>
      </c>
      <c r="AA229" s="3">
        <f>VLOOKUP(A229,data!I:S,8,FALSE)</f>
        <v>2</v>
      </c>
      <c r="AB229" s="3" t="b">
        <f>IF(OR(G229&lt;Z229,G229&gt;AA229),TRUE,FALSE)</f>
        <v>0</v>
      </c>
    </row>
    <row r="230" spans="1:28" s="3" customFormat="1" x14ac:dyDescent="0.25">
      <c r="A230" s="17" t="s">
        <v>453</v>
      </c>
      <c r="B230" s="17" t="str">
        <f>VLOOKUP(A230,data!I:S,2,FALSE)</f>
        <v>Dist Z</v>
      </c>
      <c r="C230" s="15">
        <f>TRUNC(VLOOKUP(A230,data!I:S,3,FALSE),1)</f>
        <v>2.5</v>
      </c>
      <c r="D230" s="15">
        <f>TRUNC(VLOOKUP(A230,data!I:S,4,FALSE),1)</f>
        <v>2.6</v>
      </c>
      <c r="E230" s="15">
        <f>VLOOKUP(A230,data!I:S,5,FALSE)</f>
        <v>-1.5</v>
      </c>
      <c r="F230" s="15">
        <f>VLOOKUP(A230,data!I:S,6,FALSE)</f>
        <v>1.5</v>
      </c>
      <c r="G230" s="17">
        <f>C230-D230</f>
        <v>-0.10000000000000009</v>
      </c>
      <c r="H230" s="17">
        <f>IF(OR(G230&lt;E230,G230&gt;F230),1,0)</f>
        <v>0</v>
      </c>
      <c r="I230" s="15" t="str">
        <f>IF(H230=1,IF(G230&lt;E230,G230-E230,G230-F230),"")</f>
        <v/>
      </c>
      <c r="J230" s="33" t="str">
        <f>VLOOKUP(A230,data!I:S,9,FALSE)</f>
        <v>Deviation Front vs Rear LCA Front RH - H-Pitch</v>
      </c>
      <c r="K230" s="33"/>
      <c r="L230" s="33"/>
      <c r="M230" s="33"/>
      <c r="N230" s="2"/>
      <c r="X230" s="3" t="str">
        <f>IF(AND(H230=1,Y230="TRUE"),TRUE,"")</f>
        <v/>
      </c>
      <c r="Y230" s="3" t="str">
        <f>VLOOKUP(A230,data!I:S,10,FALSE)</f>
        <v>FALSE</v>
      </c>
      <c r="Z230" s="3">
        <f>VLOOKUP(A230,data!I:S,7,FALSE)</f>
        <v>-1.5</v>
      </c>
      <c r="AA230" s="3">
        <f>VLOOKUP(A230,data!I:S,8,FALSE)</f>
        <v>1.5</v>
      </c>
      <c r="AB230" s="3" t="b">
        <f>IF(OR(G230&lt;Z230,G230&gt;AA230),TRUE,FALSE)</f>
        <v>0</v>
      </c>
    </row>
    <row r="231" spans="1:28" s="3" customFormat="1" x14ac:dyDescent="0.25">
      <c r="A231" s="17" t="s">
        <v>455</v>
      </c>
      <c r="B231" s="17" t="str">
        <f>VLOOKUP(A231,data!I:S,2,FALSE)</f>
        <v>Dist X</v>
      </c>
      <c r="C231" s="15">
        <f>TRUNC(VLOOKUP(A231,data!I:S,3,FALSE),1)</f>
        <v>75.900000000000006</v>
      </c>
      <c r="D231" s="15">
        <f>TRUNC(VLOOKUP(A231,data!I:S,4,FALSE),1)</f>
        <v>76</v>
      </c>
      <c r="E231" s="15">
        <f>VLOOKUP(A231,data!I:S,5,FALSE)</f>
        <v>-1</v>
      </c>
      <c r="F231" s="15">
        <f>VLOOKUP(A231,data!I:S,6,FALSE)</f>
        <v>1</v>
      </c>
      <c r="G231" s="17">
        <f>C231-D231</f>
        <v>-9.9999999999994316E-2</v>
      </c>
      <c r="H231" s="17">
        <f>IF(OR(G231&lt;E231,G231&gt;F231),1,0)</f>
        <v>0</v>
      </c>
      <c r="I231" s="15" t="str">
        <f>IF(H231=1,IF(G231&lt;E231,G231-E231,G231-F231),"")</f>
        <v/>
      </c>
      <c r="J231" s="33" t="str">
        <f>VLOOKUP(A231,data!I:S,9,FALSE)</f>
        <v>Pocket LCA Front LH - L-Pitch</v>
      </c>
      <c r="K231" s="33"/>
      <c r="L231" s="33"/>
      <c r="M231" s="33"/>
      <c r="N231" s="2"/>
      <c r="X231" s="3" t="str">
        <f>IF(AND(H231=1,Y231="TRUE"),TRUE,"")</f>
        <v/>
      </c>
      <c r="Y231" s="3" t="str">
        <f>VLOOKUP(A231,data!I:S,10,FALSE)</f>
        <v>TRUE</v>
      </c>
      <c r="Z231" s="3">
        <f>VLOOKUP(A231,data!I:S,7,FALSE)</f>
        <v>-1</v>
      </c>
      <c r="AA231" s="3">
        <f>VLOOKUP(A231,data!I:S,8,FALSE)</f>
        <v>1</v>
      </c>
      <c r="AB231" s="3" t="b">
        <f>IF(OR(G231&lt;Z231,G231&gt;AA231),TRUE,FALSE)</f>
        <v>0</v>
      </c>
    </row>
    <row r="232" spans="1:28" s="3" customFormat="1" x14ac:dyDescent="0.25">
      <c r="A232" s="17" t="s">
        <v>457</v>
      </c>
      <c r="B232" s="17" t="str">
        <f>VLOOKUP(A232,data!I:S,2,FALSE)</f>
        <v>Dist Y</v>
      </c>
      <c r="C232" s="15">
        <f>TRUNC(VLOOKUP(A232,data!I:S,3,FALSE),1)</f>
        <v>0.4</v>
      </c>
      <c r="D232" s="15">
        <f>TRUNC(VLOOKUP(A232,data!I:S,4,FALSE),1)</f>
        <v>0.2</v>
      </c>
      <c r="E232" s="15">
        <f>VLOOKUP(A232,data!I:S,5,FALSE)</f>
        <v>-1.5</v>
      </c>
      <c r="F232" s="15">
        <f>VLOOKUP(A232,data!I:S,6,FALSE)</f>
        <v>1.5</v>
      </c>
      <c r="G232" s="17">
        <f>C232-D232</f>
        <v>0.2</v>
      </c>
      <c r="H232" s="17">
        <f>IF(OR(G232&lt;E232,G232&gt;F232),1,0)</f>
        <v>0</v>
      </c>
      <c r="I232" s="15" t="str">
        <f>IF(H232=1,IF(G232&lt;E232,G232-E232,G232-F232),"")</f>
        <v/>
      </c>
      <c r="J232" s="33" t="str">
        <f>VLOOKUP(A232,data!I:S,9,FALSE)</f>
        <v>Deviation Front vs Rear LCA Front LH - W-Pitch</v>
      </c>
      <c r="K232" s="33"/>
      <c r="L232" s="33"/>
      <c r="M232" s="33"/>
      <c r="N232" s="2"/>
      <c r="X232" s="3" t="str">
        <f>IF(AND(H232=1,Y232="TRUE"),TRUE,"")</f>
        <v/>
      </c>
      <c r="Y232" s="3" t="str">
        <f>VLOOKUP(A232,data!I:S,10,FALSE)</f>
        <v>FALSE</v>
      </c>
      <c r="Z232" s="3">
        <f>VLOOKUP(A232,data!I:S,7,FALSE)</f>
        <v>-2</v>
      </c>
      <c r="AA232" s="3">
        <f>VLOOKUP(A232,data!I:S,8,FALSE)</f>
        <v>2</v>
      </c>
      <c r="AB232" s="3" t="b">
        <f>IF(OR(G232&lt;Z232,G232&gt;AA232),TRUE,FALSE)</f>
        <v>0</v>
      </c>
    </row>
    <row r="233" spans="1:28" s="3" customFormat="1" x14ac:dyDescent="0.25">
      <c r="A233" s="17" t="s">
        <v>459</v>
      </c>
      <c r="B233" s="17" t="str">
        <f>VLOOKUP(A233,data!I:S,2,FALSE)</f>
        <v>Dist Z</v>
      </c>
      <c r="C233" s="15">
        <f>TRUNC(VLOOKUP(A233,data!I:S,3,FALSE),1)</f>
        <v>2.8</v>
      </c>
      <c r="D233" s="15">
        <f>TRUNC(VLOOKUP(A233,data!I:S,4,FALSE),1)</f>
        <v>2.6</v>
      </c>
      <c r="E233" s="15">
        <f>VLOOKUP(A233,data!I:S,5,FALSE)</f>
        <v>-1.5</v>
      </c>
      <c r="F233" s="15">
        <f>VLOOKUP(A233,data!I:S,6,FALSE)</f>
        <v>1.5</v>
      </c>
      <c r="G233" s="17">
        <f>C233-D233</f>
        <v>0.19999999999999973</v>
      </c>
      <c r="H233" s="17">
        <f>IF(OR(G233&lt;E233,G233&gt;F233),1,0)</f>
        <v>0</v>
      </c>
      <c r="I233" s="15" t="str">
        <f>IF(H233=1,IF(G233&lt;E233,G233-E233,G233-F233),"")</f>
        <v/>
      </c>
      <c r="J233" s="33" t="str">
        <f>VLOOKUP(A233,data!I:S,9,FALSE)</f>
        <v>Deviation Front vs Rear LCA Front LH - H-Pitch</v>
      </c>
      <c r="K233" s="33"/>
      <c r="L233" s="33"/>
      <c r="M233" s="33"/>
      <c r="N233" s="2"/>
      <c r="X233" s="3" t="str">
        <f>IF(AND(H233=1,Y233="TRUE"),TRUE,"")</f>
        <v/>
      </c>
      <c r="Y233" s="3" t="str">
        <f>VLOOKUP(A233,data!I:S,10,FALSE)</f>
        <v>FALSE</v>
      </c>
      <c r="Z233" s="3">
        <f>VLOOKUP(A233,data!I:S,7,FALSE)</f>
        <v>-1.5</v>
      </c>
      <c r="AA233" s="3">
        <f>VLOOKUP(A233,data!I:S,8,FALSE)</f>
        <v>1.5</v>
      </c>
      <c r="AB233" s="3" t="b">
        <f>IF(OR(G233&lt;Z233,G233&gt;AA233),TRUE,FALSE)</f>
        <v>0</v>
      </c>
    </row>
    <row r="234" spans="1:28" s="3" customFormat="1" x14ac:dyDescent="0.25">
      <c r="A234" s="17" t="s">
        <v>461</v>
      </c>
      <c r="B234" s="17" t="str">
        <f>VLOOKUP(A234,data!I:S,2,FALSE)</f>
        <v>Dist X</v>
      </c>
      <c r="C234" s="15">
        <f>TRUNC(VLOOKUP(A234,data!I:S,3,FALSE),1)</f>
        <v>367.4</v>
      </c>
      <c r="D234" s="15">
        <f>TRUNC(VLOOKUP(A234,data!I:S,4,FALSE),1)</f>
        <v>366.3</v>
      </c>
      <c r="E234" s="15">
        <f>VLOOKUP(A234,data!I:S,5,FALSE)</f>
        <v>-3</v>
      </c>
      <c r="F234" s="15">
        <f>VLOOKUP(A234,data!I:S,6,FALSE)</f>
        <v>3</v>
      </c>
      <c r="G234" s="17">
        <f>C234-D234</f>
        <v>1.0999999999999659</v>
      </c>
      <c r="H234" s="17">
        <f>IF(OR(G234&lt;E234,G234&gt;F234),1,0)</f>
        <v>0</v>
      </c>
      <c r="I234" s="15" t="str">
        <f>IF(H234=1,IF(G234&lt;E234,G234-E234,G234-F234),"")</f>
        <v/>
      </c>
      <c r="J234" s="33" t="str">
        <f>VLOOKUP(A234,data!I:S,9,FALSE)</f>
        <v>Span RH - L-Pitch</v>
      </c>
      <c r="K234" s="33"/>
      <c r="L234" s="33"/>
      <c r="M234" s="33"/>
      <c r="N234" s="2"/>
      <c r="X234" s="3" t="str">
        <f>IF(AND(H234=1,Y234="TRUE"),TRUE,"")</f>
        <v/>
      </c>
      <c r="Y234" s="3" t="str">
        <f>VLOOKUP(A234,data!I:S,10,FALSE)</f>
        <v>TRUE</v>
      </c>
      <c r="Z234" s="3">
        <f>VLOOKUP(A234,data!I:S,7,FALSE)</f>
        <v>-2</v>
      </c>
      <c r="AA234" s="3">
        <f>VLOOKUP(A234,data!I:S,8,FALSE)</f>
        <v>2</v>
      </c>
      <c r="AB234" s="3" t="b">
        <f>IF(OR(G234&lt;Z234,G234&gt;AA234),TRUE,FALSE)</f>
        <v>0</v>
      </c>
    </row>
    <row r="235" spans="1:28" s="3" customFormat="1" x14ac:dyDescent="0.25">
      <c r="A235" s="17" t="s">
        <v>463</v>
      </c>
      <c r="B235" s="17" t="str">
        <f>VLOOKUP(A235,data!I:S,2,FALSE)</f>
        <v>Dist X</v>
      </c>
      <c r="C235" s="15">
        <f>TRUNC(VLOOKUP(A235,data!I:S,3,FALSE),1)</f>
        <v>367</v>
      </c>
      <c r="D235" s="15">
        <f>TRUNC(VLOOKUP(A235,data!I:S,4,FALSE),1)</f>
        <v>366.3</v>
      </c>
      <c r="E235" s="15">
        <f>VLOOKUP(A235,data!I:S,5,FALSE)</f>
        <v>-3</v>
      </c>
      <c r="F235" s="15">
        <f>VLOOKUP(A235,data!I:S,6,FALSE)</f>
        <v>3</v>
      </c>
      <c r="G235" s="17">
        <f>C235-D235</f>
        <v>0.69999999999998863</v>
      </c>
      <c r="H235" s="17">
        <f>IF(OR(G235&lt;E235,G235&gt;F235),1,0)</f>
        <v>0</v>
      </c>
      <c r="I235" s="15" t="str">
        <f>IF(H235=1,IF(G235&lt;E235,G235-E235,G235-F235),"")</f>
        <v/>
      </c>
      <c r="J235" s="33" t="str">
        <f>VLOOKUP(A235,data!I:S,9,FALSE)</f>
        <v>Span LH - L-Pitch</v>
      </c>
      <c r="K235" s="33"/>
      <c r="L235" s="33"/>
      <c r="M235" s="33"/>
      <c r="N235" s="2"/>
      <c r="X235" s="3" t="str">
        <f>IF(AND(H235=1,Y235="TRUE"),TRUE,"")</f>
        <v/>
      </c>
      <c r="Y235" s="3" t="str">
        <f>VLOOKUP(A235,data!I:S,10,FALSE)</f>
        <v>TRUE</v>
      </c>
      <c r="Z235" s="3">
        <f>VLOOKUP(A235,data!I:S,7,FALSE)</f>
        <v>-2</v>
      </c>
      <c r="AA235" s="3">
        <f>VLOOKUP(A235,data!I:S,8,FALSE)</f>
        <v>2</v>
      </c>
      <c r="AB235" s="3" t="b">
        <f>IF(OR(G235&lt;Z235,G235&gt;AA235),TRUE,FALSE)</f>
        <v>0</v>
      </c>
    </row>
    <row r="236" spans="1:28" s="3" customFormat="1" x14ac:dyDescent="0.25">
      <c r="A236" s="17" t="s">
        <v>465</v>
      </c>
      <c r="B236" s="17" t="str">
        <f>VLOOKUP(A236,data!I:S,2,FALSE)</f>
        <v>Dist X</v>
      </c>
      <c r="C236" s="15">
        <f>TRUNC(VLOOKUP(A236,data!I:S,3,FALSE),1)</f>
        <v>96.1</v>
      </c>
      <c r="D236" s="15">
        <f>TRUNC(VLOOKUP(A236,data!I:S,4,FALSE),1)</f>
        <v>94.7</v>
      </c>
      <c r="E236" s="15">
        <f>VLOOKUP(A236,data!I:S,5,FALSE)</f>
        <v>-3</v>
      </c>
      <c r="F236" s="15">
        <f>VLOOKUP(A236,data!I:S,6,FALSE)</f>
        <v>3</v>
      </c>
      <c r="G236" s="17">
        <f>C236-D236</f>
        <v>1.3999999999999915</v>
      </c>
      <c r="H236" s="17">
        <f>IF(OR(G236&lt;E236,G236&gt;F236),1,0)</f>
        <v>0</v>
      </c>
      <c r="I236" s="15" t="str">
        <f>IF(H236=1,IF(G236&lt;E236,G236-E236,G236-F236),"")</f>
        <v/>
      </c>
      <c r="J236" s="33" t="str">
        <f>VLOOKUP(A236,data!I:S,9,FALSE)</f>
        <v>LCA Front Pt-Sim RH vs UCA Front RH - L-Pitch</v>
      </c>
      <c r="K236" s="33"/>
      <c r="L236" s="33"/>
      <c r="M236" s="33"/>
      <c r="N236" s="2"/>
      <c r="X236" s="3" t="str">
        <f>IF(AND(H236=1,Y236="TRUE"),TRUE,"")</f>
        <v/>
      </c>
      <c r="Y236" s="3" t="str">
        <f>VLOOKUP(A236,data!I:S,10,FALSE)</f>
        <v>TRUE</v>
      </c>
      <c r="Z236" s="3">
        <f>VLOOKUP(A236,data!I:S,7,FALSE)</f>
        <v>-6</v>
      </c>
      <c r="AA236" s="3">
        <f>VLOOKUP(A236,data!I:S,8,FALSE)</f>
        <v>6</v>
      </c>
      <c r="AB236" s="3" t="b">
        <f>IF(OR(G236&lt;Z236,G236&gt;AA236),TRUE,FALSE)</f>
        <v>0</v>
      </c>
    </row>
    <row r="237" spans="1:28" s="3" customFormat="1" x14ac:dyDescent="0.25">
      <c r="A237" s="17" t="s">
        <v>467</v>
      </c>
      <c r="B237" s="17" t="str">
        <f>VLOOKUP(A237,data!I:S,2,FALSE)</f>
        <v>Dist Y</v>
      </c>
      <c r="C237" s="15">
        <f>TRUNC(VLOOKUP(A237,data!I:S,3,FALSE),1)</f>
        <v>49.5</v>
      </c>
      <c r="D237" s="15">
        <f>TRUNC(VLOOKUP(A237,data!I:S,4,FALSE),1)</f>
        <v>49.1</v>
      </c>
      <c r="E237" s="15">
        <f>VLOOKUP(A237,data!I:S,5,FALSE)</f>
        <v>-3</v>
      </c>
      <c r="F237" s="15">
        <f>VLOOKUP(A237,data!I:S,6,FALSE)</f>
        <v>3</v>
      </c>
      <c r="G237" s="17">
        <f>C237-D237</f>
        <v>0.39999999999999858</v>
      </c>
      <c r="H237" s="17">
        <f>IF(OR(G237&lt;E237,G237&gt;F237),1,0)</f>
        <v>0</v>
      </c>
      <c r="I237" s="15" t="str">
        <f>IF(H237=1,IF(G237&lt;E237,G237-E237,G237-F237),"")</f>
        <v/>
      </c>
      <c r="J237" s="33" t="str">
        <f>VLOOKUP(A237,data!I:S,9,FALSE)</f>
        <v>LCA Front Pt-Sim RH vs UCA Front RH - W-Pitch</v>
      </c>
      <c r="K237" s="33"/>
      <c r="L237" s="33"/>
      <c r="M237" s="33"/>
      <c r="N237" s="2"/>
      <c r="X237" s="3" t="str">
        <f>IF(AND(H237=1,Y237="TRUE"),TRUE,"")</f>
        <v/>
      </c>
      <c r="Y237" s="3" t="str">
        <f>VLOOKUP(A237,data!I:S,10,FALSE)</f>
        <v>TRUE</v>
      </c>
      <c r="Z237" s="3">
        <f>VLOOKUP(A237,data!I:S,7,FALSE)</f>
        <v>-6</v>
      </c>
      <c r="AA237" s="3">
        <f>VLOOKUP(A237,data!I:S,8,FALSE)</f>
        <v>6</v>
      </c>
      <c r="AB237" s="3" t="b">
        <f>IF(OR(G237&lt;Z237,G237&gt;AA237),TRUE,FALSE)</f>
        <v>0</v>
      </c>
    </row>
    <row r="238" spans="1:28" s="3" customFormat="1" x14ac:dyDescent="0.25">
      <c r="A238" s="17" t="s">
        <v>469</v>
      </c>
      <c r="B238" s="17" t="str">
        <f>VLOOKUP(A238,data!I:S,2,FALSE)</f>
        <v>Dist Z</v>
      </c>
      <c r="C238" s="15">
        <f>TRUNC(VLOOKUP(A238,data!I:S,3,FALSE),1)</f>
        <v>462.8</v>
      </c>
      <c r="D238" s="15">
        <f>TRUNC(VLOOKUP(A238,data!I:S,4,FALSE),1)</f>
        <v>462.4</v>
      </c>
      <c r="E238" s="15">
        <f>VLOOKUP(A238,data!I:S,5,FALSE)</f>
        <v>-3</v>
      </c>
      <c r="F238" s="15">
        <f>VLOOKUP(A238,data!I:S,6,FALSE)</f>
        <v>3</v>
      </c>
      <c r="G238" s="17">
        <f>C238-D238</f>
        <v>0.40000000000003411</v>
      </c>
      <c r="H238" s="17">
        <f>IF(OR(G238&lt;E238,G238&gt;F238),1,0)</f>
        <v>0</v>
      </c>
      <c r="I238" s="15" t="str">
        <f>IF(H238=1,IF(G238&lt;E238,G238-E238,G238-F238),"")</f>
        <v/>
      </c>
      <c r="J238" s="33" t="str">
        <f>VLOOKUP(A238,data!I:S,9,FALSE)</f>
        <v>LCA Front Pt-Sim RH vs UCA Front RH - H-Pitch</v>
      </c>
      <c r="K238" s="33"/>
      <c r="L238" s="33"/>
      <c r="M238" s="33"/>
      <c r="N238" s="2"/>
      <c r="X238" s="3" t="str">
        <f>IF(AND(H238=1,Y238="TRUE"),TRUE,"")</f>
        <v/>
      </c>
      <c r="Y238" s="3" t="str">
        <f>VLOOKUP(A238,data!I:S,10,FALSE)</f>
        <v>TRUE</v>
      </c>
      <c r="Z238" s="3">
        <f>VLOOKUP(A238,data!I:S,7,FALSE)</f>
        <v>-6</v>
      </c>
      <c r="AA238" s="3">
        <f>VLOOKUP(A238,data!I:S,8,FALSE)</f>
        <v>6</v>
      </c>
      <c r="AB238" s="3" t="b">
        <f>IF(OR(G238&lt;Z238,G238&gt;AA238),TRUE,FALSE)</f>
        <v>0</v>
      </c>
    </row>
    <row r="239" spans="1:28" s="3" customFormat="1" x14ac:dyDescent="0.25">
      <c r="A239" s="17" t="s">
        <v>471</v>
      </c>
      <c r="B239" s="17" t="str">
        <f>VLOOKUP(A239,data!I:S,2,FALSE)</f>
        <v>Dist X</v>
      </c>
      <c r="C239" s="15">
        <f>TRUNC(VLOOKUP(A239,data!I:S,3,FALSE),1)</f>
        <v>95.8</v>
      </c>
      <c r="D239" s="15">
        <f>TRUNC(VLOOKUP(A239,data!I:S,4,FALSE),1)</f>
        <v>94.7</v>
      </c>
      <c r="E239" s="15">
        <f>VLOOKUP(A239,data!I:S,5,FALSE)</f>
        <v>-3</v>
      </c>
      <c r="F239" s="15">
        <f>VLOOKUP(A239,data!I:S,6,FALSE)</f>
        <v>3</v>
      </c>
      <c r="G239" s="17">
        <f>C239-D239</f>
        <v>1.0999999999999943</v>
      </c>
      <c r="H239" s="17">
        <f>IF(OR(G239&lt;E239,G239&gt;F239),1,0)</f>
        <v>0</v>
      </c>
      <c r="I239" s="15" t="str">
        <f>IF(H239=1,IF(G239&lt;E239,G239-E239,G239-F239),"")</f>
        <v/>
      </c>
      <c r="J239" s="33" t="str">
        <f>VLOOKUP(A239,data!I:S,9,FALSE)</f>
        <v>LCA Front Pt-Sim LH vs UCA Front LH - L-Pitch</v>
      </c>
      <c r="K239" s="33"/>
      <c r="L239" s="33"/>
      <c r="M239" s="33"/>
      <c r="N239" s="2"/>
      <c r="X239" s="3" t="str">
        <f>IF(AND(H239=1,Y239="TRUE"),TRUE,"")</f>
        <v/>
      </c>
      <c r="Y239" s="3" t="str">
        <f>VLOOKUP(A239,data!I:S,10,FALSE)</f>
        <v>TRUE</v>
      </c>
      <c r="Z239" s="3">
        <f>VLOOKUP(A239,data!I:S,7,FALSE)</f>
        <v>-6</v>
      </c>
      <c r="AA239" s="3">
        <f>VLOOKUP(A239,data!I:S,8,FALSE)</f>
        <v>6</v>
      </c>
      <c r="AB239" s="3" t="b">
        <f>IF(OR(G239&lt;Z239,G239&gt;AA239),TRUE,FALSE)</f>
        <v>0</v>
      </c>
    </row>
    <row r="240" spans="1:28" s="3" customFormat="1" x14ac:dyDescent="0.25">
      <c r="A240" s="17" t="s">
        <v>473</v>
      </c>
      <c r="B240" s="17" t="str">
        <f>VLOOKUP(A240,data!I:S,2,FALSE)</f>
        <v>Dist Y</v>
      </c>
      <c r="C240" s="15">
        <f>TRUNC(VLOOKUP(A240,data!I:S,3,FALSE),1)</f>
        <v>49.6</v>
      </c>
      <c r="D240" s="15">
        <f>TRUNC(VLOOKUP(A240,data!I:S,4,FALSE),1)</f>
        <v>49.1</v>
      </c>
      <c r="E240" s="15">
        <f>VLOOKUP(A240,data!I:S,5,FALSE)</f>
        <v>-3</v>
      </c>
      <c r="F240" s="15">
        <f>VLOOKUP(A240,data!I:S,6,FALSE)</f>
        <v>3</v>
      </c>
      <c r="G240" s="17">
        <f>C240-D240</f>
        <v>0.5</v>
      </c>
      <c r="H240" s="17">
        <f>IF(OR(G240&lt;E240,G240&gt;F240),1,0)</f>
        <v>0</v>
      </c>
      <c r="I240" s="15" t="str">
        <f>IF(H240=1,IF(G240&lt;E240,G240-E240,G240-F240),"")</f>
        <v/>
      </c>
      <c r="J240" s="33" t="str">
        <f>VLOOKUP(A240,data!I:S,9,FALSE)</f>
        <v>LCA Front Pt-Sim LH vs UCA Front LH - W-Pitch</v>
      </c>
      <c r="K240" s="33"/>
      <c r="L240" s="33"/>
      <c r="M240" s="33"/>
      <c r="N240" s="2"/>
      <c r="X240" s="3" t="str">
        <f>IF(AND(H240=1,Y240="TRUE"),TRUE,"")</f>
        <v/>
      </c>
      <c r="Y240" s="3" t="str">
        <f>VLOOKUP(A240,data!I:S,10,FALSE)</f>
        <v>TRUE</v>
      </c>
      <c r="Z240" s="3">
        <f>VLOOKUP(A240,data!I:S,7,FALSE)</f>
        <v>-6</v>
      </c>
      <c r="AA240" s="3">
        <f>VLOOKUP(A240,data!I:S,8,FALSE)</f>
        <v>6</v>
      </c>
      <c r="AB240" s="3" t="b">
        <f>IF(OR(G240&lt;Z240,G240&gt;AA240),TRUE,FALSE)</f>
        <v>0</v>
      </c>
    </row>
    <row r="241" spans="1:28" s="3" customFormat="1" x14ac:dyDescent="0.25">
      <c r="A241" s="17" t="s">
        <v>475</v>
      </c>
      <c r="B241" s="17" t="str">
        <f>VLOOKUP(A241,data!I:S,2,FALSE)</f>
        <v>Dist Z</v>
      </c>
      <c r="C241" s="15">
        <f>TRUNC(VLOOKUP(A241,data!I:S,3,FALSE),1)</f>
        <v>463.3</v>
      </c>
      <c r="D241" s="15">
        <f>TRUNC(VLOOKUP(A241,data!I:S,4,FALSE),1)</f>
        <v>462.4</v>
      </c>
      <c r="E241" s="15">
        <f>VLOOKUP(A241,data!I:S,5,FALSE)</f>
        <v>-3</v>
      </c>
      <c r="F241" s="15">
        <f>VLOOKUP(A241,data!I:S,6,FALSE)</f>
        <v>3</v>
      </c>
      <c r="G241" s="17">
        <f>C241-D241</f>
        <v>0.90000000000003411</v>
      </c>
      <c r="H241" s="17">
        <f>IF(OR(G241&lt;E241,G241&gt;F241),1,0)</f>
        <v>0</v>
      </c>
      <c r="I241" s="15" t="str">
        <f>IF(H241=1,IF(G241&lt;E241,G241-E241,G241-F241),"")</f>
        <v/>
      </c>
      <c r="J241" s="33" t="str">
        <f>VLOOKUP(A241,data!I:S,9,FALSE)</f>
        <v>LCA Front Pt-Sim LH vs UCA Front LH - H-Pitch</v>
      </c>
      <c r="K241" s="33"/>
      <c r="L241" s="33"/>
      <c r="M241" s="33"/>
      <c r="N241" s="2"/>
      <c r="X241" s="3" t="str">
        <f>IF(AND(H241=1,Y241="TRUE"),TRUE,"")</f>
        <v/>
      </c>
      <c r="Y241" s="3" t="str">
        <f>VLOOKUP(A241,data!I:S,10,FALSE)</f>
        <v>TRUE</v>
      </c>
      <c r="Z241" s="3">
        <f>VLOOKUP(A241,data!I:S,7,FALSE)</f>
        <v>-6</v>
      </c>
      <c r="AA241" s="3">
        <f>VLOOKUP(A241,data!I:S,8,FALSE)</f>
        <v>6</v>
      </c>
      <c r="AB241" s="3" t="b">
        <f>IF(OR(G241&lt;Z241,G241&gt;AA241),TRUE,FALSE)</f>
        <v>0</v>
      </c>
    </row>
    <row r="242" spans="1:28" s="3" customFormat="1" x14ac:dyDescent="0.25">
      <c r="A242" s="17" t="s">
        <v>477</v>
      </c>
      <c r="B242" s="17" t="str">
        <f>VLOOKUP(A242,data!I:S,2,FALSE)</f>
        <v>Dist X</v>
      </c>
      <c r="C242" s="15">
        <f>TRUNC(VLOOKUP(A242,data!I:S,3,FALSE),1)</f>
        <v>183.8</v>
      </c>
      <c r="D242" s="15">
        <f>TRUNC(VLOOKUP(A242,data!I:S,4,FALSE),1)</f>
        <v>182.9</v>
      </c>
      <c r="E242" s="15">
        <f>VLOOKUP(A242,data!I:S,5,FALSE)</f>
        <v>-3</v>
      </c>
      <c r="F242" s="15">
        <f>VLOOKUP(A242,data!I:S,6,FALSE)</f>
        <v>3</v>
      </c>
      <c r="G242" s="17">
        <f>C242-D242</f>
        <v>0.90000000000000568</v>
      </c>
      <c r="H242" s="17">
        <f>IF(OR(G242&lt;E242,G242&gt;F242),1,0)</f>
        <v>0</v>
      </c>
      <c r="I242" s="15" t="str">
        <f>IF(H242=1,IF(G242&lt;E242,G242-E242,G242-F242),"")</f>
        <v/>
      </c>
      <c r="J242" s="33" t="str">
        <f>VLOOKUP(A242,data!I:S,9,FALSE)</f>
        <v>LCA Front Pt-Sim RH vs FSA Center Hole RH - L-Pitch</v>
      </c>
      <c r="K242" s="33"/>
      <c r="L242" s="33"/>
      <c r="M242" s="33"/>
      <c r="N242" s="2"/>
      <c r="X242" s="3" t="str">
        <f>IF(AND(H242=1,Y242="TRUE"),TRUE,"")</f>
        <v/>
      </c>
      <c r="Y242" s="3" t="str">
        <f>VLOOKUP(A242,data!I:S,10,FALSE)</f>
        <v>TRUE</v>
      </c>
      <c r="Z242" s="3">
        <f>VLOOKUP(A242,data!I:S,7,FALSE)</f>
        <v>-6</v>
      </c>
      <c r="AA242" s="3">
        <f>VLOOKUP(A242,data!I:S,8,FALSE)</f>
        <v>6</v>
      </c>
      <c r="AB242" s="3" t="b">
        <f>IF(OR(G242&lt;Z242,G242&gt;AA242),TRUE,FALSE)</f>
        <v>0</v>
      </c>
    </row>
    <row r="243" spans="1:28" s="3" customFormat="1" x14ac:dyDescent="0.25">
      <c r="A243" s="17" t="s">
        <v>479</v>
      </c>
      <c r="B243" s="17" t="str">
        <f>VLOOKUP(A243,data!I:S,2,FALSE)</f>
        <v>Dist Y</v>
      </c>
      <c r="C243" s="15">
        <f>TRUNC(VLOOKUP(A243,data!I:S,3,FALSE),1)</f>
        <v>118.7</v>
      </c>
      <c r="D243" s="15">
        <f>TRUNC(VLOOKUP(A243,data!I:S,4,FALSE),1)</f>
        <v>118.7</v>
      </c>
      <c r="E243" s="15">
        <f>VLOOKUP(A243,data!I:S,5,FALSE)</f>
        <v>-3</v>
      </c>
      <c r="F243" s="15">
        <f>VLOOKUP(A243,data!I:S,6,FALSE)</f>
        <v>3</v>
      </c>
      <c r="G243" s="17">
        <f>C243-D243</f>
        <v>0</v>
      </c>
      <c r="H243" s="17">
        <f>IF(OR(G243&lt;E243,G243&gt;F243),1,0)</f>
        <v>0</v>
      </c>
      <c r="I243" s="15" t="str">
        <f>IF(H243=1,IF(G243&lt;E243,G243-E243,G243-F243),"")</f>
        <v/>
      </c>
      <c r="J243" s="33" t="str">
        <f>VLOOKUP(A243,data!I:S,9,FALSE)</f>
        <v>LCA Front Pt-Sim RH vs FSA Center Hole RH - W-Pitch</v>
      </c>
      <c r="K243" s="33"/>
      <c r="L243" s="33"/>
      <c r="M243" s="33"/>
      <c r="N243" s="2"/>
      <c r="X243" s="3" t="str">
        <f>IF(AND(H243=1,Y243="TRUE"),TRUE,"")</f>
        <v/>
      </c>
      <c r="Y243" s="3" t="str">
        <f>VLOOKUP(A243,data!I:S,10,FALSE)</f>
        <v>TRUE</v>
      </c>
      <c r="Z243" s="3">
        <f>VLOOKUP(A243,data!I:S,7,FALSE)</f>
        <v>-6</v>
      </c>
      <c r="AA243" s="3">
        <f>VLOOKUP(A243,data!I:S,8,FALSE)</f>
        <v>6</v>
      </c>
      <c r="AB243" s="3" t="b">
        <f>IF(OR(G243&lt;Z243,G243&gt;AA243),TRUE,FALSE)</f>
        <v>0</v>
      </c>
    </row>
    <row r="244" spans="1:28" s="3" customFormat="1" x14ac:dyDescent="0.25">
      <c r="A244" s="17" t="s">
        <v>481</v>
      </c>
      <c r="B244" s="17" t="str">
        <f>VLOOKUP(A244,data!I:S,2,FALSE)</f>
        <v>Dist Z</v>
      </c>
      <c r="C244" s="15">
        <f>TRUNC(VLOOKUP(A244,data!I:S,3,FALSE),1)</f>
        <v>514.4</v>
      </c>
      <c r="D244" s="15">
        <f>TRUNC(VLOOKUP(A244,data!I:S,4,FALSE),1)</f>
        <v>512</v>
      </c>
      <c r="E244" s="15">
        <f>VLOOKUP(A244,data!I:S,5,FALSE)</f>
        <v>-3</v>
      </c>
      <c r="F244" s="15">
        <f>VLOOKUP(A244,data!I:S,6,FALSE)</f>
        <v>3</v>
      </c>
      <c r="G244" s="17">
        <f>C244-D244</f>
        <v>2.3999999999999773</v>
      </c>
      <c r="H244" s="17">
        <f>IF(OR(G244&lt;E244,G244&gt;F244),1,0)</f>
        <v>0</v>
      </c>
      <c r="I244" s="15" t="str">
        <f>IF(H244=1,IF(G244&lt;E244,G244-E244,G244-F244),"")</f>
        <v/>
      </c>
      <c r="J244" s="33" t="str">
        <f>VLOOKUP(A244,data!I:S,9,FALSE)</f>
        <v>LCA Front Pt-Sim RH vs FSA Center Hole RH - H-Pitch</v>
      </c>
      <c r="K244" s="33"/>
      <c r="L244" s="33"/>
      <c r="M244" s="33"/>
      <c r="N244" s="2"/>
      <c r="X244" s="3" t="str">
        <f>IF(AND(H244=1,Y244="TRUE"),TRUE,"")</f>
        <v/>
      </c>
      <c r="Y244" s="3" t="str">
        <f>VLOOKUP(A244,data!I:S,10,FALSE)</f>
        <v>TRUE</v>
      </c>
      <c r="Z244" s="3">
        <f>VLOOKUP(A244,data!I:S,7,FALSE)</f>
        <v>-6</v>
      </c>
      <c r="AA244" s="3">
        <f>VLOOKUP(A244,data!I:S,8,FALSE)</f>
        <v>6</v>
      </c>
      <c r="AB244" s="3" t="b">
        <f>IF(OR(G244&lt;Z244,G244&gt;AA244),TRUE,FALSE)</f>
        <v>0</v>
      </c>
    </row>
    <row r="245" spans="1:28" s="3" customFormat="1" x14ac:dyDescent="0.25">
      <c r="A245" s="17" t="s">
        <v>483</v>
      </c>
      <c r="B245" s="17" t="str">
        <f>VLOOKUP(A245,data!I:S,2,FALSE)</f>
        <v>Dist X</v>
      </c>
      <c r="C245" s="15">
        <f>TRUNC(VLOOKUP(A245,data!I:S,3,FALSE),1)</f>
        <v>184.5</v>
      </c>
      <c r="D245" s="15">
        <f>TRUNC(VLOOKUP(A245,data!I:S,4,FALSE),1)</f>
        <v>182.9</v>
      </c>
      <c r="E245" s="15">
        <f>VLOOKUP(A245,data!I:S,5,FALSE)</f>
        <v>-3</v>
      </c>
      <c r="F245" s="15">
        <f>VLOOKUP(A245,data!I:S,6,FALSE)</f>
        <v>3</v>
      </c>
      <c r="G245" s="17">
        <f>C245-D245</f>
        <v>1.5999999999999943</v>
      </c>
      <c r="H245" s="17">
        <f>IF(OR(G245&lt;E245,G245&gt;F245),1,0)</f>
        <v>0</v>
      </c>
      <c r="I245" s="15" t="str">
        <f>IF(H245=1,IF(G245&lt;E245,G245-E245,G245-F245),"")</f>
        <v/>
      </c>
      <c r="J245" s="33" t="str">
        <f>VLOOKUP(A245,data!I:S,9,FALSE)</f>
        <v>LCA Front Pt-Sim LH vs FSA Center Hole LH - L-Pitch</v>
      </c>
      <c r="K245" s="33"/>
      <c r="L245" s="33"/>
      <c r="M245" s="33"/>
      <c r="N245" s="2"/>
      <c r="X245" s="3" t="str">
        <f>IF(AND(H245=1,Y245="TRUE"),TRUE,"")</f>
        <v/>
      </c>
      <c r="Y245" s="3" t="str">
        <f>VLOOKUP(A245,data!I:S,10,FALSE)</f>
        <v>TRUE</v>
      </c>
      <c r="Z245" s="3">
        <f>VLOOKUP(A245,data!I:S,7,FALSE)</f>
        <v>-6</v>
      </c>
      <c r="AA245" s="3">
        <f>VLOOKUP(A245,data!I:S,8,FALSE)</f>
        <v>6</v>
      </c>
      <c r="AB245" s="3" t="b">
        <f>IF(OR(G245&lt;Z245,G245&gt;AA245),TRUE,FALSE)</f>
        <v>0</v>
      </c>
    </row>
    <row r="246" spans="1:28" s="3" customFormat="1" x14ac:dyDescent="0.25">
      <c r="A246" s="17" t="s">
        <v>485</v>
      </c>
      <c r="B246" s="17" t="str">
        <f>VLOOKUP(A246,data!I:S,2,FALSE)</f>
        <v>Dist Y</v>
      </c>
      <c r="C246" s="15">
        <f>TRUNC(VLOOKUP(A246,data!I:S,3,FALSE),1)</f>
        <v>116.5</v>
      </c>
      <c r="D246" s="15">
        <f>TRUNC(VLOOKUP(A246,data!I:S,4,FALSE),1)</f>
        <v>118.7</v>
      </c>
      <c r="E246" s="15">
        <f>VLOOKUP(A246,data!I:S,5,FALSE)</f>
        <v>-3</v>
      </c>
      <c r="F246" s="15">
        <f>VLOOKUP(A246,data!I:S,6,FALSE)</f>
        <v>3</v>
      </c>
      <c r="G246" s="17">
        <f>C246-D246</f>
        <v>-2.2000000000000028</v>
      </c>
      <c r="H246" s="17">
        <f>IF(OR(G246&lt;E246,G246&gt;F246),1,0)</f>
        <v>0</v>
      </c>
      <c r="I246" s="15" t="str">
        <f>IF(H246=1,IF(G246&lt;E246,G246-E246,G246-F246),"")</f>
        <v/>
      </c>
      <c r="J246" s="33" t="str">
        <f>VLOOKUP(A246,data!I:S,9,FALSE)</f>
        <v>LCA Front Pt-Sim LH vs FSA Center Hole LH - W-Pitch</v>
      </c>
      <c r="K246" s="33"/>
      <c r="L246" s="33"/>
      <c r="M246" s="33"/>
      <c r="N246" s="2"/>
      <c r="X246" s="3" t="str">
        <f>IF(AND(H246=1,Y246="TRUE"),TRUE,"")</f>
        <v/>
      </c>
      <c r="Y246" s="3" t="str">
        <f>VLOOKUP(A246,data!I:S,10,FALSE)</f>
        <v>TRUE</v>
      </c>
      <c r="Z246" s="3">
        <f>VLOOKUP(A246,data!I:S,7,FALSE)</f>
        <v>-6</v>
      </c>
      <c r="AA246" s="3">
        <f>VLOOKUP(A246,data!I:S,8,FALSE)</f>
        <v>6</v>
      </c>
      <c r="AB246" s="3" t="b">
        <f>IF(OR(G246&lt;Z246,G246&gt;AA246),TRUE,FALSE)</f>
        <v>0</v>
      </c>
    </row>
    <row r="247" spans="1:28" s="3" customFormat="1" x14ac:dyDescent="0.25">
      <c r="A247" s="17" t="s">
        <v>487</v>
      </c>
      <c r="B247" s="17" t="str">
        <f>VLOOKUP(A247,data!I:S,2,FALSE)</f>
        <v>Dist Z</v>
      </c>
      <c r="C247" s="15">
        <f>TRUNC(VLOOKUP(A247,data!I:S,3,FALSE),1)</f>
        <v>514.9</v>
      </c>
      <c r="D247" s="15">
        <f>TRUNC(VLOOKUP(A247,data!I:S,4,FALSE),1)</f>
        <v>512</v>
      </c>
      <c r="E247" s="15">
        <f>VLOOKUP(A247,data!I:S,5,FALSE)</f>
        <v>-3</v>
      </c>
      <c r="F247" s="15">
        <f>VLOOKUP(A247,data!I:S,6,FALSE)</f>
        <v>3</v>
      </c>
      <c r="G247" s="17">
        <f>C247-D247</f>
        <v>2.8999999999999773</v>
      </c>
      <c r="H247" s="17">
        <f>IF(OR(G247&lt;E247,G247&gt;F247),1,0)</f>
        <v>0</v>
      </c>
      <c r="I247" s="15" t="str">
        <f>IF(H247=1,IF(G247&lt;E247,G247-E247,G247-F247),"")</f>
        <v/>
      </c>
      <c r="J247" s="33" t="str">
        <f>VLOOKUP(A247,data!I:S,9,FALSE)</f>
        <v>LCA Front Pt-Sim LH vs FSA Center Hole LH - H-Pitch</v>
      </c>
      <c r="K247" s="33"/>
      <c r="L247" s="33"/>
      <c r="M247" s="33"/>
      <c r="N247" s="2"/>
      <c r="X247" s="3" t="str">
        <f>IF(AND(H247=1,Y247="TRUE"),TRUE,"")</f>
        <v/>
      </c>
      <c r="Y247" s="3" t="str">
        <f>VLOOKUP(A247,data!I:S,10,FALSE)</f>
        <v>TRUE</v>
      </c>
      <c r="Z247" s="3">
        <f>VLOOKUP(A247,data!I:S,7,FALSE)</f>
        <v>-6</v>
      </c>
      <c r="AA247" s="3">
        <f>VLOOKUP(A247,data!I:S,8,FALSE)</f>
        <v>6</v>
      </c>
      <c r="AB247" s="3" t="b">
        <f>IF(OR(G247&lt;Z247,G247&gt;AA247),TRUE,FALSE)</f>
        <v>0</v>
      </c>
    </row>
    <row r="248" spans="1:28" s="3" customFormat="1" x14ac:dyDescent="0.25">
      <c r="A248" s="17" t="s">
        <v>489</v>
      </c>
      <c r="B248" s="17" t="str">
        <f>VLOOKUP(A248,data!I:S,2,FALSE)</f>
        <v>Dist X</v>
      </c>
      <c r="C248" s="15">
        <f>TRUNC(VLOOKUP(A248,data!I:S,3,FALSE),1)</f>
        <v>94.3</v>
      </c>
      <c r="D248" s="15">
        <f>TRUNC(VLOOKUP(A248,data!I:S,4,FALSE),1)</f>
        <v>94.1</v>
      </c>
      <c r="E248" s="15">
        <f>VLOOKUP(A248,data!I:S,5,FALSE)</f>
        <v>-1</v>
      </c>
      <c r="F248" s="15">
        <f>VLOOKUP(A248,data!I:S,6,FALSE)</f>
        <v>1</v>
      </c>
      <c r="G248" s="17">
        <f>C248-D248</f>
        <v>0.20000000000000284</v>
      </c>
      <c r="H248" s="17">
        <f>IF(OR(G248&lt;E248,G248&gt;F248),1,0)</f>
        <v>0</v>
      </c>
      <c r="I248" s="15" t="str">
        <f>IF(H248=1,IF(G248&lt;E248,G248-E248,G248-F248),"")</f>
        <v/>
      </c>
      <c r="J248" s="33" t="str">
        <f>VLOOKUP(A248,data!I:S,9,FALSE)</f>
        <v>Pocket LCA Rear RH - L-Pitch</v>
      </c>
      <c r="K248" s="33"/>
      <c r="L248" s="33"/>
      <c r="M248" s="33"/>
      <c r="N248" s="2"/>
      <c r="X248" s="3" t="str">
        <f>IF(AND(H248=1,Y248="TRUE"),TRUE,"")</f>
        <v/>
      </c>
      <c r="Y248" s="3" t="str">
        <f>VLOOKUP(A248,data!I:S,10,FALSE)</f>
        <v>TRUE</v>
      </c>
      <c r="Z248" s="3">
        <f>VLOOKUP(A248,data!I:S,7,FALSE)</f>
        <v>-1</v>
      </c>
      <c r="AA248" s="3">
        <f>VLOOKUP(A248,data!I:S,8,FALSE)</f>
        <v>1</v>
      </c>
      <c r="AB248" s="3" t="b">
        <f>IF(OR(G248&lt;Z248,G248&gt;AA248),TRUE,FALSE)</f>
        <v>0</v>
      </c>
    </row>
    <row r="249" spans="1:28" s="3" customFormat="1" x14ac:dyDescent="0.25">
      <c r="A249" s="17" t="s">
        <v>491</v>
      </c>
      <c r="B249" s="17" t="str">
        <f>VLOOKUP(A249,data!I:S,2,FALSE)</f>
        <v>Dist Y</v>
      </c>
      <c r="C249" s="15">
        <f>TRUNC(VLOOKUP(A249,data!I:S,3,FALSE),1)</f>
        <v>0.2</v>
      </c>
      <c r="D249" s="15">
        <f>TRUNC(VLOOKUP(A249,data!I:S,4,FALSE),1)</f>
        <v>0</v>
      </c>
      <c r="E249" s="15">
        <f>VLOOKUP(A249,data!I:S,5,FALSE)</f>
        <v>-1.5</v>
      </c>
      <c r="F249" s="15">
        <f>VLOOKUP(A249,data!I:S,6,FALSE)</f>
        <v>1.5</v>
      </c>
      <c r="G249" s="17">
        <f>C249-D249</f>
        <v>0.2</v>
      </c>
      <c r="H249" s="17">
        <f>IF(OR(G249&lt;E249,G249&gt;F249),1,0)</f>
        <v>0</v>
      </c>
      <c r="I249" s="15" t="str">
        <f>IF(H249=1,IF(G249&lt;E249,G249-E249,G249-F249),"")</f>
        <v/>
      </c>
      <c r="J249" s="33" t="str">
        <f>VLOOKUP(A249,data!I:S,9,FALSE)</f>
        <v>Deviation Front vs Rear LCA Rear RH - W-Pitch</v>
      </c>
      <c r="K249" s="33"/>
      <c r="L249" s="33"/>
      <c r="M249" s="33"/>
      <c r="N249" s="2"/>
      <c r="X249" s="3" t="str">
        <f>IF(AND(H249=1,Y249="TRUE"),TRUE,"")</f>
        <v/>
      </c>
      <c r="Y249" s="3" t="str">
        <f>VLOOKUP(A249,data!I:S,10,FALSE)</f>
        <v>FALSE</v>
      </c>
      <c r="Z249" s="3">
        <f>VLOOKUP(A249,data!I:S,7,FALSE)</f>
        <v>-1.5</v>
      </c>
      <c r="AA249" s="3">
        <f>VLOOKUP(A249,data!I:S,8,FALSE)</f>
        <v>1.5</v>
      </c>
      <c r="AB249" s="3" t="b">
        <f>IF(OR(G249&lt;Z249,G249&gt;AA249),TRUE,FALSE)</f>
        <v>0</v>
      </c>
    </row>
    <row r="250" spans="1:28" s="3" customFormat="1" x14ac:dyDescent="0.25">
      <c r="A250" s="17" t="s">
        <v>493</v>
      </c>
      <c r="B250" s="17" t="str">
        <f>VLOOKUP(A250,data!I:S,2,FALSE)</f>
        <v>Dist Z</v>
      </c>
      <c r="C250" s="15">
        <f>TRUNC(VLOOKUP(A250,data!I:S,3,FALSE),1)</f>
        <v>1.9</v>
      </c>
      <c r="D250" s="15">
        <f>TRUNC(VLOOKUP(A250,data!I:S,4,FALSE),1)</f>
        <v>3.1</v>
      </c>
      <c r="E250" s="15">
        <f>VLOOKUP(A250,data!I:S,5,FALSE)</f>
        <v>-1.5</v>
      </c>
      <c r="F250" s="15">
        <f>VLOOKUP(A250,data!I:S,6,FALSE)</f>
        <v>1.5</v>
      </c>
      <c r="G250" s="17">
        <f>C250-D250</f>
        <v>-1.2000000000000002</v>
      </c>
      <c r="H250" s="17">
        <f>IF(OR(G250&lt;E250,G250&gt;F250),1,0)</f>
        <v>0</v>
      </c>
      <c r="I250" s="15" t="str">
        <f>IF(H250=1,IF(G250&lt;E250,G250-E250,G250-F250),"")</f>
        <v/>
      </c>
      <c r="J250" s="33" t="str">
        <f>VLOOKUP(A250,data!I:S,9,FALSE)</f>
        <v>Deviation Front vs Rear LCA Rear RH - H-Pitch</v>
      </c>
      <c r="K250" s="33"/>
      <c r="L250" s="33"/>
      <c r="M250" s="33"/>
      <c r="N250" s="2"/>
      <c r="X250" s="3" t="str">
        <f>IF(AND(H250=1,Y250="TRUE"),TRUE,"")</f>
        <v/>
      </c>
      <c r="Y250" s="3" t="str">
        <f>VLOOKUP(A250,data!I:S,10,FALSE)</f>
        <v>FALSE</v>
      </c>
      <c r="Z250" s="3">
        <f>VLOOKUP(A250,data!I:S,7,FALSE)</f>
        <v>-1.5</v>
      </c>
      <c r="AA250" s="3">
        <f>VLOOKUP(A250,data!I:S,8,FALSE)</f>
        <v>1.5</v>
      </c>
      <c r="AB250" s="3" t="b">
        <f>IF(OR(G250&lt;Z250,G250&gt;AA250),TRUE,FALSE)</f>
        <v>0</v>
      </c>
    </row>
    <row r="251" spans="1:28" s="3" customFormat="1" x14ac:dyDescent="0.25">
      <c r="A251" s="17" t="s">
        <v>495</v>
      </c>
      <c r="B251" s="17" t="str">
        <f>VLOOKUP(A251,data!I:S,2,FALSE)</f>
        <v>Dist X</v>
      </c>
      <c r="C251" s="15">
        <f>TRUNC(VLOOKUP(A251,data!I:S,3,FALSE),1)</f>
        <v>94.5</v>
      </c>
      <c r="D251" s="15">
        <f>TRUNC(VLOOKUP(A251,data!I:S,4,FALSE),1)</f>
        <v>94.1</v>
      </c>
      <c r="E251" s="15">
        <f>VLOOKUP(A251,data!I:S,5,FALSE)</f>
        <v>-1</v>
      </c>
      <c r="F251" s="15">
        <f>VLOOKUP(A251,data!I:S,6,FALSE)</f>
        <v>1</v>
      </c>
      <c r="G251" s="17">
        <f>C251-D251</f>
        <v>0.40000000000000568</v>
      </c>
      <c r="H251" s="17">
        <f>IF(OR(G251&lt;E251,G251&gt;F251),1,0)</f>
        <v>0</v>
      </c>
      <c r="I251" s="15" t="str">
        <f>IF(H251=1,IF(G251&lt;E251,G251-E251,G251-F251),"")</f>
        <v/>
      </c>
      <c r="J251" s="33" t="str">
        <f>VLOOKUP(A251,data!I:S,9,FALSE)</f>
        <v>Pocket LCA Rear LH - L-Pitch</v>
      </c>
      <c r="K251" s="33"/>
      <c r="L251" s="33"/>
      <c r="M251" s="33"/>
      <c r="N251" s="2"/>
      <c r="X251" s="3" t="str">
        <f>IF(AND(H251=1,Y251="TRUE"),TRUE,"")</f>
        <v/>
      </c>
      <c r="Y251" s="3" t="str">
        <f>VLOOKUP(A251,data!I:S,10,FALSE)</f>
        <v>TRUE</v>
      </c>
      <c r="Z251" s="3">
        <f>VLOOKUP(A251,data!I:S,7,FALSE)</f>
        <v>-1</v>
      </c>
      <c r="AA251" s="3">
        <f>VLOOKUP(A251,data!I:S,8,FALSE)</f>
        <v>1</v>
      </c>
      <c r="AB251" s="3" t="b">
        <f>IF(OR(G251&lt;Z251,G251&gt;AA251),TRUE,FALSE)</f>
        <v>0</v>
      </c>
    </row>
    <row r="252" spans="1:28" s="3" customFormat="1" x14ac:dyDescent="0.25">
      <c r="A252" s="17" t="s">
        <v>497</v>
      </c>
      <c r="B252" s="17" t="str">
        <f>VLOOKUP(A252,data!I:S,2,FALSE)</f>
        <v>Dist Y</v>
      </c>
      <c r="C252" s="15">
        <f>TRUNC(VLOOKUP(A252,data!I:S,3,FALSE),1)</f>
        <v>0.3</v>
      </c>
      <c r="D252" s="15">
        <f>TRUNC(VLOOKUP(A252,data!I:S,4,FALSE),1)</f>
        <v>0</v>
      </c>
      <c r="E252" s="15">
        <f>VLOOKUP(A252,data!I:S,5,FALSE)</f>
        <v>-1.5</v>
      </c>
      <c r="F252" s="15">
        <f>VLOOKUP(A252,data!I:S,6,FALSE)</f>
        <v>1.5</v>
      </c>
      <c r="G252" s="17">
        <f>C252-D252</f>
        <v>0.3</v>
      </c>
      <c r="H252" s="17">
        <f>IF(OR(G252&lt;E252,G252&gt;F252),1,0)</f>
        <v>0</v>
      </c>
      <c r="I252" s="15" t="str">
        <f>IF(H252=1,IF(G252&lt;E252,G252-E252,G252-F252),"")</f>
        <v/>
      </c>
      <c r="J252" s="33" t="str">
        <f>VLOOKUP(A252,data!I:S,9,FALSE)</f>
        <v>Deviation Front vs Rear LCA Rear LH - W-Pitch</v>
      </c>
      <c r="K252" s="33"/>
      <c r="L252" s="33"/>
      <c r="M252" s="33"/>
      <c r="N252" s="2"/>
      <c r="X252" s="3" t="str">
        <f>IF(AND(H252=1,Y252="TRUE"),TRUE,"")</f>
        <v/>
      </c>
      <c r="Y252" s="3" t="str">
        <f>VLOOKUP(A252,data!I:S,10,FALSE)</f>
        <v>FALSE</v>
      </c>
      <c r="Z252" s="3">
        <f>VLOOKUP(A252,data!I:S,7,FALSE)</f>
        <v>-1.5</v>
      </c>
      <c r="AA252" s="3">
        <f>VLOOKUP(A252,data!I:S,8,FALSE)</f>
        <v>1.5</v>
      </c>
      <c r="AB252" s="3" t="b">
        <f>IF(OR(G252&lt;Z252,G252&gt;AA252),TRUE,FALSE)</f>
        <v>0</v>
      </c>
    </row>
    <row r="253" spans="1:28" s="3" customFormat="1" x14ac:dyDescent="0.25">
      <c r="A253" s="17" t="s">
        <v>499</v>
      </c>
      <c r="B253" s="17" t="str">
        <f>VLOOKUP(A253,data!I:S,2,FALSE)</f>
        <v>Dist Z</v>
      </c>
      <c r="C253" s="15">
        <f>TRUNC(VLOOKUP(A253,data!I:S,3,FALSE),1)</f>
        <v>2.5</v>
      </c>
      <c r="D253" s="15">
        <f>TRUNC(VLOOKUP(A253,data!I:S,4,FALSE),1)</f>
        <v>3.1</v>
      </c>
      <c r="E253" s="15">
        <f>VLOOKUP(A253,data!I:S,5,FALSE)</f>
        <v>-1.5</v>
      </c>
      <c r="F253" s="15">
        <f>VLOOKUP(A253,data!I:S,6,FALSE)</f>
        <v>1.5</v>
      </c>
      <c r="G253" s="17">
        <f>C253-D253</f>
        <v>-0.60000000000000009</v>
      </c>
      <c r="H253" s="17">
        <f>IF(OR(G253&lt;E253,G253&gt;F253),1,0)</f>
        <v>0</v>
      </c>
      <c r="I253" s="15" t="str">
        <f>IF(H253=1,IF(G253&lt;E253,G253-E253,G253-F253),"")</f>
        <v/>
      </c>
      <c r="J253" s="33" t="str">
        <f>VLOOKUP(A253,data!I:S,9,FALSE)</f>
        <v>Deviation Front vs Rear LCA Rear LH - H-Pitch</v>
      </c>
      <c r="K253" s="33"/>
      <c r="L253" s="33"/>
      <c r="M253" s="33"/>
      <c r="N253" s="2"/>
      <c r="X253" s="3" t="str">
        <f>IF(AND(H253=1,Y253="TRUE"),TRUE,"")</f>
        <v/>
      </c>
      <c r="Y253" s="3" t="str">
        <f>VLOOKUP(A253,data!I:S,10,FALSE)</f>
        <v>FALSE</v>
      </c>
      <c r="Z253" s="3">
        <f>VLOOKUP(A253,data!I:S,7,FALSE)</f>
        <v>-1.88</v>
      </c>
      <c r="AA253" s="3">
        <f>VLOOKUP(A253,data!I:S,8,FALSE)</f>
        <v>1.88</v>
      </c>
      <c r="AB253" s="3" t="b">
        <f>IF(OR(G253&lt;Z253,G253&gt;AA253),TRUE,FALSE)</f>
        <v>0</v>
      </c>
    </row>
    <row r="254" spans="1:28" s="3" customFormat="1" x14ac:dyDescent="0.25">
      <c r="A254" s="17" t="s">
        <v>501</v>
      </c>
      <c r="B254" s="17" t="str">
        <f>VLOOKUP(A254,data!I:S,2,FALSE)</f>
        <v>Dist Z</v>
      </c>
      <c r="C254" s="15">
        <f>TRUNC(VLOOKUP(A254,data!I:S,3,FALSE),1)</f>
        <v>499.3</v>
      </c>
      <c r="D254" s="15">
        <f>TRUNC(VLOOKUP(A254,data!I:S,4,FALSE),1)</f>
        <v>498.1</v>
      </c>
      <c r="E254" s="15">
        <f>VLOOKUP(A254,data!I:S,5,FALSE)</f>
        <v>-3</v>
      </c>
      <c r="F254" s="15">
        <f>VLOOKUP(A254,data!I:S,6,FALSE)</f>
        <v>3</v>
      </c>
      <c r="G254" s="17">
        <f>C254-D254</f>
        <v>1.1999999999999886</v>
      </c>
      <c r="H254" s="17">
        <f>IF(OR(G254&lt;E254,G254&gt;F254),1,0)</f>
        <v>0</v>
      </c>
      <c r="I254" s="15" t="str">
        <f>IF(H254=1,IF(G254&lt;E254,G254-E254,G254-F254),"")</f>
        <v/>
      </c>
      <c r="J254" s="33" t="str">
        <f>VLOOKUP(A254,data!I:S,9,FALSE)</f>
        <v>LCA Front Pt-Sim RH vs FSA RH Inboard Hole - H-Pitch</v>
      </c>
      <c r="K254" s="33"/>
      <c r="L254" s="33"/>
      <c r="M254" s="33"/>
      <c r="N254" s="2"/>
      <c r="X254" s="3" t="str">
        <f>IF(AND(H254=1,Y254="TRUE"),TRUE,"")</f>
        <v/>
      </c>
      <c r="Y254" s="3" t="str">
        <f>VLOOKUP(A254,data!I:S,10,FALSE)</f>
        <v>TRUE</v>
      </c>
      <c r="Z254" s="3">
        <f>VLOOKUP(A254,data!I:S,7,FALSE)</f>
        <v>-6</v>
      </c>
      <c r="AA254" s="3">
        <f>VLOOKUP(A254,data!I:S,8,FALSE)</f>
        <v>6</v>
      </c>
      <c r="AB254" s="3" t="b">
        <f>IF(OR(G254&lt;Z254,G254&gt;AA254),TRUE,FALSE)</f>
        <v>0</v>
      </c>
    </row>
    <row r="255" spans="1:28" s="3" customFormat="1" x14ac:dyDescent="0.25">
      <c r="A255" s="17" t="s">
        <v>503</v>
      </c>
      <c r="B255" s="17" t="str">
        <f>VLOOKUP(A255,data!I:S,2,FALSE)</f>
        <v>Dist Z</v>
      </c>
      <c r="C255" s="15">
        <f>TRUNC(VLOOKUP(A255,data!I:S,3,FALSE),1)</f>
        <v>498.9</v>
      </c>
      <c r="D255" s="15">
        <f>TRUNC(VLOOKUP(A255,data!I:S,4,FALSE),1)</f>
        <v>498.1</v>
      </c>
      <c r="E255" s="15">
        <f>VLOOKUP(A255,data!I:S,5,FALSE)</f>
        <v>-3</v>
      </c>
      <c r="F255" s="15">
        <f>VLOOKUP(A255,data!I:S,6,FALSE)</f>
        <v>3</v>
      </c>
      <c r="G255" s="17">
        <f>C255-D255</f>
        <v>0.79999999999995453</v>
      </c>
      <c r="H255" s="17">
        <f>IF(OR(G255&lt;E255,G255&gt;F255),1,0)</f>
        <v>0</v>
      </c>
      <c r="I255" s="15" t="str">
        <f>IF(H255=1,IF(G255&lt;E255,G255-E255,G255-F255),"")</f>
        <v/>
      </c>
      <c r="J255" s="33" t="str">
        <f>VLOOKUP(A255,data!I:S,9,FALSE)</f>
        <v>LCA Front Pt-Sim LH vs FSA LH Inboard Hole - H-Pitch</v>
      </c>
      <c r="K255" s="33"/>
      <c r="L255" s="33"/>
      <c r="M255" s="33"/>
      <c r="N255" s="2"/>
      <c r="X255" s="3" t="str">
        <f>IF(AND(H255=1,Y255="TRUE"),TRUE,"")</f>
        <v/>
      </c>
      <c r="Y255" s="3" t="str">
        <f>VLOOKUP(A255,data!I:S,10,FALSE)</f>
        <v>TRUE</v>
      </c>
      <c r="Z255" s="3">
        <f>VLOOKUP(A255,data!I:S,7,FALSE)</f>
        <v>-6</v>
      </c>
      <c r="AA255" s="3">
        <f>VLOOKUP(A255,data!I:S,8,FALSE)</f>
        <v>6</v>
      </c>
      <c r="AB255" s="3" t="b">
        <f>IF(OR(G255&lt;Z255,G255&gt;AA255),TRUE,FALSE)</f>
        <v>0</v>
      </c>
    </row>
    <row r="256" spans="1:28" s="3" customFormat="1" ht="30" customHeight="1" x14ac:dyDescent="0.25">
      <c r="A256" s="27" t="str">
        <f ca="1">INDEX(data!D:D,MATCH(OFFSET(INDIRECT("RC",FALSE),3,0),data!I:I,0))</f>
        <v>Spring # 3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9"/>
      <c r="N256" s="2"/>
    </row>
    <row r="257" spans="1:28" s="3" customFormat="1" ht="200.1" customHeight="1" x14ac:dyDescent="0.25">
      <c r="A257" s="30" t="s">
        <v>32</v>
      </c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2"/>
      <c r="N257" s="2"/>
    </row>
    <row r="258" spans="1:28" s="3" customFormat="1" x14ac:dyDescent="0.25">
      <c r="A258" s="17" t="s">
        <v>0</v>
      </c>
      <c r="B258" s="17" t="s">
        <v>18</v>
      </c>
      <c r="C258" s="17" t="s">
        <v>19</v>
      </c>
      <c r="D258" s="17" t="s">
        <v>20</v>
      </c>
      <c r="E258" s="17" t="s">
        <v>34</v>
      </c>
      <c r="F258" s="17" t="s">
        <v>35</v>
      </c>
      <c r="G258" s="17" t="s">
        <v>36</v>
      </c>
      <c r="H258" s="17" t="s">
        <v>16</v>
      </c>
      <c r="I258" s="17" t="s">
        <v>17</v>
      </c>
      <c r="J258" s="33" t="s">
        <v>37</v>
      </c>
      <c r="K258" s="33"/>
      <c r="L258" s="33"/>
      <c r="M258" s="33"/>
      <c r="N258" s="2"/>
      <c r="X258" s="3" t="s">
        <v>27</v>
      </c>
      <c r="Y258" s="3" t="s">
        <v>23</v>
      </c>
      <c r="Z258" s="3" t="s">
        <v>24</v>
      </c>
      <c r="AA258" s="3" t="s">
        <v>25</v>
      </c>
      <c r="AB258" s="3" t="s">
        <v>26</v>
      </c>
    </row>
    <row r="259" spans="1:28" s="3" customFormat="1" x14ac:dyDescent="0.25">
      <c r="A259" s="17" t="s">
        <v>507</v>
      </c>
      <c r="B259" s="17" t="str">
        <f>VLOOKUP(A259,data!I:S,2,FALSE)</f>
        <v>Pos X</v>
      </c>
      <c r="C259" s="15">
        <f>TRUNC(VLOOKUP(A259,data!I:S,3,FALSE),1)</f>
        <v>3379.3</v>
      </c>
      <c r="D259" s="15">
        <f>TRUNC(VLOOKUP(A259,data!I:S,4,FALSE),1)</f>
        <v>3380</v>
      </c>
      <c r="E259" s="15">
        <f>VLOOKUP(A259,data!I:S,5,FALSE)</f>
        <v>-3</v>
      </c>
      <c r="F259" s="15">
        <f>VLOOKUP(A259,data!I:S,6,FALSE)</f>
        <v>3</v>
      </c>
      <c r="G259" s="17">
        <f>C259-D259</f>
        <v>-0.6999999999998181</v>
      </c>
      <c r="H259" s="17">
        <f>IF(OR(G259&lt;E259,G259&gt;F259),1,0)</f>
        <v>0</v>
      </c>
      <c r="I259" s="15" t="str">
        <f>IF(H259=1,IF(G259&lt;E259,G259-E259,G259-F259),"")</f>
        <v/>
      </c>
      <c r="J259" s="33" t="str">
        <f>VLOOKUP(A259,data!I:S,9,FALSE)</f>
        <v>Hole Inboard RH - Pos X</v>
      </c>
      <c r="K259" s="33"/>
      <c r="L259" s="33"/>
      <c r="M259" s="33"/>
      <c r="N259" s="2"/>
      <c r="X259" s="3" t="str">
        <f>IF(AND(H259=1,Y259="TRUE"),TRUE,"")</f>
        <v/>
      </c>
      <c r="Y259" s="3" t="str">
        <f>VLOOKUP(A259,data!I:S,10,FALSE)</f>
        <v>TRUE</v>
      </c>
      <c r="Z259" s="3">
        <f>VLOOKUP(A259,data!I:S,7,FALSE)</f>
        <v>-3.75</v>
      </c>
      <c r="AA259" s="3">
        <f>VLOOKUP(A259,data!I:S,8,FALSE)</f>
        <v>3.75</v>
      </c>
      <c r="AB259" s="3" t="b">
        <f>IF(OR(G259&lt;Z259,G259&gt;AA259),TRUE,FALSE)</f>
        <v>0</v>
      </c>
    </row>
    <row r="260" spans="1:28" s="3" customFormat="1" x14ac:dyDescent="0.25">
      <c r="A260" s="17" t="s">
        <v>509</v>
      </c>
      <c r="B260" s="17" t="str">
        <f>VLOOKUP(A260,data!I:S,2,FALSE)</f>
        <v>Pos Y</v>
      </c>
      <c r="C260" s="15">
        <f>TRUNC(VLOOKUP(A260,data!I:S,3,FALSE),1)</f>
        <v>523</v>
      </c>
      <c r="D260" s="15">
        <f>TRUNC(VLOOKUP(A260,data!I:S,4,FALSE),1)</f>
        <v>523.1</v>
      </c>
      <c r="E260" s="15">
        <f>VLOOKUP(A260,data!I:S,5,FALSE)</f>
        <v>-3</v>
      </c>
      <c r="F260" s="15">
        <f>VLOOKUP(A260,data!I:S,6,FALSE)</f>
        <v>3</v>
      </c>
      <c r="G260" s="17">
        <f>C260-D260</f>
        <v>-0.10000000000002274</v>
      </c>
      <c r="H260" s="17">
        <f>IF(OR(G260&lt;E260,G260&gt;F260),1,0)</f>
        <v>0</v>
      </c>
      <c r="I260" s="15" t="str">
        <f>IF(H260=1,IF(G260&lt;E260,G260-E260,G260-F260),"")</f>
        <v/>
      </c>
      <c r="J260" s="33" t="str">
        <f>VLOOKUP(A260,data!I:S,9,FALSE)</f>
        <v>Hole Inboard RH - Pos Y</v>
      </c>
      <c r="K260" s="33"/>
      <c r="L260" s="33"/>
      <c r="M260" s="33"/>
      <c r="N260" s="2"/>
      <c r="X260" s="3" t="str">
        <f>IF(AND(H260=1,Y260="TRUE"),TRUE,"")</f>
        <v/>
      </c>
      <c r="Y260" s="3" t="str">
        <f>VLOOKUP(A260,data!I:S,10,FALSE)</f>
        <v>FALSE</v>
      </c>
      <c r="Z260" s="3">
        <f>VLOOKUP(A260,data!I:S,7,FALSE)</f>
        <v>-3.75</v>
      </c>
      <c r="AA260" s="3">
        <f>VLOOKUP(A260,data!I:S,8,FALSE)</f>
        <v>3.75</v>
      </c>
      <c r="AB260" s="3" t="b">
        <f>IF(OR(G260&lt;Z260,G260&gt;AA260),TRUE,FALSE)</f>
        <v>0</v>
      </c>
    </row>
    <row r="261" spans="1:28" s="3" customFormat="1" x14ac:dyDescent="0.25">
      <c r="A261" s="17" t="s">
        <v>511</v>
      </c>
      <c r="B261" s="17" t="str">
        <f>VLOOKUP(A261,data!I:S,2,FALSE)</f>
        <v>Pos Z</v>
      </c>
      <c r="C261" s="15">
        <f>TRUNC(VLOOKUP(A261,data!I:S,3,FALSE),1)</f>
        <v>854.1</v>
      </c>
      <c r="D261" s="15">
        <f>TRUNC(VLOOKUP(A261,data!I:S,4,FALSE),1)</f>
        <v>856</v>
      </c>
      <c r="E261" s="15">
        <f>VLOOKUP(A261,data!I:S,5,FALSE)</f>
        <v>-3</v>
      </c>
      <c r="F261" s="15">
        <f>VLOOKUP(A261,data!I:S,6,FALSE)</f>
        <v>3</v>
      </c>
      <c r="G261" s="17">
        <f>C261-D261</f>
        <v>-1.8999999999999773</v>
      </c>
      <c r="H261" s="17">
        <f>IF(OR(G261&lt;E261,G261&gt;F261),1,0)</f>
        <v>0</v>
      </c>
      <c r="I261" s="15" t="str">
        <f>IF(H261=1,IF(G261&lt;E261,G261-E261,G261-F261),"")</f>
        <v/>
      </c>
      <c r="J261" s="33" t="str">
        <f>VLOOKUP(A261,data!I:S,9,FALSE)</f>
        <v>Hole Inboard RH - Pos Z</v>
      </c>
      <c r="K261" s="33"/>
      <c r="L261" s="33"/>
      <c r="M261" s="33"/>
      <c r="N261" s="2"/>
      <c r="X261" s="3" t="str">
        <f>IF(AND(H261=1,Y261="TRUE"),TRUE,"")</f>
        <v/>
      </c>
      <c r="Y261" s="3" t="str">
        <f>VLOOKUP(A261,data!I:S,10,FALSE)</f>
        <v>FALSE</v>
      </c>
      <c r="Z261" s="3">
        <f>VLOOKUP(A261,data!I:S,7,FALSE)</f>
        <v>-3.75</v>
      </c>
      <c r="AA261" s="3">
        <f>VLOOKUP(A261,data!I:S,8,FALSE)</f>
        <v>3.75</v>
      </c>
      <c r="AB261" s="3" t="b">
        <f>IF(OR(G261&lt;Z261,G261&gt;AA261),TRUE,FALSE)</f>
        <v>0</v>
      </c>
    </row>
    <row r="262" spans="1:28" s="3" customFormat="1" x14ac:dyDescent="0.25">
      <c r="A262" s="17" t="s">
        <v>513</v>
      </c>
      <c r="B262" s="17" t="str">
        <f>VLOOKUP(A262,data!I:S,2,FALSE)</f>
        <v>Pos X</v>
      </c>
      <c r="C262" s="15">
        <f>TRUNC(VLOOKUP(A262,data!I:S,3,FALSE),1)</f>
        <v>3379.1</v>
      </c>
      <c r="D262" s="15">
        <f>TRUNC(VLOOKUP(A262,data!I:S,4,FALSE),1)</f>
        <v>3380</v>
      </c>
      <c r="E262" s="15">
        <f>VLOOKUP(A262,data!I:S,5,FALSE)</f>
        <v>-3</v>
      </c>
      <c r="F262" s="15">
        <f>VLOOKUP(A262,data!I:S,6,FALSE)</f>
        <v>3</v>
      </c>
      <c r="G262" s="17">
        <f>C262-D262</f>
        <v>-0.90000000000009095</v>
      </c>
      <c r="H262" s="17">
        <f>IF(OR(G262&lt;E262,G262&gt;F262),1,0)</f>
        <v>0</v>
      </c>
      <c r="I262" s="15" t="str">
        <f>IF(H262=1,IF(G262&lt;E262,G262-E262,G262-F262),"")</f>
        <v/>
      </c>
      <c r="J262" s="33" t="str">
        <f>VLOOKUP(A262,data!I:S,9,FALSE)</f>
        <v>Hole Outboard RH - Pos X</v>
      </c>
      <c r="K262" s="33"/>
      <c r="L262" s="33"/>
      <c r="M262" s="33"/>
      <c r="N262" s="2"/>
      <c r="X262" s="3" t="str">
        <f>IF(AND(H262=1,Y262="TRUE"),TRUE,"")</f>
        <v/>
      </c>
      <c r="Y262" s="3" t="str">
        <f>VLOOKUP(A262,data!I:S,10,FALSE)</f>
        <v>TRUE</v>
      </c>
      <c r="Z262" s="3">
        <f>VLOOKUP(A262,data!I:S,7,FALSE)</f>
        <v>-3.75</v>
      </c>
      <c r="AA262" s="3">
        <f>VLOOKUP(A262,data!I:S,8,FALSE)</f>
        <v>3.75</v>
      </c>
      <c r="AB262" s="3" t="b">
        <f>IF(OR(G262&lt;Z262,G262&gt;AA262),TRUE,FALSE)</f>
        <v>0</v>
      </c>
    </row>
    <row r="263" spans="1:28" s="3" customFormat="1" x14ac:dyDescent="0.25">
      <c r="A263" s="17" t="s">
        <v>515</v>
      </c>
      <c r="B263" s="17" t="str">
        <f>VLOOKUP(A263,data!I:S,2,FALSE)</f>
        <v>Pos Y</v>
      </c>
      <c r="C263" s="15">
        <f>TRUNC(VLOOKUP(A263,data!I:S,3,FALSE),1)</f>
        <v>597.5</v>
      </c>
      <c r="D263" s="15">
        <f>TRUNC(VLOOKUP(A263,data!I:S,4,FALSE),1)</f>
        <v>597</v>
      </c>
      <c r="E263" s="15">
        <f>VLOOKUP(A263,data!I:S,5,FALSE)</f>
        <v>-3</v>
      </c>
      <c r="F263" s="15">
        <f>VLOOKUP(A263,data!I:S,6,FALSE)</f>
        <v>3</v>
      </c>
      <c r="G263" s="17">
        <f>C263-D263</f>
        <v>0.5</v>
      </c>
      <c r="H263" s="17">
        <f>IF(OR(G263&lt;E263,G263&gt;F263),1,0)</f>
        <v>0</v>
      </c>
      <c r="I263" s="15" t="str">
        <f>IF(H263=1,IF(G263&lt;E263,G263-E263,G263-F263),"")</f>
        <v/>
      </c>
      <c r="J263" s="33" t="str">
        <f>VLOOKUP(A263,data!I:S,9,FALSE)</f>
        <v>Hole Outboard RH - Pos Y</v>
      </c>
      <c r="K263" s="33"/>
      <c r="L263" s="33"/>
      <c r="M263" s="33"/>
      <c r="N263" s="2"/>
      <c r="X263" s="3" t="str">
        <f>IF(AND(H263=1,Y263="TRUE"),TRUE,"")</f>
        <v/>
      </c>
      <c r="Y263" s="3" t="str">
        <f>VLOOKUP(A263,data!I:S,10,FALSE)</f>
        <v>FALSE</v>
      </c>
      <c r="Z263" s="3">
        <f>VLOOKUP(A263,data!I:S,7,FALSE)</f>
        <v>-3.75</v>
      </c>
      <c r="AA263" s="3">
        <f>VLOOKUP(A263,data!I:S,8,FALSE)</f>
        <v>3.75</v>
      </c>
      <c r="AB263" s="3" t="b">
        <f>IF(OR(G263&lt;Z263,G263&gt;AA263),TRUE,FALSE)</f>
        <v>0</v>
      </c>
    </row>
    <row r="264" spans="1:28" s="3" customFormat="1" x14ac:dyDescent="0.25">
      <c r="A264" s="17" t="s">
        <v>517</v>
      </c>
      <c r="B264" s="17" t="str">
        <f>VLOOKUP(A264,data!I:S,2,FALSE)</f>
        <v>Pos Z</v>
      </c>
      <c r="C264" s="15">
        <f>TRUNC(VLOOKUP(A264,data!I:S,3,FALSE),1)</f>
        <v>854.9</v>
      </c>
      <c r="D264" s="15">
        <f>TRUNC(VLOOKUP(A264,data!I:S,4,FALSE),1)</f>
        <v>856</v>
      </c>
      <c r="E264" s="15">
        <f>VLOOKUP(A264,data!I:S,5,FALSE)</f>
        <v>-3</v>
      </c>
      <c r="F264" s="15">
        <f>VLOOKUP(A264,data!I:S,6,FALSE)</f>
        <v>3</v>
      </c>
      <c r="G264" s="17">
        <f>C264-D264</f>
        <v>-1.1000000000000227</v>
      </c>
      <c r="H264" s="17">
        <f>IF(OR(G264&lt;E264,G264&gt;F264),1,0)</f>
        <v>0</v>
      </c>
      <c r="I264" s="15" t="str">
        <f>IF(H264=1,IF(G264&lt;E264,G264-E264,G264-F264),"")</f>
        <v/>
      </c>
      <c r="J264" s="33" t="str">
        <f>VLOOKUP(A264,data!I:S,9,FALSE)</f>
        <v>Hole Outboard RH - Pos Z</v>
      </c>
      <c r="K264" s="33"/>
      <c r="L264" s="33"/>
      <c r="M264" s="33"/>
      <c r="N264" s="2"/>
      <c r="X264" s="3" t="str">
        <f>IF(AND(H264=1,Y264="TRUE"),TRUE,"")</f>
        <v/>
      </c>
      <c r="Y264" s="3" t="str">
        <f>VLOOKUP(A264,data!I:S,10,FALSE)</f>
        <v>FALSE</v>
      </c>
      <c r="Z264" s="3">
        <f>VLOOKUP(A264,data!I:S,7,FALSE)</f>
        <v>-3.75</v>
      </c>
      <c r="AA264" s="3">
        <f>VLOOKUP(A264,data!I:S,8,FALSE)</f>
        <v>3.75</v>
      </c>
      <c r="AB264" s="3" t="b">
        <f>IF(OR(G264&lt;Z264,G264&gt;AA264),TRUE,FALSE)</f>
        <v>0</v>
      </c>
    </row>
    <row r="265" spans="1:28" s="3" customFormat="1" x14ac:dyDescent="0.25">
      <c r="A265" s="17" t="s">
        <v>519</v>
      </c>
      <c r="B265" s="17" t="str">
        <f>VLOOKUP(A265,data!I:S,2,FALSE)</f>
        <v>Pos X</v>
      </c>
      <c r="C265" s="15">
        <f>TRUNC(VLOOKUP(A265,data!I:S,3,FALSE),1)</f>
        <v>3379.2</v>
      </c>
      <c r="D265" s="15">
        <f>TRUNC(VLOOKUP(A265,data!I:S,4,FALSE),1)</f>
        <v>3380</v>
      </c>
      <c r="E265" s="15">
        <f>VLOOKUP(A265,data!I:S,5,FALSE)</f>
        <v>-3</v>
      </c>
      <c r="F265" s="15">
        <f>VLOOKUP(A265,data!I:S,6,FALSE)</f>
        <v>3</v>
      </c>
      <c r="G265" s="17">
        <f>C265-D265</f>
        <v>-0.8000000000001819</v>
      </c>
      <c r="H265" s="17">
        <f>IF(OR(G265&lt;E265,G265&gt;F265),1,0)</f>
        <v>0</v>
      </c>
      <c r="I265" s="15" t="str">
        <f>IF(H265=1,IF(G265&lt;E265,G265-E265,G265-F265),"")</f>
        <v/>
      </c>
      <c r="J265" s="33" t="str">
        <f>VLOOKUP(A265,data!I:S,9,FALSE)</f>
        <v>Pt-Sim Hole Inboard RH vs Hole Outboard RH - Pos X</v>
      </c>
      <c r="K265" s="33"/>
      <c r="L265" s="33"/>
      <c r="M265" s="33"/>
      <c r="N265" s="2"/>
      <c r="X265" s="3" t="str">
        <f>IF(AND(H265=1,Y265="TRUE"),TRUE,"")</f>
        <v/>
      </c>
      <c r="Y265" s="3" t="str">
        <f>VLOOKUP(A265,data!I:S,10,FALSE)</f>
        <v>TRUE</v>
      </c>
      <c r="Z265" s="3">
        <f>VLOOKUP(A265,data!I:S,7,FALSE)</f>
        <v>-3.75</v>
      </c>
      <c r="AA265" s="3">
        <f>VLOOKUP(A265,data!I:S,8,FALSE)</f>
        <v>3.75</v>
      </c>
      <c r="AB265" s="3" t="b">
        <f>IF(OR(G265&lt;Z265,G265&gt;AA265),TRUE,FALSE)</f>
        <v>0</v>
      </c>
    </row>
    <row r="266" spans="1:28" s="3" customFormat="1" x14ac:dyDescent="0.25">
      <c r="A266" s="17" t="s">
        <v>521</v>
      </c>
      <c r="B266" s="17" t="str">
        <f>VLOOKUP(A266,data!I:S,2,FALSE)</f>
        <v>Pos Y</v>
      </c>
      <c r="C266" s="15">
        <f>TRUNC(VLOOKUP(A266,data!I:S,3,FALSE),1)</f>
        <v>560.29999999999995</v>
      </c>
      <c r="D266" s="15">
        <f>TRUNC(VLOOKUP(A266,data!I:S,4,FALSE),1)</f>
        <v>560</v>
      </c>
      <c r="E266" s="15">
        <f>VLOOKUP(A266,data!I:S,5,FALSE)</f>
        <v>-3</v>
      </c>
      <c r="F266" s="15">
        <f>VLOOKUP(A266,data!I:S,6,FALSE)</f>
        <v>3</v>
      </c>
      <c r="G266" s="17">
        <f>C266-D266</f>
        <v>0.29999999999995453</v>
      </c>
      <c r="H266" s="17">
        <f>IF(OR(G266&lt;E266,G266&gt;F266),1,0)</f>
        <v>0</v>
      </c>
      <c r="I266" s="15" t="str">
        <f>IF(H266=1,IF(G266&lt;E266,G266-E266,G266-F266),"")</f>
        <v/>
      </c>
      <c r="J266" s="33" t="str">
        <f>VLOOKUP(A266,data!I:S,9,FALSE)</f>
        <v>Pt-Sim Hole Inboard RH vs Hole Outboard RH - Pos Y</v>
      </c>
      <c r="K266" s="33"/>
      <c r="L266" s="33"/>
      <c r="M266" s="33"/>
      <c r="N266" s="2"/>
      <c r="X266" s="3" t="str">
        <f>IF(AND(H266=1,Y266="TRUE"),TRUE,"")</f>
        <v/>
      </c>
      <c r="Y266" s="3" t="str">
        <f>VLOOKUP(A266,data!I:S,10,FALSE)</f>
        <v>TRUE</v>
      </c>
      <c r="Z266" s="3">
        <f>VLOOKUP(A266,data!I:S,7,FALSE)</f>
        <v>-3.75</v>
      </c>
      <c r="AA266" s="3">
        <f>VLOOKUP(A266,data!I:S,8,FALSE)</f>
        <v>3.75</v>
      </c>
      <c r="AB266" s="3" t="b">
        <f>IF(OR(G266&lt;Z266,G266&gt;AA266),TRUE,FALSE)</f>
        <v>0</v>
      </c>
    </row>
    <row r="267" spans="1:28" s="3" customFormat="1" x14ac:dyDescent="0.25">
      <c r="A267" s="17" t="s">
        <v>523</v>
      </c>
      <c r="B267" s="17" t="str">
        <f>VLOOKUP(A267,data!I:S,2,FALSE)</f>
        <v>Pos Z</v>
      </c>
      <c r="C267" s="15">
        <f>TRUNC(VLOOKUP(A267,data!I:S,3,FALSE),1)</f>
        <v>854.5</v>
      </c>
      <c r="D267" s="15">
        <f>TRUNC(VLOOKUP(A267,data!I:S,4,FALSE),1)</f>
        <v>856</v>
      </c>
      <c r="E267" s="15">
        <f>VLOOKUP(A267,data!I:S,5,FALSE)</f>
        <v>-3</v>
      </c>
      <c r="F267" s="15">
        <f>VLOOKUP(A267,data!I:S,6,FALSE)</f>
        <v>3</v>
      </c>
      <c r="G267" s="17">
        <f>C267-D267</f>
        <v>-1.5</v>
      </c>
      <c r="H267" s="17">
        <f>IF(OR(G267&lt;E267,G267&gt;F267),1,0)</f>
        <v>0</v>
      </c>
      <c r="I267" s="15" t="str">
        <f>IF(H267=1,IF(G267&lt;E267,G267-E267,G267-F267),"")</f>
        <v/>
      </c>
      <c r="J267" s="33" t="str">
        <f>VLOOKUP(A267,data!I:S,9,FALSE)</f>
        <v>Pt-Sim Hole Inboard RH vs Hole Outboard RH - Pos Z</v>
      </c>
      <c r="K267" s="33"/>
      <c r="L267" s="33"/>
      <c r="M267" s="33"/>
      <c r="N267" s="2"/>
      <c r="X267" s="3" t="str">
        <f>IF(AND(H267=1,Y267="TRUE"),TRUE,"")</f>
        <v/>
      </c>
      <c r="Y267" s="3" t="str">
        <f>VLOOKUP(A267,data!I:S,10,FALSE)</f>
        <v>TRUE</v>
      </c>
      <c r="Z267" s="3">
        <f>VLOOKUP(A267,data!I:S,7,FALSE)</f>
        <v>-3.75</v>
      </c>
      <c r="AA267" s="3">
        <f>VLOOKUP(A267,data!I:S,8,FALSE)</f>
        <v>3.75</v>
      </c>
      <c r="AB267" s="3" t="b">
        <f>IF(OR(G267&lt;Z267,G267&gt;AA267),TRUE,FALSE)</f>
        <v>0</v>
      </c>
    </row>
    <row r="268" spans="1:28" s="3" customFormat="1" x14ac:dyDescent="0.25">
      <c r="A268" s="17" t="s">
        <v>525</v>
      </c>
      <c r="B268" s="17" t="str">
        <f>VLOOKUP(A268,data!I:S,2,FALSE)</f>
        <v>Pos X</v>
      </c>
      <c r="C268" s="15">
        <f>TRUNC(VLOOKUP(A268,data!I:S,3,FALSE),1)</f>
        <v>3379.2</v>
      </c>
      <c r="D268" s="15">
        <f>TRUNC(VLOOKUP(A268,data!I:S,4,FALSE),1)</f>
        <v>3380</v>
      </c>
      <c r="E268" s="15">
        <f>VLOOKUP(A268,data!I:S,5,FALSE)</f>
        <v>-3</v>
      </c>
      <c r="F268" s="15">
        <f>VLOOKUP(A268,data!I:S,6,FALSE)</f>
        <v>3</v>
      </c>
      <c r="G268" s="17">
        <f>C268-D268</f>
        <v>-0.8000000000001819</v>
      </c>
      <c r="H268" s="17">
        <f>IF(OR(G268&lt;E268,G268&gt;F268),1,0)</f>
        <v>0</v>
      </c>
      <c r="I268" s="15" t="str">
        <f>IF(H268=1,IF(G268&lt;E268,G268-E268,G268-F268),"")</f>
        <v/>
      </c>
      <c r="J268" s="33" t="str">
        <f>VLOOKUP(A268,data!I:S,9,FALSE)</f>
        <v>Hole Inboard LH - Pos X</v>
      </c>
      <c r="K268" s="33"/>
      <c r="L268" s="33"/>
      <c r="M268" s="33"/>
      <c r="N268" s="2"/>
      <c r="X268" s="3" t="str">
        <f>IF(AND(H268=1,Y268="TRUE"),TRUE,"")</f>
        <v/>
      </c>
      <c r="Y268" s="3" t="str">
        <f>VLOOKUP(A268,data!I:S,10,FALSE)</f>
        <v>TRUE</v>
      </c>
      <c r="Z268" s="3">
        <f>VLOOKUP(A268,data!I:S,7,FALSE)</f>
        <v>-3.75</v>
      </c>
      <c r="AA268" s="3">
        <f>VLOOKUP(A268,data!I:S,8,FALSE)</f>
        <v>3.75</v>
      </c>
      <c r="AB268" s="3" t="b">
        <f>IF(OR(G268&lt;Z268,G268&gt;AA268),TRUE,FALSE)</f>
        <v>0</v>
      </c>
    </row>
    <row r="269" spans="1:28" s="3" customFormat="1" x14ac:dyDescent="0.25">
      <c r="A269" s="17" t="s">
        <v>527</v>
      </c>
      <c r="B269" s="17" t="str">
        <f>VLOOKUP(A269,data!I:S,2,FALSE)</f>
        <v>Pos Y</v>
      </c>
      <c r="C269" s="15">
        <f>TRUNC(VLOOKUP(A269,data!I:S,3,FALSE),1)</f>
        <v>-524.4</v>
      </c>
      <c r="D269" s="15">
        <f>TRUNC(VLOOKUP(A269,data!I:S,4,FALSE),1)</f>
        <v>-523.1</v>
      </c>
      <c r="E269" s="15">
        <f>VLOOKUP(A269,data!I:S,5,FALSE)</f>
        <v>-3</v>
      </c>
      <c r="F269" s="15">
        <f>VLOOKUP(A269,data!I:S,6,FALSE)</f>
        <v>3</v>
      </c>
      <c r="G269" s="17">
        <f>C269-D269</f>
        <v>-1.2999999999999545</v>
      </c>
      <c r="H269" s="17">
        <f>IF(OR(G269&lt;E269,G269&gt;F269),1,0)</f>
        <v>0</v>
      </c>
      <c r="I269" s="15" t="str">
        <f>IF(H269=1,IF(G269&lt;E269,G269-E269,G269-F269),"")</f>
        <v/>
      </c>
      <c r="J269" s="33" t="str">
        <f>VLOOKUP(A269,data!I:S,9,FALSE)</f>
        <v>Hole Inboard LH - Pos Y</v>
      </c>
      <c r="K269" s="33"/>
      <c r="L269" s="33"/>
      <c r="M269" s="33"/>
      <c r="N269" s="2"/>
      <c r="X269" s="3" t="str">
        <f>IF(AND(H269=1,Y269="TRUE"),TRUE,"")</f>
        <v/>
      </c>
      <c r="Y269" s="3" t="str">
        <f>VLOOKUP(A269,data!I:S,10,FALSE)</f>
        <v>FALSE</v>
      </c>
      <c r="Z269" s="3">
        <f>VLOOKUP(A269,data!I:S,7,FALSE)</f>
        <v>-3.75</v>
      </c>
      <c r="AA269" s="3">
        <f>VLOOKUP(A269,data!I:S,8,FALSE)</f>
        <v>3.75</v>
      </c>
      <c r="AB269" s="3" t="b">
        <f>IF(OR(G269&lt;Z269,G269&gt;AA269),TRUE,FALSE)</f>
        <v>0</v>
      </c>
    </row>
    <row r="270" spans="1:28" s="3" customFormat="1" x14ac:dyDescent="0.25">
      <c r="A270" s="17" t="s">
        <v>529</v>
      </c>
      <c r="B270" s="17" t="str">
        <f>VLOOKUP(A270,data!I:S,2,FALSE)</f>
        <v>Pos Z</v>
      </c>
      <c r="C270" s="15">
        <f>TRUNC(VLOOKUP(A270,data!I:S,3,FALSE),1)</f>
        <v>855.4</v>
      </c>
      <c r="D270" s="15">
        <f>TRUNC(VLOOKUP(A270,data!I:S,4,FALSE),1)</f>
        <v>856</v>
      </c>
      <c r="E270" s="15">
        <f>VLOOKUP(A270,data!I:S,5,FALSE)</f>
        <v>-3</v>
      </c>
      <c r="F270" s="15">
        <f>VLOOKUP(A270,data!I:S,6,FALSE)</f>
        <v>3</v>
      </c>
      <c r="G270" s="17">
        <f>C270-D270</f>
        <v>-0.60000000000002274</v>
      </c>
      <c r="H270" s="17">
        <f>IF(OR(G270&lt;E270,G270&gt;F270),1,0)</f>
        <v>0</v>
      </c>
      <c r="I270" s="15" t="str">
        <f>IF(H270=1,IF(G270&lt;E270,G270-E270,G270-F270),"")</f>
        <v/>
      </c>
      <c r="J270" s="33" t="str">
        <f>VLOOKUP(A270,data!I:S,9,FALSE)</f>
        <v>Hole Inboard LH - Pos Z</v>
      </c>
      <c r="K270" s="33"/>
      <c r="L270" s="33"/>
      <c r="M270" s="33"/>
      <c r="N270" s="2"/>
      <c r="X270" s="3" t="str">
        <f>IF(AND(H270=1,Y270="TRUE"),TRUE,"")</f>
        <v/>
      </c>
      <c r="Y270" s="3" t="str">
        <f>VLOOKUP(A270,data!I:S,10,FALSE)</f>
        <v>FALSE</v>
      </c>
      <c r="Z270" s="3">
        <f>VLOOKUP(A270,data!I:S,7,FALSE)</f>
        <v>-3.75</v>
      </c>
      <c r="AA270" s="3">
        <f>VLOOKUP(A270,data!I:S,8,FALSE)</f>
        <v>3.75</v>
      </c>
      <c r="AB270" s="3" t="b">
        <f>IF(OR(G270&lt;Z270,G270&gt;AA270),TRUE,FALSE)</f>
        <v>0</v>
      </c>
    </row>
    <row r="271" spans="1:28" s="3" customFormat="1" x14ac:dyDescent="0.25">
      <c r="A271" s="17" t="s">
        <v>531</v>
      </c>
      <c r="B271" s="17" t="str">
        <f>VLOOKUP(A271,data!I:S,2,FALSE)</f>
        <v>Pos X</v>
      </c>
      <c r="C271" s="15">
        <f>TRUNC(VLOOKUP(A271,data!I:S,3,FALSE),1)</f>
        <v>3379.7</v>
      </c>
      <c r="D271" s="15">
        <f>TRUNC(VLOOKUP(A271,data!I:S,4,FALSE),1)</f>
        <v>3380</v>
      </c>
      <c r="E271" s="15">
        <f>VLOOKUP(A271,data!I:S,5,FALSE)</f>
        <v>-3</v>
      </c>
      <c r="F271" s="15">
        <f>VLOOKUP(A271,data!I:S,6,FALSE)</f>
        <v>3</v>
      </c>
      <c r="G271" s="17">
        <f>C271-D271</f>
        <v>-0.3000000000001819</v>
      </c>
      <c r="H271" s="17">
        <f>IF(OR(G271&lt;E271,G271&gt;F271),1,0)</f>
        <v>0</v>
      </c>
      <c r="I271" s="15" t="str">
        <f>IF(H271=1,IF(G271&lt;E271,G271-E271,G271-F271),"")</f>
        <v/>
      </c>
      <c r="J271" s="33" t="str">
        <f>VLOOKUP(A271,data!I:S,9,FALSE)</f>
        <v>Hole Outboard LH - Pos X</v>
      </c>
      <c r="K271" s="33"/>
      <c r="L271" s="33"/>
      <c r="M271" s="33"/>
      <c r="N271" s="2"/>
      <c r="X271" s="3" t="str">
        <f>IF(AND(H271=1,Y271="TRUE"),TRUE,"")</f>
        <v/>
      </c>
      <c r="Y271" s="3" t="str">
        <f>VLOOKUP(A271,data!I:S,10,FALSE)</f>
        <v>TRUE</v>
      </c>
      <c r="Z271" s="3">
        <f>VLOOKUP(A271,data!I:S,7,FALSE)</f>
        <v>-3.75</v>
      </c>
      <c r="AA271" s="3">
        <f>VLOOKUP(A271,data!I:S,8,FALSE)</f>
        <v>3.75</v>
      </c>
      <c r="AB271" s="3" t="b">
        <f>IF(OR(G271&lt;Z271,G271&gt;AA271),TRUE,FALSE)</f>
        <v>0</v>
      </c>
    </row>
    <row r="272" spans="1:28" s="3" customFormat="1" x14ac:dyDescent="0.25">
      <c r="A272" s="17" t="s">
        <v>533</v>
      </c>
      <c r="B272" s="17" t="str">
        <f>VLOOKUP(A272,data!I:S,2,FALSE)</f>
        <v>Pos Y</v>
      </c>
      <c r="C272" s="15">
        <f>TRUNC(VLOOKUP(A272,data!I:S,3,FALSE),1)</f>
        <v>-598.6</v>
      </c>
      <c r="D272" s="15">
        <f>TRUNC(VLOOKUP(A272,data!I:S,4,FALSE),1)</f>
        <v>-597</v>
      </c>
      <c r="E272" s="15">
        <f>VLOOKUP(A272,data!I:S,5,FALSE)</f>
        <v>-3</v>
      </c>
      <c r="F272" s="15">
        <f>VLOOKUP(A272,data!I:S,6,FALSE)</f>
        <v>3</v>
      </c>
      <c r="G272" s="17">
        <f>C272-D272</f>
        <v>-1.6000000000000227</v>
      </c>
      <c r="H272" s="17">
        <f>IF(OR(G272&lt;E272,G272&gt;F272),1,0)</f>
        <v>0</v>
      </c>
      <c r="I272" s="15" t="str">
        <f>IF(H272=1,IF(G272&lt;E272,G272-E272,G272-F272),"")</f>
        <v/>
      </c>
      <c r="J272" s="33" t="str">
        <f>VLOOKUP(A272,data!I:S,9,FALSE)</f>
        <v>Hole Outboard LH - Pos Y</v>
      </c>
      <c r="K272" s="33"/>
      <c r="L272" s="33"/>
      <c r="M272" s="33"/>
      <c r="N272" s="2"/>
      <c r="X272" s="3" t="str">
        <f>IF(AND(H272=1,Y272="TRUE"),TRUE,"")</f>
        <v/>
      </c>
      <c r="Y272" s="3" t="str">
        <f>VLOOKUP(A272,data!I:S,10,FALSE)</f>
        <v>FALSE</v>
      </c>
      <c r="Z272" s="3">
        <f>VLOOKUP(A272,data!I:S,7,FALSE)</f>
        <v>-3.75</v>
      </c>
      <c r="AA272" s="3">
        <f>VLOOKUP(A272,data!I:S,8,FALSE)</f>
        <v>3.75</v>
      </c>
      <c r="AB272" s="3" t="b">
        <f>IF(OR(G272&lt;Z272,G272&gt;AA272),TRUE,FALSE)</f>
        <v>0</v>
      </c>
    </row>
    <row r="273" spans="1:28" s="3" customFormat="1" x14ac:dyDescent="0.25">
      <c r="A273" s="17" t="s">
        <v>535</v>
      </c>
      <c r="B273" s="17" t="str">
        <f>VLOOKUP(A273,data!I:S,2,FALSE)</f>
        <v>Pos Z</v>
      </c>
      <c r="C273" s="15">
        <f>TRUNC(VLOOKUP(A273,data!I:S,3,FALSE),1)</f>
        <v>855.4</v>
      </c>
      <c r="D273" s="15">
        <f>TRUNC(VLOOKUP(A273,data!I:S,4,FALSE),1)</f>
        <v>856</v>
      </c>
      <c r="E273" s="15">
        <f>VLOOKUP(A273,data!I:S,5,FALSE)</f>
        <v>-3</v>
      </c>
      <c r="F273" s="15">
        <f>VLOOKUP(A273,data!I:S,6,FALSE)</f>
        <v>3</v>
      </c>
      <c r="G273" s="17">
        <f>C273-D273</f>
        <v>-0.60000000000002274</v>
      </c>
      <c r="H273" s="17">
        <f>IF(OR(G273&lt;E273,G273&gt;F273),1,0)</f>
        <v>0</v>
      </c>
      <c r="I273" s="15" t="str">
        <f>IF(H273=1,IF(G273&lt;E273,G273-E273,G273-F273),"")</f>
        <v/>
      </c>
      <c r="J273" s="33" t="str">
        <f>VLOOKUP(A273,data!I:S,9,FALSE)</f>
        <v>Hole Outboard LH - Pos Z</v>
      </c>
      <c r="K273" s="33"/>
      <c r="L273" s="33"/>
      <c r="M273" s="33"/>
      <c r="N273" s="2"/>
      <c r="X273" s="3" t="str">
        <f>IF(AND(H273=1,Y273="TRUE"),TRUE,"")</f>
        <v/>
      </c>
      <c r="Y273" s="3" t="str">
        <f>VLOOKUP(A273,data!I:S,10,FALSE)</f>
        <v>FALSE</v>
      </c>
      <c r="Z273" s="3">
        <f>VLOOKUP(A273,data!I:S,7,FALSE)</f>
        <v>-3.75</v>
      </c>
      <c r="AA273" s="3">
        <f>VLOOKUP(A273,data!I:S,8,FALSE)</f>
        <v>3.75</v>
      </c>
      <c r="AB273" s="3" t="b">
        <f>IF(OR(G273&lt;Z273,G273&gt;AA273),TRUE,FALSE)</f>
        <v>0</v>
      </c>
    </row>
    <row r="274" spans="1:28" s="3" customFormat="1" x14ac:dyDescent="0.25">
      <c r="A274" s="17" t="s">
        <v>537</v>
      </c>
      <c r="B274" s="17" t="str">
        <f>VLOOKUP(A274,data!I:S,2,FALSE)</f>
        <v>Pos X</v>
      </c>
      <c r="C274" s="15">
        <f>TRUNC(VLOOKUP(A274,data!I:S,3,FALSE),1)</f>
        <v>3379.5</v>
      </c>
      <c r="D274" s="15">
        <f>TRUNC(VLOOKUP(A274,data!I:S,4,FALSE),1)</f>
        <v>3380</v>
      </c>
      <c r="E274" s="15">
        <f>VLOOKUP(A274,data!I:S,5,FALSE)</f>
        <v>-3</v>
      </c>
      <c r="F274" s="15">
        <f>VLOOKUP(A274,data!I:S,6,FALSE)</f>
        <v>3</v>
      </c>
      <c r="G274" s="17">
        <f>C274-D274</f>
        <v>-0.5</v>
      </c>
      <c r="H274" s="17">
        <f>IF(OR(G274&lt;E274,G274&gt;F274),1,0)</f>
        <v>0</v>
      </c>
      <c r="I274" s="15" t="str">
        <f>IF(H274=1,IF(G274&lt;E274,G274-E274,G274-F274),"")</f>
        <v/>
      </c>
      <c r="J274" s="33" t="str">
        <f>VLOOKUP(A274,data!I:S,9,FALSE)</f>
        <v>Pt-Sim Hole Inboard LH vs Hole Outboard LH - Pos X</v>
      </c>
      <c r="K274" s="33"/>
      <c r="L274" s="33"/>
      <c r="M274" s="33"/>
      <c r="N274" s="2"/>
      <c r="X274" s="3" t="str">
        <f>IF(AND(H274=1,Y274="TRUE"),TRUE,"")</f>
        <v/>
      </c>
      <c r="Y274" s="3" t="str">
        <f>VLOOKUP(A274,data!I:S,10,FALSE)</f>
        <v>TRUE</v>
      </c>
      <c r="Z274" s="3">
        <f>VLOOKUP(A274,data!I:S,7,FALSE)</f>
        <v>-3.75</v>
      </c>
      <c r="AA274" s="3">
        <f>VLOOKUP(A274,data!I:S,8,FALSE)</f>
        <v>3.75</v>
      </c>
      <c r="AB274" s="3" t="b">
        <f>IF(OR(G274&lt;Z274,G274&gt;AA274),TRUE,FALSE)</f>
        <v>0</v>
      </c>
    </row>
    <row r="275" spans="1:28" s="3" customFormat="1" x14ac:dyDescent="0.25">
      <c r="A275" s="17" t="s">
        <v>539</v>
      </c>
      <c r="B275" s="17" t="str">
        <f>VLOOKUP(A275,data!I:S,2,FALSE)</f>
        <v>Pos Y</v>
      </c>
      <c r="C275" s="15">
        <f>TRUNC(VLOOKUP(A275,data!I:S,3,FALSE),1)</f>
        <v>-561.5</v>
      </c>
      <c r="D275" s="15">
        <f>TRUNC(VLOOKUP(A275,data!I:S,4,FALSE),1)</f>
        <v>-560</v>
      </c>
      <c r="E275" s="15">
        <f>VLOOKUP(A275,data!I:S,5,FALSE)</f>
        <v>-3</v>
      </c>
      <c r="F275" s="15">
        <f>VLOOKUP(A275,data!I:S,6,FALSE)</f>
        <v>3</v>
      </c>
      <c r="G275" s="17">
        <f>C275-D275</f>
        <v>-1.5</v>
      </c>
      <c r="H275" s="17">
        <f>IF(OR(G275&lt;E275,G275&gt;F275),1,0)</f>
        <v>0</v>
      </c>
      <c r="I275" s="15" t="str">
        <f>IF(H275=1,IF(G275&lt;E275,G275-E275,G275-F275),"")</f>
        <v/>
      </c>
      <c r="J275" s="33" t="str">
        <f>VLOOKUP(A275,data!I:S,9,FALSE)</f>
        <v>Pt-Sim Hole Inboard LH vs Hole Outboard LH - Pos Y</v>
      </c>
      <c r="K275" s="33"/>
      <c r="L275" s="33"/>
      <c r="M275" s="33"/>
      <c r="N275" s="2"/>
      <c r="X275" s="3" t="str">
        <f>IF(AND(H275=1,Y275="TRUE"),TRUE,"")</f>
        <v/>
      </c>
      <c r="Y275" s="3" t="str">
        <f>VLOOKUP(A275,data!I:S,10,FALSE)</f>
        <v>TRUE</v>
      </c>
      <c r="Z275" s="3">
        <f>VLOOKUP(A275,data!I:S,7,FALSE)</f>
        <v>-3.75</v>
      </c>
      <c r="AA275" s="3">
        <f>VLOOKUP(A275,data!I:S,8,FALSE)</f>
        <v>3.75</v>
      </c>
      <c r="AB275" s="3" t="b">
        <f>IF(OR(G275&lt;Z275,G275&gt;AA275),TRUE,FALSE)</f>
        <v>0</v>
      </c>
    </row>
    <row r="276" spans="1:28" s="3" customFormat="1" x14ac:dyDescent="0.25">
      <c r="A276" s="17" t="s">
        <v>541</v>
      </c>
      <c r="B276" s="17" t="str">
        <f>VLOOKUP(A276,data!I:S,2,FALSE)</f>
        <v>Pos Z</v>
      </c>
      <c r="C276" s="15">
        <f>TRUNC(VLOOKUP(A276,data!I:S,3,FALSE),1)</f>
        <v>855.4</v>
      </c>
      <c r="D276" s="15">
        <f>TRUNC(VLOOKUP(A276,data!I:S,4,FALSE),1)</f>
        <v>856</v>
      </c>
      <c r="E276" s="15">
        <f>VLOOKUP(A276,data!I:S,5,FALSE)</f>
        <v>-3</v>
      </c>
      <c r="F276" s="15">
        <f>VLOOKUP(A276,data!I:S,6,FALSE)</f>
        <v>3</v>
      </c>
      <c r="G276" s="17">
        <f>C276-D276</f>
        <v>-0.60000000000002274</v>
      </c>
      <c r="H276" s="17">
        <f>IF(OR(G276&lt;E276,G276&gt;F276),1,0)</f>
        <v>0</v>
      </c>
      <c r="I276" s="15" t="str">
        <f>IF(H276=1,IF(G276&lt;E276,G276-E276,G276-F276),"")</f>
        <v/>
      </c>
      <c r="J276" s="33" t="str">
        <f>VLOOKUP(A276,data!I:S,9,FALSE)</f>
        <v>Pt-Sim Hole Inboard LH vs Hole Outboard LH - Pos Z</v>
      </c>
      <c r="K276" s="33"/>
      <c r="L276" s="33"/>
      <c r="M276" s="33"/>
      <c r="N276" s="2"/>
      <c r="X276" s="3" t="str">
        <f>IF(AND(H276=1,Y276="TRUE"),TRUE,"")</f>
        <v/>
      </c>
      <c r="Y276" s="3" t="str">
        <f>VLOOKUP(A276,data!I:S,10,FALSE)</f>
        <v>TRUE</v>
      </c>
      <c r="Z276" s="3">
        <f>VLOOKUP(A276,data!I:S,7,FALSE)</f>
        <v>-3.75</v>
      </c>
      <c r="AA276" s="3">
        <f>VLOOKUP(A276,data!I:S,8,FALSE)</f>
        <v>3.75</v>
      </c>
      <c r="AB276" s="3" t="b">
        <f>IF(OR(G276&lt;Z276,G276&gt;AA276),TRUE,FALSE)</f>
        <v>0</v>
      </c>
    </row>
    <row r="277" spans="1:28" s="3" customFormat="1" x14ac:dyDescent="0.25">
      <c r="A277" s="17" t="s">
        <v>543</v>
      </c>
      <c r="B277" s="17" t="str">
        <f>VLOOKUP(A277,data!I:S,2,FALSE)</f>
        <v>Dist X</v>
      </c>
      <c r="C277" s="15">
        <f>TRUNC(VLOOKUP(A277,data!I:S,3,FALSE),1)</f>
        <v>0.2</v>
      </c>
      <c r="D277" s="15">
        <f>TRUNC(VLOOKUP(A277,data!I:S,4,FALSE),1)</f>
        <v>0</v>
      </c>
      <c r="E277" s="15">
        <f>VLOOKUP(A277,data!I:S,5,FALSE)</f>
        <v>0</v>
      </c>
      <c r="F277" s="15">
        <f>VLOOKUP(A277,data!I:S,6,FALSE)</f>
        <v>0.7</v>
      </c>
      <c r="G277" s="17">
        <f>C277-D277</f>
        <v>0.2</v>
      </c>
      <c r="H277" s="17">
        <f>IF(OR(G277&lt;E277,G277&gt;F277),1,0)</f>
        <v>0</v>
      </c>
      <c r="I277" s="15" t="str">
        <f>IF(H277=1,IF(G277&lt;E277,G277-E277,G277-F277),"")</f>
        <v/>
      </c>
      <c r="J277" s="33" t="str">
        <f>VLOOKUP(A277,data!I:S,9,FALSE)</f>
        <v>Deviation Hole Inboard RH vs Hole Outboard RH - L-Pitch</v>
      </c>
      <c r="K277" s="33"/>
      <c r="L277" s="33"/>
      <c r="M277" s="33"/>
      <c r="N277" s="2"/>
      <c r="X277" s="3" t="str">
        <f>IF(AND(H277=1,Y277="TRUE"),TRUE,"")</f>
        <v/>
      </c>
      <c r="Y277" s="3" t="str">
        <f>VLOOKUP(A277,data!I:S,10,FALSE)</f>
        <v>FALSE</v>
      </c>
      <c r="Z277" s="3">
        <f>VLOOKUP(A277,data!I:S,7,FALSE)</f>
        <v>0</v>
      </c>
      <c r="AA277" s="3">
        <f>VLOOKUP(A277,data!I:S,8,FALSE)</f>
        <v>3.5</v>
      </c>
      <c r="AB277" s="3" t="b">
        <f>IF(OR(G277&lt;Z277,G277&gt;AA277),TRUE,FALSE)</f>
        <v>0</v>
      </c>
    </row>
    <row r="278" spans="1:28" s="3" customFormat="1" x14ac:dyDescent="0.25">
      <c r="A278" s="17" t="s">
        <v>545</v>
      </c>
      <c r="B278" s="17" t="str">
        <f>VLOOKUP(A278,data!I:S,2,FALSE)</f>
        <v>Dist Y</v>
      </c>
      <c r="C278" s="15">
        <f>TRUNC(VLOOKUP(A278,data!I:S,3,FALSE),1)</f>
        <v>74.5</v>
      </c>
      <c r="D278" s="15">
        <f>TRUNC(VLOOKUP(A278,data!I:S,4,FALSE),1)</f>
        <v>73.900000000000006</v>
      </c>
      <c r="E278" s="15">
        <f>VLOOKUP(A278,data!I:S,5,FALSE)</f>
        <v>0</v>
      </c>
      <c r="F278" s="15">
        <f>VLOOKUP(A278,data!I:S,6,FALSE)</f>
        <v>1</v>
      </c>
      <c r="G278" s="17">
        <f>C278-D278</f>
        <v>0.59999999999999432</v>
      </c>
      <c r="H278" s="17">
        <f>IF(OR(G278&lt;E278,G278&gt;F278),1,0)</f>
        <v>0</v>
      </c>
      <c r="I278" s="15" t="str">
        <f>IF(H278=1,IF(G278&lt;E278,G278-E278,G278-F278),"")</f>
        <v/>
      </c>
      <c r="J278" s="33" t="str">
        <f>VLOOKUP(A278,data!I:S,9,FALSE)</f>
        <v>Pocket RH - W-Pitch</v>
      </c>
      <c r="K278" s="33"/>
      <c r="L278" s="33"/>
      <c r="M278" s="33"/>
      <c r="N278" s="2"/>
      <c r="X278" s="3" t="str">
        <f>IF(AND(H278=1,Y278="TRUE"),TRUE,"")</f>
        <v/>
      </c>
      <c r="Y278" s="3" t="str">
        <f>VLOOKUP(A278,data!I:S,10,FALSE)</f>
        <v>TRUE</v>
      </c>
      <c r="Z278" s="3">
        <f>VLOOKUP(A278,data!I:S,7,FALSE)</f>
        <v>-0.4</v>
      </c>
      <c r="AA278" s="3">
        <f>VLOOKUP(A278,data!I:S,8,FALSE)</f>
        <v>1.5</v>
      </c>
      <c r="AB278" s="3" t="b">
        <f>IF(OR(G278&lt;Z278,G278&gt;AA278),TRUE,FALSE)</f>
        <v>0</v>
      </c>
    </row>
    <row r="279" spans="1:28" s="3" customFormat="1" x14ac:dyDescent="0.25">
      <c r="A279" s="17" t="s">
        <v>547</v>
      </c>
      <c r="B279" s="17" t="str">
        <f>VLOOKUP(A279,data!I:S,2,FALSE)</f>
        <v>Dist Z</v>
      </c>
      <c r="C279" s="15">
        <f>TRUNC(VLOOKUP(A279,data!I:S,3,FALSE),1)</f>
        <v>0.8</v>
      </c>
      <c r="D279" s="15">
        <f>TRUNC(VLOOKUP(A279,data!I:S,4,FALSE),1)</f>
        <v>0</v>
      </c>
      <c r="E279" s="15">
        <f>VLOOKUP(A279,data!I:S,5,FALSE)</f>
        <v>0</v>
      </c>
      <c r="F279" s="15">
        <f>VLOOKUP(A279,data!I:S,6,FALSE)</f>
        <v>0.7</v>
      </c>
      <c r="G279" s="17">
        <f>C279-D279</f>
        <v>0.8</v>
      </c>
      <c r="H279" s="17">
        <f>IF(OR(G279&lt;E279,G279&gt;F279),1,0)</f>
        <v>1</v>
      </c>
      <c r="I279" s="15">
        <f>IF(H279=1,IF(G279&lt;E279,G279-E279,G279-F279),"")</f>
        <v>0.10000000000000009</v>
      </c>
      <c r="J279" s="33" t="str">
        <f>VLOOKUP(A279,data!I:S,9,FALSE)</f>
        <v>Deviation Hole Inboard RH vs Hole Outboard RH - H-Pitch</v>
      </c>
      <c r="K279" s="33"/>
      <c r="L279" s="33"/>
      <c r="M279" s="33"/>
      <c r="N279" s="2"/>
      <c r="X279" s="3" t="str">
        <f>IF(AND(H279=1,Y279="TRUE"),TRUE,"")</f>
        <v/>
      </c>
      <c r="Y279" s="3" t="str">
        <f>VLOOKUP(A279,data!I:S,10,FALSE)</f>
        <v>FALSE</v>
      </c>
      <c r="Z279" s="3">
        <f>VLOOKUP(A279,data!I:S,7,FALSE)</f>
        <v>0</v>
      </c>
      <c r="AA279" s="3">
        <f>VLOOKUP(A279,data!I:S,8,FALSE)</f>
        <v>3.5</v>
      </c>
      <c r="AB279" s="3" t="b">
        <f>IF(OR(G279&lt;Z279,G279&gt;AA279),TRUE,FALSE)</f>
        <v>0</v>
      </c>
    </row>
    <row r="280" spans="1:28" s="3" customFormat="1" x14ac:dyDescent="0.25">
      <c r="A280" s="17" t="s">
        <v>549</v>
      </c>
      <c r="B280" s="17" t="str">
        <f>VLOOKUP(A280,data!I:S,2,FALSE)</f>
        <v>Dist X</v>
      </c>
      <c r="C280" s="15">
        <f>TRUNC(VLOOKUP(A280,data!I:S,3,FALSE),1)</f>
        <v>0.5</v>
      </c>
      <c r="D280" s="15">
        <f>TRUNC(VLOOKUP(A280,data!I:S,4,FALSE),1)</f>
        <v>0</v>
      </c>
      <c r="E280" s="15">
        <f>VLOOKUP(A280,data!I:S,5,FALSE)</f>
        <v>0</v>
      </c>
      <c r="F280" s="15">
        <f>VLOOKUP(A280,data!I:S,6,FALSE)</f>
        <v>0.7</v>
      </c>
      <c r="G280" s="17">
        <f>C280-D280</f>
        <v>0.5</v>
      </c>
      <c r="H280" s="17">
        <f>IF(OR(G280&lt;E280,G280&gt;F280),1,0)</f>
        <v>0</v>
      </c>
      <c r="I280" s="15" t="str">
        <f>IF(H280=1,IF(G280&lt;E280,G280-E280,G280-F280),"")</f>
        <v/>
      </c>
      <c r="J280" s="33" t="str">
        <f>VLOOKUP(A280,data!I:S,9,FALSE)</f>
        <v>Deviation Hole Inboard RH vs Hole Outboard LH - L-Pitch</v>
      </c>
      <c r="K280" s="33"/>
      <c r="L280" s="33"/>
      <c r="M280" s="33"/>
      <c r="N280" s="2"/>
      <c r="X280" s="3" t="str">
        <f>IF(AND(H280=1,Y280="TRUE"),TRUE,"")</f>
        <v/>
      </c>
      <c r="Y280" s="3" t="str">
        <f>VLOOKUP(A280,data!I:S,10,FALSE)</f>
        <v>FALSE</v>
      </c>
      <c r="Z280" s="3">
        <f>VLOOKUP(A280,data!I:S,7,FALSE)</f>
        <v>0</v>
      </c>
      <c r="AA280" s="3">
        <f>VLOOKUP(A280,data!I:S,8,FALSE)</f>
        <v>3.5</v>
      </c>
      <c r="AB280" s="3" t="b">
        <f>IF(OR(G280&lt;Z280,G280&gt;AA280),TRUE,FALSE)</f>
        <v>0</v>
      </c>
    </row>
    <row r="281" spans="1:28" s="3" customFormat="1" x14ac:dyDescent="0.25">
      <c r="A281" s="17" t="s">
        <v>551</v>
      </c>
      <c r="B281" s="17" t="str">
        <f>VLOOKUP(A281,data!I:S,2,FALSE)</f>
        <v>Dist Y</v>
      </c>
      <c r="C281" s="15">
        <f>TRUNC(VLOOKUP(A281,data!I:S,3,FALSE),1)</f>
        <v>74.099999999999994</v>
      </c>
      <c r="D281" s="15">
        <f>TRUNC(VLOOKUP(A281,data!I:S,4,FALSE),1)</f>
        <v>73.900000000000006</v>
      </c>
      <c r="E281" s="15">
        <f>VLOOKUP(A281,data!I:S,5,FALSE)</f>
        <v>0</v>
      </c>
      <c r="F281" s="15">
        <f>VLOOKUP(A281,data!I:S,6,FALSE)</f>
        <v>1</v>
      </c>
      <c r="G281" s="17">
        <f>C281-D281</f>
        <v>0.19999999999998863</v>
      </c>
      <c r="H281" s="17">
        <f>IF(OR(G281&lt;E281,G281&gt;F281),1,0)</f>
        <v>0</v>
      </c>
      <c r="I281" s="15" t="str">
        <f>IF(H281=1,IF(G281&lt;E281,G281-E281,G281-F281),"")</f>
        <v/>
      </c>
      <c r="J281" s="33" t="str">
        <f>VLOOKUP(A281,data!I:S,9,FALSE)</f>
        <v>Pocket LH - W-Pitch</v>
      </c>
      <c r="K281" s="33"/>
      <c r="L281" s="33"/>
      <c r="M281" s="33"/>
      <c r="N281" s="2"/>
      <c r="X281" s="3" t="str">
        <f>IF(AND(H281=1,Y281="TRUE"),TRUE,"")</f>
        <v/>
      </c>
      <c r="Y281" s="3" t="str">
        <f>VLOOKUP(A281,data!I:S,10,FALSE)</f>
        <v>TRUE</v>
      </c>
      <c r="Z281" s="3">
        <f>VLOOKUP(A281,data!I:S,7,FALSE)</f>
        <v>-0.4</v>
      </c>
      <c r="AA281" s="3">
        <f>VLOOKUP(A281,data!I:S,8,FALSE)</f>
        <v>1.5</v>
      </c>
      <c r="AB281" s="3" t="b">
        <f>IF(OR(G281&lt;Z281,G281&gt;AA281),TRUE,FALSE)</f>
        <v>0</v>
      </c>
    </row>
    <row r="282" spans="1:28" s="3" customFormat="1" x14ac:dyDescent="0.25">
      <c r="A282" s="17" t="s">
        <v>553</v>
      </c>
      <c r="B282" s="17" t="str">
        <f>VLOOKUP(A282,data!I:S,2,FALSE)</f>
        <v>Dist Z</v>
      </c>
      <c r="C282" s="15">
        <f>TRUNC(VLOOKUP(A282,data!I:S,3,FALSE),1)</f>
        <v>0</v>
      </c>
      <c r="D282" s="15">
        <f>TRUNC(VLOOKUP(A282,data!I:S,4,FALSE),1)</f>
        <v>0</v>
      </c>
      <c r="E282" s="15">
        <f>VLOOKUP(A282,data!I:S,5,FALSE)</f>
        <v>0</v>
      </c>
      <c r="F282" s="15">
        <f>VLOOKUP(A282,data!I:S,6,FALSE)</f>
        <v>0.7</v>
      </c>
      <c r="G282" s="17">
        <f>C282-D282</f>
        <v>0</v>
      </c>
      <c r="H282" s="17">
        <f>IF(OR(G282&lt;E282,G282&gt;F282),1,0)</f>
        <v>0</v>
      </c>
      <c r="I282" s="15" t="str">
        <f>IF(H282=1,IF(G282&lt;E282,G282-E282,G282-F282),"")</f>
        <v/>
      </c>
      <c r="J282" s="33" t="str">
        <f>VLOOKUP(A282,data!I:S,9,FALSE)</f>
        <v>Deviation Hole Inboard RH vs Hole Outboard LH - H-Pitch</v>
      </c>
      <c r="K282" s="33"/>
      <c r="L282" s="33"/>
      <c r="M282" s="33"/>
      <c r="N282" s="2"/>
      <c r="X282" s="3" t="str">
        <f>IF(AND(H282=1,Y282="TRUE"),TRUE,"")</f>
        <v/>
      </c>
      <c r="Y282" s="3" t="str">
        <f>VLOOKUP(A282,data!I:S,10,FALSE)</f>
        <v>FALSE</v>
      </c>
      <c r="Z282" s="3">
        <f>VLOOKUP(A282,data!I:S,7,FALSE)</f>
        <v>0</v>
      </c>
      <c r="AA282" s="3">
        <f>VLOOKUP(A282,data!I:S,8,FALSE)</f>
        <v>3.5</v>
      </c>
      <c r="AB282" s="3" t="b">
        <f>IF(OR(G282&lt;Z282,G282&gt;AA282),TRUE,FALSE)</f>
        <v>0</v>
      </c>
    </row>
    <row r="283" spans="1:28" s="3" customFormat="1" x14ac:dyDescent="0.25">
      <c r="A283" s="17" t="s">
        <v>555</v>
      </c>
      <c r="B283" s="17" t="str">
        <f>VLOOKUP(A283,data!I:S,2,FALSE)</f>
        <v>Dist Y</v>
      </c>
      <c r="C283" s="15">
        <f>TRUNC(VLOOKUP(A283,data!I:S,3,FALSE),1)</f>
        <v>1121.8</v>
      </c>
      <c r="D283" s="15">
        <f>TRUNC(VLOOKUP(A283,data!I:S,4,FALSE),1)</f>
        <v>1120</v>
      </c>
      <c r="E283" s="15">
        <f>VLOOKUP(A283,data!I:S,5,FALSE)</f>
        <v>-3</v>
      </c>
      <c r="F283" s="15">
        <f>VLOOKUP(A283,data!I:S,6,FALSE)</f>
        <v>3</v>
      </c>
      <c r="G283" s="17">
        <f>C283-D283</f>
        <v>1.7999999999999545</v>
      </c>
      <c r="H283" s="17">
        <f>IF(OR(G283&lt;E283,G283&gt;F283),1,0)</f>
        <v>0</v>
      </c>
      <c r="I283" s="15" t="str">
        <f>IF(H283=1,IF(G283&lt;E283,G283-E283,G283-F283),"")</f>
        <v/>
      </c>
      <c r="J283" s="33" t="str">
        <f>VLOOKUP(A283,data!I:S,9,FALSE)</f>
        <v>Pt-Sim RH vs Pt-Sim LH - W-Pitch</v>
      </c>
      <c r="K283" s="33"/>
      <c r="L283" s="33"/>
      <c r="M283" s="33"/>
      <c r="N283" s="2"/>
      <c r="X283" s="3" t="str">
        <f>IF(AND(H283=1,Y283="TRUE"),TRUE,"")</f>
        <v/>
      </c>
      <c r="Y283" s="3" t="str">
        <f>VLOOKUP(A283,data!I:S,10,FALSE)</f>
        <v>TRUE</v>
      </c>
      <c r="Z283" s="3">
        <f>VLOOKUP(A283,data!I:S,7,FALSE)</f>
        <v>-3.75</v>
      </c>
      <c r="AA283" s="3">
        <f>VLOOKUP(A283,data!I:S,8,FALSE)</f>
        <v>3.75</v>
      </c>
      <c r="AB283" s="3" t="b">
        <f>IF(OR(G283&lt;Z283,G283&gt;AA283),TRUE,FALSE)</f>
        <v>0</v>
      </c>
    </row>
    <row r="284" spans="1:28" s="3" customFormat="1" ht="30" customHeight="1" x14ac:dyDescent="0.25">
      <c r="A284" s="27" t="str">
        <f ca="1">INDEX(data!D:D,MATCH(OFFSET(INDIRECT("RC",FALSE),3,0),data!I:I,0))</f>
        <v>Relativity of Rear Suspension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9"/>
      <c r="N284" s="2"/>
    </row>
    <row r="285" spans="1:28" s="3" customFormat="1" ht="200.1" customHeight="1" x14ac:dyDescent="0.25">
      <c r="A285" s="30" t="s">
        <v>32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2"/>
      <c r="N285" s="2"/>
    </row>
    <row r="286" spans="1:28" s="3" customFormat="1" x14ac:dyDescent="0.25">
      <c r="A286" s="17" t="s">
        <v>0</v>
      </c>
      <c r="B286" s="17" t="s">
        <v>18</v>
      </c>
      <c r="C286" s="17" t="s">
        <v>19</v>
      </c>
      <c r="D286" s="17" t="s">
        <v>20</v>
      </c>
      <c r="E286" s="17" t="s">
        <v>34</v>
      </c>
      <c r="F286" s="17" t="s">
        <v>35</v>
      </c>
      <c r="G286" s="17" t="s">
        <v>36</v>
      </c>
      <c r="H286" s="17" t="s">
        <v>16</v>
      </c>
      <c r="I286" s="17" t="s">
        <v>17</v>
      </c>
      <c r="J286" s="33" t="s">
        <v>37</v>
      </c>
      <c r="K286" s="33"/>
      <c r="L286" s="33"/>
      <c r="M286" s="33"/>
      <c r="N286" s="2"/>
      <c r="X286" s="3" t="s">
        <v>27</v>
      </c>
      <c r="Y286" s="3" t="s">
        <v>23</v>
      </c>
      <c r="Z286" s="3" t="s">
        <v>24</v>
      </c>
      <c r="AA286" s="3" t="s">
        <v>25</v>
      </c>
      <c r="AB286" s="3" t="s">
        <v>26</v>
      </c>
    </row>
    <row r="287" spans="1:28" s="3" customFormat="1" x14ac:dyDescent="0.25">
      <c r="A287" s="17" t="s">
        <v>559</v>
      </c>
      <c r="B287" s="17" t="str">
        <f>VLOOKUP(A287,data!I:S,2,FALSE)</f>
        <v>Pos X</v>
      </c>
      <c r="C287" s="15">
        <f>TRUNC(VLOOKUP(A287,data!I:S,3,FALSE),1)</f>
        <v>4716.3</v>
      </c>
      <c r="D287" s="15">
        <f>TRUNC(VLOOKUP(A287,data!I:S,4,FALSE),1)</f>
        <v>4715</v>
      </c>
      <c r="E287" s="15">
        <f>VLOOKUP(A287,data!I:S,5,FALSE)</f>
        <v>-3</v>
      </c>
      <c r="F287" s="15">
        <f>VLOOKUP(A287,data!I:S,6,FALSE)</f>
        <v>3</v>
      </c>
      <c r="G287" s="17">
        <f>C287-D287</f>
        <v>1.3000000000001819</v>
      </c>
      <c r="H287" s="17">
        <f>IF(OR(G287&lt;E287,G287&gt;F287),1,0)</f>
        <v>0</v>
      </c>
      <c r="I287" s="15" t="str">
        <f>IF(H287=1,IF(G287&lt;E287,G287-E287,G287-F287),"")</f>
        <v/>
      </c>
      <c r="J287" s="33" t="str">
        <f>VLOOKUP(A287,data!I:S,9,FALSE)</f>
        <v>Hole Inboard RH - Pos X</v>
      </c>
      <c r="K287" s="33"/>
      <c r="L287" s="33"/>
      <c r="M287" s="33"/>
      <c r="N287" s="2"/>
      <c r="X287" s="3" t="str">
        <f>IF(AND(H287=1,Y287="TRUE"),TRUE,"")</f>
        <v/>
      </c>
      <c r="Y287" s="3" t="str">
        <f>VLOOKUP(A287,data!I:S,10,FALSE)</f>
        <v>TRUE</v>
      </c>
      <c r="Z287" s="3">
        <f>VLOOKUP(A287,data!I:S,7,FALSE)</f>
        <v>-6</v>
      </c>
      <c r="AA287" s="3">
        <f>VLOOKUP(A287,data!I:S,8,FALSE)</f>
        <v>6</v>
      </c>
      <c r="AB287" s="3" t="b">
        <f>IF(OR(G287&lt;Z287,G287&gt;AA287),TRUE,FALSE)</f>
        <v>0</v>
      </c>
    </row>
    <row r="288" spans="1:28" s="3" customFormat="1" x14ac:dyDescent="0.25">
      <c r="A288" s="17" t="s">
        <v>560</v>
      </c>
      <c r="B288" s="17" t="str">
        <f>VLOOKUP(A288,data!I:S,2,FALSE)</f>
        <v>Pos Y</v>
      </c>
      <c r="C288" s="15">
        <f>TRUNC(VLOOKUP(A288,data!I:S,3,FALSE),1)</f>
        <v>500.8</v>
      </c>
      <c r="D288" s="15">
        <f>TRUNC(VLOOKUP(A288,data!I:S,4,FALSE),1)</f>
        <v>500</v>
      </c>
      <c r="E288" s="15">
        <f>VLOOKUP(A288,data!I:S,5,FALSE)</f>
        <v>-3</v>
      </c>
      <c r="F288" s="15">
        <f>VLOOKUP(A288,data!I:S,6,FALSE)</f>
        <v>3</v>
      </c>
      <c r="G288" s="17">
        <f>C288-D288</f>
        <v>0.80000000000001137</v>
      </c>
      <c r="H288" s="17">
        <f>IF(OR(G288&lt;E288,G288&gt;F288),1,0)</f>
        <v>0</v>
      </c>
      <c r="I288" s="15" t="str">
        <f>IF(H288=1,IF(G288&lt;E288,G288-E288,G288-F288),"")</f>
        <v/>
      </c>
      <c r="J288" s="33" t="str">
        <f>VLOOKUP(A288,data!I:S,9,FALSE)</f>
        <v>Hole Inboard RH - Pos Y</v>
      </c>
      <c r="K288" s="33"/>
      <c r="L288" s="33"/>
      <c r="M288" s="33"/>
      <c r="N288" s="2"/>
      <c r="X288" s="3" t="str">
        <f>IF(AND(H288=1,Y288="TRUE"),TRUE,"")</f>
        <v/>
      </c>
      <c r="Y288" s="3" t="str">
        <f>VLOOKUP(A288,data!I:S,10,FALSE)</f>
        <v>TRUE</v>
      </c>
      <c r="Z288" s="3">
        <f>VLOOKUP(A288,data!I:S,7,FALSE)</f>
        <v>-6</v>
      </c>
      <c r="AA288" s="3">
        <f>VLOOKUP(A288,data!I:S,8,FALSE)</f>
        <v>6</v>
      </c>
      <c r="AB288" s="3" t="b">
        <f>IF(OR(G288&lt;Z288,G288&gt;AA288),TRUE,FALSE)</f>
        <v>0</v>
      </c>
    </row>
    <row r="289" spans="1:28" s="3" customFormat="1" x14ac:dyDescent="0.25">
      <c r="A289" s="17" t="s">
        <v>561</v>
      </c>
      <c r="B289" s="17" t="str">
        <f>VLOOKUP(A289,data!I:S,2,FALSE)</f>
        <v>Pos Z</v>
      </c>
      <c r="C289" s="15">
        <f>TRUNC(VLOOKUP(A289,data!I:S,3,FALSE),1)</f>
        <v>1081.5999999999999</v>
      </c>
      <c r="D289" s="15">
        <f>TRUNC(VLOOKUP(A289,data!I:S,4,FALSE),1)</f>
        <v>1080</v>
      </c>
      <c r="E289" s="15">
        <f>VLOOKUP(A289,data!I:S,5,FALSE)</f>
        <v>-3</v>
      </c>
      <c r="F289" s="15">
        <f>VLOOKUP(A289,data!I:S,6,FALSE)</f>
        <v>3</v>
      </c>
      <c r="G289" s="17">
        <f>C289-D289</f>
        <v>1.5999999999999091</v>
      </c>
      <c r="H289" s="17">
        <f>IF(OR(G289&lt;E289,G289&gt;F289),1,0)</f>
        <v>0</v>
      </c>
      <c r="I289" s="15" t="str">
        <f>IF(H289=1,IF(G289&lt;E289,G289-E289,G289-F289),"")</f>
        <v/>
      </c>
      <c r="J289" s="33" t="str">
        <f>VLOOKUP(A289,data!I:S,9,FALSE)</f>
        <v>Hole Inboard RH - Pos Z</v>
      </c>
      <c r="K289" s="33"/>
      <c r="L289" s="33"/>
      <c r="M289" s="33"/>
      <c r="N289" s="2"/>
      <c r="X289" s="3" t="str">
        <f>IF(AND(H289=1,Y289="TRUE"),TRUE,"")</f>
        <v/>
      </c>
      <c r="Y289" s="3" t="str">
        <f>VLOOKUP(A289,data!I:S,10,FALSE)</f>
        <v>TRUE</v>
      </c>
      <c r="Z289" s="3">
        <f>VLOOKUP(A289,data!I:S,7,FALSE)</f>
        <v>-6</v>
      </c>
      <c r="AA289" s="3">
        <f>VLOOKUP(A289,data!I:S,8,FALSE)</f>
        <v>6</v>
      </c>
      <c r="AB289" s="3" t="b">
        <f>IF(OR(G289&lt;Z289,G289&gt;AA289),TRUE,FALSE)</f>
        <v>0</v>
      </c>
    </row>
    <row r="290" spans="1:28" s="3" customFormat="1" x14ac:dyDescent="0.25">
      <c r="A290" s="17" t="s">
        <v>562</v>
      </c>
      <c r="B290" s="17" t="str">
        <f>VLOOKUP(A290,data!I:S,2,FALSE)</f>
        <v>Pos X</v>
      </c>
      <c r="C290" s="15">
        <f>TRUNC(VLOOKUP(A290,data!I:S,3,FALSE),1)</f>
        <v>4715.1000000000004</v>
      </c>
      <c r="D290" s="15">
        <f>TRUNC(VLOOKUP(A290,data!I:S,4,FALSE),1)</f>
        <v>4715</v>
      </c>
      <c r="E290" s="15">
        <f>VLOOKUP(A290,data!I:S,5,FALSE)</f>
        <v>-3</v>
      </c>
      <c r="F290" s="15">
        <f>VLOOKUP(A290,data!I:S,6,FALSE)</f>
        <v>3</v>
      </c>
      <c r="G290" s="17">
        <f>C290-D290</f>
        <v>0.1000000000003638</v>
      </c>
      <c r="H290" s="17">
        <f>IF(OR(G290&lt;E290,G290&gt;F290),1,0)</f>
        <v>0</v>
      </c>
      <c r="I290" s="15" t="str">
        <f>IF(H290=1,IF(G290&lt;E290,G290-E290,G290-F290),"")</f>
        <v/>
      </c>
      <c r="J290" s="33" t="str">
        <f>VLOOKUP(A290,data!I:S,9,FALSE)</f>
        <v>Hole Outboard RH - Pos X</v>
      </c>
      <c r="K290" s="33"/>
      <c r="L290" s="33"/>
      <c r="M290" s="33"/>
      <c r="N290" s="2"/>
      <c r="X290" s="3" t="str">
        <f>IF(AND(H290=1,Y290="TRUE"),TRUE,"")</f>
        <v/>
      </c>
      <c r="Y290" s="3" t="str">
        <f>VLOOKUP(A290,data!I:S,10,FALSE)</f>
        <v>TRUE</v>
      </c>
      <c r="Z290" s="3">
        <f>VLOOKUP(A290,data!I:S,7,FALSE)</f>
        <v>-6</v>
      </c>
      <c r="AA290" s="3">
        <f>VLOOKUP(A290,data!I:S,8,FALSE)</f>
        <v>6</v>
      </c>
      <c r="AB290" s="3" t="b">
        <f>IF(OR(G290&lt;Z290,G290&gt;AA290),TRUE,FALSE)</f>
        <v>0</v>
      </c>
    </row>
    <row r="291" spans="1:28" s="3" customFormat="1" x14ac:dyDescent="0.25">
      <c r="A291" s="17" t="s">
        <v>563</v>
      </c>
      <c r="B291" s="17" t="str">
        <f>VLOOKUP(A291,data!I:S,2,FALSE)</f>
        <v>Pos Y</v>
      </c>
      <c r="C291" s="15">
        <f>TRUNC(VLOOKUP(A291,data!I:S,3,FALSE),1)</f>
        <v>590.79999999999995</v>
      </c>
      <c r="D291" s="15">
        <f>TRUNC(VLOOKUP(A291,data!I:S,4,FALSE),1)</f>
        <v>590</v>
      </c>
      <c r="E291" s="15">
        <f>VLOOKUP(A291,data!I:S,5,FALSE)</f>
        <v>-3</v>
      </c>
      <c r="F291" s="15">
        <f>VLOOKUP(A291,data!I:S,6,FALSE)</f>
        <v>3</v>
      </c>
      <c r="G291" s="17">
        <f>C291-D291</f>
        <v>0.79999999999995453</v>
      </c>
      <c r="H291" s="17">
        <f>IF(OR(G291&lt;E291,G291&gt;F291),1,0)</f>
        <v>0</v>
      </c>
      <c r="I291" s="15" t="str">
        <f>IF(H291=1,IF(G291&lt;E291,G291-E291,G291-F291),"")</f>
        <v/>
      </c>
      <c r="J291" s="33" t="str">
        <f>VLOOKUP(A291,data!I:S,9,FALSE)</f>
        <v>Hole Outboard RH - Pos Y</v>
      </c>
      <c r="K291" s="33"/>
      <c r="L291" s="33"/>
      <c r="M291" s="33"/>
      <c r="N291" s="2"/>
      <c r="X291" s="3" t="str">
        <f>IF(AND(H291=1,Y291="TRUE"),TRUE,"")</f>
        <v/>
      </c>
      <c r="Y291" s="3" t="str">
        <f>VLOOKUP(A291,data!I:S,10,FALSE)</f>
        <v>TRUE</v>
      </c>
      <c r="Z291" s="3">
        <f>VLOOKUP(A291,data!I:S,7,FALSE)</f>
        <v>-6</v>
      </c>
      <c r="AA291" s="3">
        <f>VLOOKUP(A291,data!I:S,8,FALSE)</f>
        <v>6</v>
      </c>
      <c r="AB291" s="3" t="b">
        <f>IF(OR(G291&lt;Z291,G291&gt;AA291),TRUE,FALSE)</f>
        <v>0</v>
      </c>
    </row>
    <row r="292" spans="1:28" s="3" customFormat="1" x14ac:dyDescent="0.25">
      <c r="A292" s="17" t="s">
        <v>564</v>
      </c>
      <c r="B292" s="17" t="str">
        <f>VLOOKUP(A292,data!I:S,2,FALSE)</f>
        <v>Pos Z</v>
      </c>
      <c r="C292" s="15">
        <f>TRUNC(VLOOKUP(A292,data!I:S,3,FALSE),1)</f>
        <v>1081.8</v>
      </c>
      <c r="D292" s="15">
        <f>TRUNC(VLOOKUP(A292,data!I:S,4,FALSE),1)</f>
        <v>1080</v>
      </c>
      <c r="E292" s="15">
        <f>VLOOKUP(A292,data!I:S,5,FALSE)</f>
        <v>-3</v>
      </c>
      <c r="F292" s="15">
        <f>VLOOKUP(A292,data!I:S,6,FALSE)</f>
        <v>3</v>
      </c>
      <c r="G292" s="17">
        <f>C292-D292</f>
        <v>1.7999999999999545</v>
      </c>
      <c r="H292" s="17">
        <f>IF(OR(G292&lt;E292,G292&gt;F292),1,0)</f>
        <v>0</v>
      </c>
      <c r="I292" s="15" t="str">
        <f>IF(H292=1,IF(G292&lt;E292,G292-E292,G292-F292),"")</f>
        <v/>
      </c>
      <c r="J292" s="33" t="str">
        <f>VLOOKUP(A292,data!I:S,9,FALSE)</f>
        <v>Hole Outboard RH - Pos Z</v>
      </c>
      <c r="K292" s="33"/>
      <c r="L292" s="33"/>
      <c r="M292" s="33"/>
      <c r="N292" s="2"/>
      <c r="X292" s="3" t="str">
        <f>IF(AND(H292=1,Y292="TRUE"),TRUE,"")</f>
        <v/>
      </c>
      <c r="Y292" s="3" t="str">
        <f>VLOOKUP(A292,data!I:S,10,FALSE)</f>
        <v>TRUE</v>
      </c>
      <c r="Z292" s="3">
        <f>VLOOKUP(A292,data!I:S,7,FALSE)</f>
        <v>-6</v>
      </c>
      <c r="AA292" s="3">
        <f>VLOOKUP(A292,data!I:S,8,FALSE)</f>
        <v>6</v>
      </c>
      <c r="AB292" s="3" t="b">
        <f>IF(OR(G292&lt;Z292,G292&gt;AA292),TRUE,FALSE)</f>
        <v>0</v>
      </c>
    </row>
    <row r="293" spans="1:28" s="3" customFormat="1" x14ac:dyDescent="0.25">
      <c r="A293" s="17" t="s">
        <v>565</v>
      </c>
      <c r="B293" s="17" t="str">
        <f>VLOOKUP(A293,data!I:S,2,FALSE)</f>
        <v>Pos X</v>
      </c>
      <c r="C293" s="15">
        <f>TRUNC(VLOOKUP(A293,data!I:S,3,FALSE),1)</f>
        <v>4715.7</v>
      </c>
      <c r="D293" s="15">
        <f>TRUNC(VLOOKUP(A293,data!I:S,4,FALSE),1)</f>
        <v>4715</v>
      </c>
      <c r="E293" s="15">
        <f>VLOOKUP(A293,data!I:S,5,FALSE)</f>
        <v>-3</v>
      </c>
      <c r="F293" s="15">
        <f>VLOOKUP(A293,data!I:S,6,FALSE)</f>
        <v>3</v>
      </c>
      <c r="G293" s="17">
        <f>C293-D293</f>
        <v>0.6999999999998181</v>
      </c>
      <c r="H293" s="17">
        <f>IF(OR(G293&lt;E293,G293&gt;F293),1,0)</f>
        <v>0</v>
      </c>
      <c r="I293" s="15" t="str">
        <f>IF(H293=1,IF(G293&lt;E293,G293-E293,G293-F293),"")</f>
        <v/>
      </c>
      <c r="J293" s="33" t="str">
        <f>VLOOKUP(A293,data!I:S,9,FALSE)</f>
        <v>Pt-Sim Hole Inboard RH vs Hole Outboard RH - Pos X</v>
      </c>
      <c r="K293" s="33"/>
      <c r="L293" s="33"/>
      <c r="M293" s="33"/>
      <c r="N293" s="2"/>
      <c r="X293" s="3" t="str">
        <f>IF(AND(H293=1,Y293="TRUE"),TRUE,"")</f>
        <v/>
      </c>
      <c r="Y293" s="3" t="str">
        <f>VLOOKUP(A293,data!I:S,10,FALSE)</f>
        <v>TRUE</v>
      </c>
      <c r="Z293" s="3">
        <f>VLOOKUP(A293,data!I:S,7,FALSE)</f>
        <v>-6</v>
      </c>
      <c r="AA293" s="3">
        <f>VLOOKUP(A293,data!I:S,8,FALSE)</f>
        <v>6</v>
      </c>
      <c r="AB293" s="3" t="b">
        <f>IF(OR(G293&lt;Z293,G293&gt;AA293),TRUE,FALSE)</f>
        <v>0</v>
      </c>
    </row>
    <row r="294" spans="1:28" s="3" customFormat="1" x14ac:dyDescent="0.25">
      <c r="A294" s="17" t="s">
        <v>566</v>
      </c>
      <c r="B294" s="17" t="str">
        <f>VLOOKUP(A294,data!I:S,2,FALSE)</f>
        <v>Pos Y</v>
      </c>
      <c r="C294" s="15">
        <f>TRUNC(VLOOKUP(A294,data!I:S,3,FALSE),1)</f>
        <v>545.79999999999995</v>
      </c>
      <c r="D294" s="15">
        <f>TRUNC(VLOOKUP(A294,data!I:S,4,FALSE),1)</f>
        <v>545</v>
      </c>
      <c r="E294" s="15">
        <f>VLOOKUP(A294,data!I:S,5,FALSE)</f>
        <v>-3</v>
      </c>
      <c r="F294" s="15">
        <f>VLOOKUP(A294,data!I:S,6,FALSE)</f>
        <v>3</v>
      </c>
      <c r="G294" s="17">
        <f>C294-D294</f>
        <v>0.79999999999995453</v>
      </c>
      <c r="H294" s="17">
        <f>IF(OR(G294&lt;E294,G294&gt;F294),1,0)</f>
        <v>0</v>
      </c>
      <c r="I294" s="15" t="str">
        <f>IF(H294=1,IF(G294&lt;E294,G294-E294,G294-F294),"")</f>
        <v/>
      </c>
      <c r="J294" s="33" t="str">
        <f>VLOOKUP(A294,data!I:S,9,FALSE)</f>
        <v>Pt-Sim Hole Inboard RH vs Hole Outboard RH - Pos Y</v>
      </c>
      <c r="K294" s="33"/>
      <c r="L294" s="33"/>
      <c r="M294" s="33"/>
      <c r="N294" s="2"/>
      <c r="X294" s="3" t="str">
        <f>IF(AND(H294=1,Y294="TRUE"),TRUE,"")</f>
        <v/>
      </c>
      <c r="Y294" s="3" t="str">
        <f>VLOOKUP(A294,data!I:S,10,FALSE)</f>
        <v>TRUE</v>
      </c>
      <c r="Z294" s="3">
        <f>VLOOKUP(A294,data!I:S,7,FALSE)</f>
        <v>-6</v>
      </c>
      <c r="AA294" s="3">
        <f>VLOOKUP(A294,data!I:S,8,FALSE)</f>
        <v>6</v>
      </c>
      <c r="AB294" s="3" t="b">
        <f>IF(OR(G294&lt;Z294,G294&gt;AA294),TRUE,FALSE)</f>
        <v>0</v>
      </c>
    </row>
    <row r="295" spans="1:28" s="3" customFormat="1" x14ac:dyDescent="0.25">
      <c r="A295" s="17" t="s">
        <v>567</v>
      </c>
      <c r="B295" s="17" t="str">
        <f>VLOOKUP(A295,data!I:S,2,FALSE)</f>
        <v>Pos Z</v>
      </c>
      <c r="C295" s="15">
        <f>TRUNC(VLOOKUP(A295,data!I:S,3,FALSE),1)</f>
        <v>1081.7</v>
      </c>
      <c r="D295" s="15">
        <f>TRUNC(VLOOKUP(A295,data!I:S,4,FALSE),1)</f>
        <v>1080</v>
      </c>
      <c r="E295" s="15">
        <f>VLOOKUP(A295,data!I:S,5,FALSE)</f>
        <v>-3</v>
      </c>
      <c r="F295" s="15">
        <f>VLOOKUP(A295,data!I:S,6,FALSE)</f>
        <v>3</v>
      </c>
      <c r="G295" s="17">
        <f>C295-D295</f>
        <v>1.7000000000000455</v>
      </c>
      <c r="H295" s="17">
        <f>IF(OR(G295&lt;E295,G295&gt;F295),1,0)</f>
        <v>0</v>
      </c>
      <c r="I295" s="15" t="str">
        <f>IF(H295=1,IF(G295&lt;E295,G295-E295,G295-F295),"")</f>
        <v/>
      </c>
      <c r="J295" s="33" t="str">
        <f>VLOOKUP(A295,data!I:S,9,FALSE)</f>
        <v>Pt-Sim Hole Inboard RH vs Hole Outboard RH - Pos Z</v>
      </c>
      <c r="K295" s="33"/>
      <c r="L295" s="33"/>
      <c r="M295" s="33"/>
      <c r="N295" s="2"/>
      <c r="X295" s="3" t="str">
        <f>IF(AND(H295=1,Y295="TRUE"),TRUE,"")</f>
        <v/>
      </c>
      <c r="Y295" s="3" t="str">
        <f>VLOOKUP(A295,data!I:S,10,FALSE)</f>
        <v>TRUE</v>
      </c>
      <c r="Z295" s="3">
        <f>VLOOKUP(A295,data!I:S,7,FALSE)</f>
        <v>-6</v>
      </c>
      <c r="AA295" s="3">
        <f>VLOOKUP(A295,data!I:S,8,FALSE)</f>
        <v>6</v>
      </c>
      <c r="AB295" s="3" t="b">
        <f>IF(OR(G295&lt;Z295,G295&gt;AA295),TRUE,FALSE)</f>
        <v>0</v>
      </c>
    </row>
    <row r="296" spans="1:28" s="3" customFormat="1" x14ac:dyDescent="0.25">
      <c r="A296" s="17" t="s">
        <v>568</v>
      </c>
      <c r="B296" s="17" t="str">
        <f>VLOOKUP(A296,data!I:S,2,FALSE)</f>
        <v>Pos X</v>
      </c>
      <c r="C296" s="15">
        <f>TRUNC(VLOOKUP(A296,data!I:S,3,FALSE),1)</f>
        <v>4712.8</v>
      </c>
      <c r="D296" s="15">
        <f>TRUNC(VLOOKUP(A296,data!I:S,4,FALSE),1)</f>
        <v>4715</v>
      </c>
      <c r="E296" s="15">
        <f>VLOOKUP(A296,data!I:S,5,FALSE)</f>
        <v>-3</v>
      </c>
      <c r="F296" s="15">
        <f>VLOOKUP(A296,data!I:S,6,FALSE)</f>
        <v>3</v>
      </c>
      <c r="G296" s="17">
        <f>C296-D296</f>
        <v>-2.1999999999998181</v>
      </c>
      <c r="H296" s="17">
        <f>IF(OR(G296&lt;E296,G296&gt;F296),1,0)</f>
        <v>0</v>
      </c>
      <c r="I296" s="15" t="str">
        <f>IF(H296=1,IF(G296&lt;E296,G296-E296,G296-F296),"")</f>
        <v/>
      </c>
      <c r="J296" s="33" t="str">
        <f>VLOOKUP(A296,data!I:S,9,FALSE)</f>
        <v>Hole Inboard LH - Pos X</v>
      </c>
      <c r="K296" s="33"/>
      <c r="L296" s="33"/>
      <c r="M296" s="33"/>
      <c r="N296" s="2"/>
      <c r="X296" s="3" t="str">
        <f>IF(AND(H296=1,Y296="TRUE"),TRUE,"")</f>
        <v/>
      </c>
      <c r="Y296" s="3" t="str">
        <f>VLOOKUP(A296,data!I:S,10,FALSE)</f>
        <v>TRUE</v>
      </c>
      <c r="Z296" s="3">
        <f>VLOOKUP(A296,data!I:S,7,FALSE)</f>
        <v>-6</v>
      </c>
      <c r="AA296" s="3">
        <f>VLOOKUP(A296,data!I:S,8,FALSE)</f>
        <v>6</v>
      </c>
      <c r="AB296" s="3" t="b">
        <f>IF(OR(G296&lt;Z296,G296&gt;AA296),TRUE,FALSE)</f>
        <v>0</v>
      </c>
    </row>
    <row r="297" spans="1:28" s="3" customFormat="1" x14ac:dyDescent="0.25">
      <c r="A297" s="17" t="s">
        <v>569</v>
      </c>
      <c r="B297" s="17" t="str">
        <f>VLOOKUP(A297,data!I:S,2,FALSE)</f>
        <v>Pos Y</v>
      </c>
      <c r="C297" s="15">
        <f>TRUNC(VLOOKUP(A297,data!I:S,3,FALSE),1)</f>
        <v>-501.3</v>
      </c>
      <c r="D297" s="15">
        <f>TRUNC(VLOOKUP(A297,data!I:S,4,FALSE),1)</f>
        <v>-500</v>
      </c>
      <c r="E297" s="15">
        <f>VLOOKUP(A297,data!I:S,5,FALSE)</f>
        <v>-3</v>
      </c>
      <c r="F297" s="15">
        <f>VLOOKUP(A297,data!I:S,6,FALSE)</f>
        <v>3</v>
      </c>
      <c r="G297" s="17">
        <f>C297-D297</f>
        <v>-1.3000000000000114</v>
      </c>
      <c r="H297" s="17">
        <f>IF(OR(G297&lt;E297,G297&gt;F297),1,0)</f>
        <v>0</v>
      </c>
      <c r="I297" s="15" t="str">
        <f>IF(H297=1,IF(G297&lt;E297,G297-E297,G297-F297),"")</f>
        <v/>
      </c>
      <c r="J297" s="33" t="str">
        <f>VLOOKUP(A297,data!I:S,9,FALSE)</f>
        <v>Hole Inboard LH - Pos Y</v>
      </c>
      <c r="K297" s="33"/>
      <c r="L297" s="33"/>
      <c r="M297" s="33"/>
      <c r="N297" s="2"/>
      <c r="X297" s="3" t="str">
        <f>IF(AND(H297=1,Y297="TRUE"),TRUE,"")</f>
        <v/>
      </c>
      <c r="Y297" s="3" t="str">
        <f>VLOOKUP(A297,data!I:S,10,FALSE)</f>
        <v>TRUE</v>
      </c>
      <c r="Z297" s="3">
        <f>VLOOKUP(A297,data!I:S,7,FALSE)</f>
        <v>-6</v>
      </c>
      <c r="AA297" s="3">
        <f>VLOOKUP(A297,data!I:S,8,FALSE)</f>
        <v>6</v>
      </c>
      <c r="AB297" s="3" t="b">
        <f>IF(OR(G297&lt;Z297,G297&gt;AA297),TRUE,FALSE)</f>
        <v>0</v>
      </c>
    </row>
    <row r="298" spans="1:28" s="3" customFormat="1" x14ac:dyDescent="0.25">
      <c r="A298" s="17" t="s">
        <v>570</v>
      </c>
      <c r="B298" s="17" t="str">
        <f>VLOOKUP(A298,data!I:S,2,FALSE)</f>
        <v>Pos Z</v>
      </c>
      <c r="C298" s="15">
        <f>TRUNC(VLOOKUP(A298,data!I:S,3,FALSE),1)</f>
        <v>1080.9000000000001</v>
      </c>
      <c r="D298" s="15">
        <f>TRUNC(VLOOKUP(A298,data!I:S,4,FALSE),1)</f>
        <v>1080</v>
      </c>
      <c r="E298" s="15">
        <f>VLOOKUP(A298,data!I:S,5,FALSE)</f>
        <v>-3</v>
      </c>
      <c r="F298" s="15">
        <f>VLOOKUP(A298,data!I:S,6,FALSE)</f>
        <v>3</v>
      </c>
      <c r="G298" s="17">
        <f>C298-D298</f>
        <v>0.90000000000009095</v>
      </c>
      <c r="H298" s="17">
        <f>IF(OR(G298&lt;E298,G298&gt;F298),1,0)</f>
        <v>0</v>
      </c>
      <c r="I298" s="15" t="str">
        <f>IF(H298=1,IF(G298&lt;E298,G298-E298,G298-F298),"")</f>
        <v/>
      </c>
      <c r="J298" s="33" t="str">
        <f>VLOOKUP(A298,data!I:S,9,FALSE)</f>
        <v>Hole Inboard LH - Pos Z</v>
      </c>
      <c r="K298" s="33"/>
      <c r="L298" s="33"/>
      <c r="M298" s="33"/>
      <c r="N298" s="2"/>
      <c r="X298" s="3" t="str">
        <f>IF(AND(H298=1,Y298="TRUE"),TRUE,"")</f>
        <v/>
      </c>
      <c r="Y298" s="3" t="str">
        <f>VLOOKUP(A298,data!I:S,10,FALSE)</f>
        <v>TRUE</v>
      </c>
      <c r="Z298" s="3">
        <f>VLOOKUP(A298,data!I:S,7,FALSE)</f>
        <v>-6</v>
      </c>
      <c r="AA298" s="3">
        <f>VLOOKUP(A298,data!I:S,8,FALSE)</f>
        <v>6</v>
      </c>
      <c r="AB298" s="3" t="b">
        <f>IF(OR(G298&lt;Z298,G298&gt;AA298),TRUE,FALSE)</f>
        <v>0</v>
      </c>
    </row>
    <row r="299" spans="1:28" s="3" customFormat="1" x14ac:dyDescent="0.25">
      <c r="A299" s="17" t="s">
        <v>571</v>
      </c>
      <c r="B299" s="17" t="str">
        <f>VLOOKUP(A299,data!I:S,2,FALSE)</f>
        <v>Pos X</v>
      </c>
      <c r="C299" s="15">
        <f>TRUNC(VLOOKUP(A299,data!I:S,3,FALSE),1)</f>
        <v>4712.3999999999996</v>
      </c>
      <c r="D299" s="15">
        <f>TRUNC(VLOOKUP(A299,data!I:S,4,FALSE),1)</f>
        <v>4715</v>
      </c>
      <c r="E299" s="15">
        <f>VLOOKUP(A299,data!I:S,5,FALSE)</f>
        <v>-3</v>
      </c>
      <c r="F299" s="15">
        <f>VLOOKUP(A299,data!I:S,6,FALSE)</f>
        <v>3</v>
      </c>
      <c r="G299" s="17">
        <f>C299-D299</f>
        <v>-2.6000000000003638</v>
      </c>
      <c r="H299" s="17">
        <f>IF(OR(G299&lt;E299,G299&gt;F299),1,0)</f>
        <v>0</v>
      </c>
      <c r="I299" s="15" t="str">
        <f>IF(H299=1,IF(G299&lt;E299,G299-E299,G299-F299),"")</f>
        <v/>
      </c>
      <c r="J299" s="33" t="str">
        <f>VLOOKUP(A299,data!I:S,9,FALSE)</f>
        <v>Hole Outboard LH - Pos X</v>
      </c>
      <c r="K299" s="33"/>
      <c r="L299" s="33"/>
      <c r="M299" s="33"/>
      <c r="N299" s="2"/>
      <c r="X299" s="3" t="str">
        <f>IF(AND(H299=1,Y299="TRUE"),TRUE,"")</f>
        <v/>
      </c>
      <c r="Y299" s="3" t="str">
        <f>VLOOKUP(A299,data!I:S,10,FALSE)</f>
        <v>TRUE</v>
      </c>
      <c r="Z299" s="3">
        <f>VLOOKUP(A299,data!I:S,7,FALSE)</f>
        <v>-6</v>
      </c>
      <c r="AA299" s="3">
        <f>VLOOKUP(A299,data!I:S,8,FALSE)</f>
        <v>6</v>
      </c>
      <c r="AB299" s="3" t="b">
        <f>IF(OR(G299&lt;Z299,G299&gt;AA299),TRUE,FALSE)</f>
        <v>0</v>
      </c>
    </row>
    <row r="300" spans="1:28" s="3" customFormat="1" x14ac:dyDescent="0.25">
      <c r="A300" s="17" t="s">
        <v>572</v>
      </c>
      <c r="B300" s="17" t="str">
        <f>VLOOKUP(A300,data!I:S,2,FALSE)</f>
        <v>Pos Y</v>
      </c>
      <c r="C300" s="15">
        <f>TRUNC(VLOOKUP(A300,data!I:S,3,FALSE),1)</f>
        <v>-591.20000000000005</v>
      </c>
      <c r="D300" s="15">
        <f>TRUNC(VLOOKUP(A300,data!I:S,4,FALSE),1)</f>
        <v>-590</v>
      </c>
      <c r="E300" s="15">
        <f>VLOOKUP(A300,data!I:S,5,FALSE)</f>
        <v>-3</v>
      </c>
      <c r="F300" s="15">
        <f>VLOOKUP(A300,data!I:S,6,FALSE)</f>
        <v>3</v>
      </c>
      <c r="G300" s="17">
        <f>C300-D300</f>
        <v>-1.2000000000000455</v>
      </c>
      <c r="H300" s="17">
        <f>IF(OR(G300&lt;E300,G300&gt;F300),1,0)</f>
        <v>0</v>
      </c>
      <c r="I300" s="15" t="str">
        <f>IF(H300=1,IF(G300&lt;E300,G300-E300,G300-F300),"")</f>
        <v/>
      </c>
      <c r="J300" s="33" t="str">
        <f>VLOOKUP(A300,data!I:S,9,FALSE)</f>
        <v>Hole Outboard LH - Pos Y</v>
      </c>
      <c r="K300" s="33"/>
      <c r="L300" s="33"/>
      <c r="M300" s="33"/>
      <c r="N300" s="2"/>
      <c r="X300" s="3" t="str">
        <f>IF(AND(H300=1,Y300="TRUE"),TRUE,"")</f>
        <v/>
      </c>
      <c r="Y300" s="3" t="str">
        <f>VLOOKUP(A300,data!I:S,10,FALSE)</f>
        <v>TRUE</v>
      </c>
      <c r="Z300" s="3">
        <f>VLOOKUP(A300,data!I:S,7,FALSE)</f>
        <v>-6</v>
      </c>
      <c r="AA300" s="3">
        <f>VLOOKUP(A300,data!I:S,8,FALSE)</f>
        <v>6</v>
      </c>
      <c r="AB300" s="3" t="b">
        <f>IF(OR(G300&lt;Z300,G300&gt;AA300),TRUE,FALSE)</f>
        <v>0</v>
      </c>
    </row>
    <row r="301" spans="1:28" s="3" customFormat="1" x14ac:dyDescent="0.25">
      <c r="A301" s="17" t="s">
        <v>573</v>
      </c>
      <c r="B301" s="17" t="str">
        <f>VLOOKUP(A301,data!I:S,2,FALSE)</f>
        <v>Pos Z</v>
      </c>
      <c r="C301" s="15">
        <f>TRUNC(VLOOKUP(A301,data!I:S,3,FALSE),1)</f>
        <v>1083.3</v>
      </c>
      <c r="D301" s="15">
        <f>TRUNC(VLOOKUP(A301,data!I:S,4,FALSE),1)</f>
        <v>1080</v>
      </c>
      <c r="E301" s="15">
        <f>VLOOKUP(A301,data!I:S,5,FALSE)</f>
        <v>-3</v>
      </c>
      <c r="F301" s="15">
        <f>VLOOKUP(A301,data!I:S,6,FALSE)</f>
        <v>3</v>
      </c>
      <c r="G301" s="17">
        <f>C301-D301</f>
        <v>3.2999999999999545</v>
      </c>
      <c r="H301" s="17">
        <f>IF(OR(G301&lt;E301,G301&gt;F301),1,0)</f>
        <v>1</v>
      </c>
      <c r="I301" s="15">
        <f>IF(H301=1,IF(G301&lt;E301,G301-E301,G301-F301),"")</f>
        <v>0.29999999999995453</v>
      </c>
      <c r="J301" s="33" t="str">
        <f>VLOOKUP(A301,data!I:S,9,FALSE)</f>
        <v>Hole Outboard LH - Pos Z</v>
      </c>
      <c r="K301" s="33"/>
      <c r="L301" s="33"/>
      <c r="M301" s="33"/>
      <c r="N301" s="2"/>
      <c r="X301" s="3" t="b">
        <f>IF(AND(H301=1,Y301="TRUE"),TRUE,"")</f>
        <v>1</v>
      </c>
      <c r="Y301" s="3" t="str">
        <f>VLOOKUP(A301,data!I:S,10,FALSE)</f>
        <v>TRUE</v>
      </c>
      <c r="Z301" s="3">
        <f>VLOOKUP(A301,data!I:S,7,FALSE)</f>
        <v>-6</v>
      </c>
      <c r="AA301" s="3">
        <f>VLOOKUP(A301,data!I:S,8,FALSE)</f>
        <v>6</v>
      </c>
      <c r="AB301" s="3" t="b">
        <f>IF(OR(G301&lt;Z301,G301&gt;AA301),TRUE,FALSE)</f>
        <v>0</v>
      </c>
    </row>
    <row r="302" spans="1:28" s="3" customFormat="1" x14ac:dyDescent="0.25">
      <c r="A302" s="17" t="s">
        <v>574</v>
      </c>
      <c r="B302" s="17" t="str">
        <f>VLOOKUP(A302,data!I:S,2,FALSE)</f>
        <v>Pos X</v>
      </c>
      <c r="C302" s="15">
        <f>TRUNC(VLOOKUP(A302,data!I:S,3,FALSE),1)</f>
        <v>4712.6000000000004</v>
      </c>
      <c r="D302" s="15">
        <f>TRUNC(VLOOKUP(A302,data!I:S,4,FALSE),1)</f>
        <v>4715</v>
      </c>
      <c r="E302" s="15">
        <f>VLOOKUP(A302,data!I:S,5,FALSE)</f>
        <v>-3</v>
      </c>
      <c r="F302" s="15">
        <f>VLOOKUP(A302,data!I:S,6,FALSE)</f>
        <v>3</v>
      </c>
      <c r="G302" s="17">
        <f>C302-D302</f>
        <v>-2.3999999999996362</v>
      </c>
      <c r="H302" s="17">
        <f>IF(OR(G302&lt;E302,G302&gt;F302),1,0)</f>
        <v>0</v>
      </c>
      <c r="I302" s="15" t="str">
        <f>IF(H302=1,IF(G302&lt;E302,G302-E302,G302-F302),"")</f>
        <v/>
      </c>
      <c r="J302" s="33" t="str">
        <f>VLOOKUP(A302,data!I:S,9,FALSE)</f>
        <v>Pt-Sim Hole Inboard LH vs Hole Outboard LH - Pos X</v>
      </c>
      <c r="K302" s="33"/>
      <c r="L302" s="33"/>
      <c r="M302" s="33"/>
      <c r="N302" s="2"/>
      <c r="X302" s="3" t="str">
        <f>IF(AND(H302=1,Y302="TRUE"),TRUE,"")</f>
        <v/>
      </c>
      <c r="Y302" s="3" t="str">
        <f>VLOOKUP(A302,data!I:S,10,FALSE)</f>
        <v>TRUE</v>
      </c>
      <c r="Z302" s="3">
        <f>VLOOKUP(A302,data!I:S,7,FALSE)</f>
        <v>-6</v>
      </c>
      <c r="AA302" s="3">
        <f>VLOOKUP(A302,data!I:S,8,FALSE)</f>
        <v>6</v>
      </c>
      <c r="AB302" s="3" t="b">
        <f>IF(OR(G302&lt;Z302,G302&gt;AA302),TRUE,FALSE)</f>
        <v>0</v>
      </c>
    </row>
    <row r="303" spans="1:28" s="3" customFormat="1" x14ac:dyDescent="0.25">
      <c r="A303" s="17" t="s">
        <v>575</v>
      </c>
      <c r="B303" s="17" t="str">
        <f>VLOOKUP(A303,data!I:S,2,FALSE)</f>
        <v>Pos Y</v>
      </c>
      <c r="C303" s="15">
        <f>TRUNC(VLOOKUP(A303,data!I:S,3,FALSE),1)</f>
        <v>-546.20000000000005</v>
      </c>
      <c r="D303" s="15">
        <f>TRUNC(VLOOKUP(A303,data!I:S,4,FALSE),1)</f>
        <v>-545</v>
      </c>
      <c r="E303" s="15">
        <f>VLOOKUP(A303,data!I:S,5,FALSE)</f>
        <v>-3</v>
      </c>
      <c r="F303" s="15">
        <f>VLOOKUP(A303,data!I:S,6,FALSE)</f>
        <v>3</v>
      </c>
      <c r="G303" s="17">
        <f>C303-D303</f>
        <v>-1.2000000000000455</v>
      </c>
      <c r="H303" s="17">
        <f>IF(OR(G303&lt;E303,G303&gt;F303),1,0)</f>
        <v>0</v>
      </c>
      <c r="I303" s="15" t="str">
        <f>IF(H303=1,IF(G303&lt;E303,G303-E303,G303-F303),"")</f>
        <v/>
      </c>
      <c r="J303" s="33" t="str">
        <f>VLOOKUP(A303,data!I:S,9,FALSE)</f>
        <v>Pt-Sim Hole Inboard LH vs Hole Outboard LH - Pos Y</v>
      </c>
      <c r="K303" s="33"/>
      <c r="L303" s="33"/>
      <c r="M303" s="33"/>
      <c r="N303" s="2"/>
      <c r="X303" s="3" t="str">
        <f>IF(AND(H303=1,Y303="TRUE"),TRUE,"")</f>
        <v/>
      </c>
      <c r="Y303" s="3" t="str">
        <f>VLOOKUP(A303,data!I:S,10,FALSE)</f>
        <v>TRUE</v>
      </c>
      <c r="Z303" s="3">
        <f>VLOOKUP(A303,data!I:S,7,FALSE)</f>
        <v>-6</v>
      </c>
      <c r="AA303" s="3">
        <f>VLOOKUP(A303,data!I:S,8,FALSE)</f>
        <v>6</v>
      </c>
      <c r="AB303" s="3" t="b">
        <f>IF(OR(G303&lt;Z303,G303&gt;AA303),TRUE,FALSE)</f>
        <v>0</v>
      </c>
    </row>
    <row r="304" spans="1:28" s="3" customFormat="1" x14ac:dyDescent="0.25">
      <c r="A304" s="17" t="s">
        <v>576</v>
      </c>
      <c r="B304" s="17" t="str">
        <f>VLOOKUP(A304,data!I:S,2,FALSE)</f>
        <v>Pos Z</v>
      </c>
      <c r="C304" s="15">
        <f>TRUNC(VLOOKUP(A304,data!I:S,3,FALSE),1)</f>
        <v>1082.0999999999999</v>
      </c>
      <c r="D304" s="15">
        <f>TRUNC(VLOOKUP(A304,data!I:S,4,FALSE),1)</f>
        <v>1080</v>
      </c>
      <c r="E304" s="15">
        <f>VLOOKUP(A304,data!I:S,5,FALSE)</f>
        <v>-3</v>
      </c>
      <c r="F304" s="15">
        <f>VLOOKUP(A304,data!I:S,6,FALSE)</f>
        <v>3</v>
      </c>
      <c r="G304" s="17">
        <f>C304-D304</f>
        <v>2.0999999999999091</v>
      </c>
      <c r="H304" s="17">
        <f>IF(OR(G304&lt;E304,G304&gt;F304),1,0)</f>
        <v>0</v>
      </c>
      <c r="I304" s="15" t="str">
        <f>IF(H304=1,IF(G304&lt;E304,G304-E304,G304-F304),"")</f>
        <v/>
      </c>
      <c r="J304" s="33" t="str">
        <f>VLOOKUP(A304,data!I:S,9,FALSE)</f>
        <v>Pt-Sim Hole Inboard LH vs Hole Outboard LH - Pos Z</v>
      </c>
      <c r="K304" s="33"/>
      <c r="L304" s="33"/>
      <c r="M304" s="33"/>
      <c r="N304" s="2"/>
      <c r="X304" s="3" t="str">
        <f>IF(AND(H304=1,Y304="TRUE"),TRUE,"")</f>
        <v/>
      </c>
      <c r="Y304" s="3" t="str">
        <f>VLOOKUP(A304,data!I:S,10,FALSE)</f>
        <v>TRUE</v>
      </c>
      <c r="Z304" s="3">
        <f>VLOOKUP(A304,data!I:S,7,FALSE)</f>
        <v>-6</v>
      </c>
      <c r="AA304" s="3">
        <f>VLOOKUP(A304,data!I:S,8,FALSE)</f>
        <v>6</v>
      </c>
      <c r="AB304" s="3" t="b">
        <f>IF(OR(G304&lt;Z304,G304&gt;AA304),TRUE,FALSE)</f>
        <v>0</v>
      </c>
    </row>
    <row r="305" spans="1:28" s="3" customFormat="1" x14ac:dyDescent="0.25">
      <c r="A305" s="17" t="s">
        <v>577</v>
      </c>
      <c r="B305" s="17" t="str">
        <f>VLOOKUP(A305,data!I:S,2,FALSE)</f>
        <v>Dist X</v>
      </c>
      <c r="C305" s="15">
        <f>TRUNC(VLOOKUP(A305,data!I:S,3,FALSE),1)</f>
        <v>1.2</v>
      </c>
      <c r="D305" s="15">
        <f>TRUNC(VLOOKUP(A305,data!I:S,4,FALSE),1)</f>
        <v>0</v>
      </c>
      <c r="E305" s="15">
        <f>VLOOKUP(A305,data!I:S,5,FALSE)</f>
        <v>-1.5</v>
      </c>
      <c r="F305" s="15">
        <f>VLOOKUP(A305,data!I:S,6,FALSE)</f>
        <v>1.5</v>
      </c>
      <c r="G305" s="17">
        <f>C305-D305</f>
        <v>1.2</v>
      </c>
      <c r="H305" s="17">
        <f>IF(OR(G305&lt;E305,G305&gt;F305),1,0)</f>
        <v>0</v>
      </c>
      <c r="I305" s="15" t="str">
        <f>IF(H305=1,IF(G305&lt;E305,G305-E305,G305-F305),"")</f>
        <v/>
      </c>
      <c r="J305" s="33" t="str">
        <f>VLOOKUP(A305,data!I:S,9,FALSE)</f>
        <v>Deviation Hole Inboard RH vs Hole Outboard RH - L-Pitch</v>
      </c>
      <c r="K305" s="33"/>
      <c r="L305" s="33"/>
      <c r="M305" s="33"/>
      <c r="N305" s="2"/>
      <c r="X305" s="3" t="str">
        <f>IF(AND(H305=1,Y305="TRUE"),TRUE,"")</f>
        <v/>
      </c>
      <c r="Y305" s="3" t="str">
        <f>VLOOKUP(A305,data!I:S,10,FALSE)</f>
        <v>TRUE</v>
      </c>
      <c r="Z305" s="3">
        <f>VLOOKUP(A305,data!I:S,7,FALSE)</f>
        <v>-3</v>
      </c>
      <c r="AA305" s="3">
        <f>VLOOKUP(A305,data!I:S,8,FALSE)</f>
        <v>3</v>
      </c>
      <c r="AB305" s="3" t="b">
        <f>IF(OR(G305&lt;Z305,G305&gt;AA305),TRUE,FALSE)</f>
        <v>0</v>
      </c>
    </row>
    <row r="306" spans="1:28" s="3" customFormat="1" x14ac:dyDescent="0.25">
      <c r="A306" s="17" t="s">
        <v>578</v>
      </c>
      <c r="B306" s="17" t="str">
        <f>VLOOKUP(A306,data!I:S,2,FALSE)</f>
        <v>Dist Z</v>
      </c>
      <c r="C306" s="15">
        <f>TRUNC(VLOOKUP(A306,data!I:S,3,FALSE),1)</f>
        <v>0.1</v>
      </c>
      <c r="D306" s="15">
        <f>TRUNC(VLOOKUP(A306,data!I:S,4,FALSE),1)</f>
        <v>0</v>
      </c>
      <c r="E306" s="15">
        <f>VLOOKUP(A306,data!I:S,5,FALSE)</f>
        <v>-1.5</v>
      </c>
      <c r="F306" s="15">
        <f>VLOOKUP(A306,data!I:S,6,FALSE)</f>
        <v>1.5</v>
      </c>
      <c r="G306" s="17">
        <f>C306-D306</f>
        <v>0.1</v>
      </c>
      <c r="H306" s="17">
        <f>IF(OR(G306&lt;E306,G306&gt;F306),1,0)</f>
        <v>0</v>
      </c>
      <c r="I306" s="15" t="str">
        <f>IF(H306=1,IF(G306&lt;E306,G306-E306,G306-F306),"")</f>
        <v/>
      </c>
      <c r="J306" s="33" t="str">
        <f>VLOOKUP(A306,data!I:S,9,FALSE)</f>
        <v>Deviation Hole Inboard RH vs Hole Outboard RH - H-Pitch</v>
      </c>
      <c r="K306" s="33"/>
      <c r="L306" s="33"/>
      <c r="M306" s="33"/>
      <c r="N306" s="2"/>
      <c r="X306" s="3" t="str">
        <f>IF(AND(H306=1,Y306="TRUE"),TRUE,"")</f>
        <v/>
      </c>
      <c r="Y306" s="3" t="str">
        <f>VLOOKUP(A306,data!I:S,10,FALSE)</f>
        <v>TRUE</v>
      </c>
      <c r="Z306" s="3">
        <f>VLOOKUP(A306,data!I:S,7,FALSE)</f>
        <v>-3</v>
      </c>
      <c r="AA306" s="3">
        <f>VLOOKUP(A306,data!I:S,8,FALSE)</f>
        <v>3</v>
      </c>
      <c r="AB306" s="3" t="b">
        <f>IF(OR(G306&lt;Z306,G306&gt;AA306),TRUE,FALSE)</f>
        <v>0</v>
      </c>
    </row>
    <row r="307" spans="1:28" s="3" customFormat="1" x14ac:dyDescent="0.25">
      <c r="A307" s="17" t="s">
        <v>579</v>
      </c>
      <c r="B307" s="17" t="str">
        <f>VLOOKUP(A307,data!I:S,2,FALSE)</f>
        <v>Dist X</v>
      </c>
      <c r="C307" s="15">
        <f>TRUNC(VLOOKUP(A307,data!I:S,3,FALSE),1)</f>
        <v>0.3</v>
      </c>
      <c r="D307" s="15">
        <f>TRUNC(VLOOKUP(A307,data!I:S,4,FALSE),1)</f>
        <v>0</v>
      </c>
      <c r="E307" s="15">
        <f>VLOOKUP(A307,data!I:S,5,FALSE)</f>
        <v>-1.5</v>
      </c>
      <c r="F307" s="15">
        <f>VLOOKUP(A307,data!I:S,6,FALSE)</f>
        <v>1.5</v>
      </c>
      <c r="G307" s="17">
        <f>C307-D307</f>
        <v>0.3</v>
      </c>
      <c r="H307" s="17">
        <f>IF(OR(G307&lt;E307,G307&gt;F307),1,0)</f>
        <v>0</v>
      </c>
      <c r="I307" s="15" t="str">
        <f>IF(H307=1,IF(G307&lt;E307,G307-E307,G307-F307),"")</f>
        <v/>
      </c>
      <c r="J307" s="33" t="str">
        <f>VLOOKUP(A307,data!I:S,9,FALSE)</f>
        <v>Deviation Hole Inboard LH vs Hole Outboard LH - L-Pitch</v>
      </c>
      <c r="K307" s="33"/>
      <c r="L307" s="33"/>
      <c r="M307" s="33"/>
      <c r="N307" s="2"/>
      <c r="X307" s="3" t="str">
        <f>IF(AND(H307=1,Y307="TRUE"),TRUE,"")</f>
        <v/>
      </c>
      <c r="Y307" s="3" t="str">
        <f>VLOOKUP(A307,data!I:S,10,FALSE)</f>
        <v>TRUE</v>
      </c>
      <c r="Z307" s="3">
        <f>VLOOKUP(A307,data!I:S,7,FALSE)</f>
        <v>-3</v>
      </c>
      <c r="AA307" s="3">
        <f>VLOOKUP(A307,data!I:S,8,FALSE)</f>
        <v>3</v>
      </c>
      <c r="AB307" s="3" t="b">
        <f>IF(OR(G307&lt;Z307,G307&gt;AA307),TRUE,FALSE)</f>
        <v>0</v>
      </c>
    </row>
    <row r="308" spans="1:28" s="3" customFormat="1" x14ac:dyDescent="0.25">
      <c r="A308" s="17" t="s">
        <v>581</v>
      </c>
      <c r="B308" s="17" t="str">
        <f>VLOOKUP(A308,data!I:S,2,FALSE)</f>
        <v>Dist Z</v>
      </c>
      <c r="C308" s="15">
        <f>TRUNC(VLOOKUP(A308,data!I:S,3,FALSE),1)</f>
        <v>2.4</v>
      </c>
      <c r="D308" s="15">
        <f>TRUNC(VLOOKUP(A308,data!I:S,4,FALSE),1)</f>
        <v>0</v>
      </c>
      <c r="E308" s="15">
        <f>VLOOKUP(A308,data!I:S,5,FALSE)</f>
        <v>-1.5</v>
      </c>
      <c r="F308" s="15">
        <f>VLOOKUP(A308,data!I:S,6,FALSE)</f>
        <v>1.5</v>
      </c>
      <c r="G308" s="17">
        <f>C308-D308</f>
        <v>2.4</v>
      </c>
      <c r="H308" s="17">
        <f>IF(OR(G308&lt;E308,G308&gt;F308),1,0)</f>
        <v>1</v>
      </c>
      <c r="I308" s="15">
        <f>IF(H308=1,IF(G308&lt;E308,G308-E308,G308-F308),"")</f>
        <v>0.89999999999999991</v>
      </c>
      <c r="J308" s="33" t="str">
        <f>VLOOKUP(A308,data!I:S,9,FALSE)</f>
        <v>Deviation Hole Inboard LH vs Hole Outboard LH - H-Pitch</v>
      </c>
      <c r="K308" s="33"/>
      <c r="L308" s="33"/>
      <c r="M308" s="33"/>
      <c r="N308" s="2"/>
      <c r="X308" s="3" t="b">
        <f>IF(AND(H308=1,Y308="TRUE"),TRUE,"")</f>
        <v>1</v>
      </c>
      <c r="Y308" s="3" t="str">
        <f>VLOOKUP(A308,data!I:S,10,FALSE)</f>
        <v>TRUE</v>
      </c>
      <c r="Z308" s="3">
        <f>VLOOKUP(A308,data!I:S,7,FALSE)</f>
        <v>-3</v>
      </c>
      <c r="AA308" s="3">
        <f>VLOOKUP(A308,data!I:S,8,FALSE)</f>
        <v>3</v>
      </c>
      <c r="AB308" s="3" t="b">
        <f>IF(OR(G308&lt;Z308,G308&gt;AA308),TRUE,FALSE)</f>
        <v>0</v>
      </c>
    </row>
    <row r="309" spans="1:28" s="3" customFormat="1" x14ac:dyDescent="0.25">
      <c r="A309" s="17" t="s">
        <v>583</v>
      </c>
      <c r="B309" s="17" t="str">
        <f>VLOOKUP(A309,data!I:S,2,FALSE)</f>
        <v>Dist Y</v>
      </c>
      <c r="C309" s="15">
        <f>TRUNC(VLOOKUP(A309,data!I:S,3,FALSE),1)</f>
        <v>1092.0999999999999</v>
      </c>
      <c r="D309" s="15">
        <f>TRUNC(VLOOKUP(A309,data!I:S,4,FALSE),1)</f>
        <v>1090</v>
      </c>
      <c r="E309" s="15">
        <f>VLOOKUP(A309,data!I:S,5,FALSE)</f>
        <v>-3</v>
      </c>
      <c r="F309" s="15">
        <f>VLOOKUP(A309,data!I:S,6,FALSE)</f>
        <v>3</v>
      </c>
      <c r="G309" s="17">
        <f>C309-D309</f>
        <v>2.0999999999999091</v>
      </c>
      <c r="H309" s="17">
        <f>IF(OR(G309&lt;E309,G309&gt;F309),1,0)</f>
        <v>0</v>
      </c>
      <c r="I309" s="15" t="str">
        <f>IF(H309=1,IF(G309&lt;E309,G309-E309,G309-F309),"")</f>
        <v/>
      </c>
      <c r="J309" s="33" t="str">
        <f>VLOOKUP(A309,data!I:S,9,FALSE)</f>
        <v>Pt-Sim RH vs Pt-Sim LH - W-Pitch</v>
      </c>
      <c r="K309" s="33"/>
      <c r="L309" s="33"/>
      <c r="M309" s="33"/>
      <c r="N309" s="2"/>
      <c r="X309" s="3" t="str">
        <f>IF(AND(H309=1,Y309="TRUE"),TRUE,"")</f>
        <v/>
      </c>
      <c r="Y309" s="3" t="str">
        <f>VLOOKUP(A309,data!I:S,10,FALSE)</f>
        <v>TRUE</v>
      </c>
      <c r="Z309" s="3">
        <f>VLOOKUP(A309,data!I:S,7,FALSE)</f>
        <v>-6</v>
      </c>
      <c r="AA309" s="3">
        <f>VLOOKUP(A309,data!I:S,8,FALSE)</f>
        <v>6</v>
      </c>
      <c r="AB309" s="3" t="b">
        <f>IF(OR(G309&lt;Z309,G309&gt;AA309),TRUE,FALSE)</f>
        <v>0</v>
      </c>
    </row>
    <row r="310" spans="1:28" s="3" customFormat="1" x14ac:dyDescent="0.25">
      <c r="A310" s="17" t="s">
        <v>584</v>
      </c>
      <c r="B310" s="17" t="str">
        <f>VLOOKUP(A310,data!I:S,2,FALSE)</f>
        <v>Dist X</v>
      </c>
      <c r="C310" s="15">
        <f>TRUNC(VLOOKUP(A310,data!I:S,3,FALSE),1)</f>
        <v>1336.5</v>
      </c>
      <c r="D310" s="15">
        <f>TRUNC(VLOOKUP(A310,data!I:S,4,FALSE),1)</f>
        <v>1335</v>
      </c>
      <c r="E310" s="15">
        <f>VLOOKUP(A310,data!I:S,5,FALSE)</f>
        <v>-3</v>
      </c>
      <c r="F310" s="15">
        <f>VLOOKUP(A310,data!I:S,6,FALSE)</f>
        <v>3</v>
      </c>
      <c r="G310" s="17">
        <f>C310-D310</f>
        <v>1.5</v>
      </c>
      <c r="H310" s="17">
        <f>IF(OR(G310&lt;E310,G310&gt;F310),1,0)</f>
        <v>0</v>
      </c>
      <c r="I310" s="15" t="str">
        <f>IF(H310=1,IF(G310&lt;E310,G310-E310,G310-F310),"")</f>
        <v/>
      </c>
      <c r="J310" s="33" t="str">
        <f>VLOOKUP(A310,data!I:S,9,FALSE)</f>
        <v>Center of Spring # 3 RH vs Center of Spring # 4 RH - L-Pitch</v>
      </c>
      <c r="K310" s="33"/>
      <c r="L310" s="33"/>
      <c r="M310" s="33"/>
      <c r="N310" s="2"/>
      <c r="X310" s="3" t="str">
        <f>IF(AND(H310=1,Y310="TRUE"),TRUE,"")</f>
        <v/>
      </c>
      <c r="Y310" s="3" t="str">
        <f>VLOOKUP(A310,data!I:S,10,FALSE)</f>
        <v>TRUE</v>
      </c>
      <c r="Z310" s="3">
        <f>VLOOKUP(A310,data!I:S,7,FALSE)</f>
        <v>-6</v>
      </c>
      <c r="AA310" s="3">
        <f>VLOOKUP(A310,data!I:S,8,FALSE)</f>
        <v>6</v>
      </c>
      <c r="AB310" s="3" t="b">
        <f>IF(OR(G310&lt;Z310,G310&gt;AA310),TRUE,FALSE)</f>
        <v>0</v>
      </c>
    </row>
    <row r="311" spans="1:28" s="3" customFormat="1" x14ac:dyDescent="0.25">
      <c r="A311" s="17" t="s">
        <v>586</v>
      </c>
      <c r="B311" s="17" t="str">
        <f>VLOOKUP(A311,data!I:S,2,FALSE)</f>
        <v>Dist Y</v>
      </c>
      <c r="C311" s="15">
        <f>TRUNC(VLOOKUP(A311,data!I:S,3,FALSE),1)</f>
        <v>14.4</v>
      </c>
      <c r="D311" s="15">
        <f>TRUNC(VLOOKUP(A311,data!I:S,4,FALSE),1)</f>
        <v>15</v>
      </c>
      <c r="E311" s="15">
        <f>VLOOKUP(A311,data!I:S,5,FALSE)</f>
        <v>-3</v>
      </c>
      <c r="F311" s="15">
        <f>VLOOKUP(A311,data!I:S,6,FALSE)</f>
        <v>3</v>
      </c>
      <c r="G311" s="17">
        <f>C311-D311</f>
        <v>-0.59999999999999964</v>
      </c>
      <c r="H311" s="17">
        <f>IF(OR(G311&lt;E311,G311&gt;F311),1,0)</f>
        <v>0</v>
      </c>
      <c r="I311" s="15" t="str">
        <f>IF(H311=1,IF(G311&lt;E311,G311-E311,G311-F311),"")</f>
        <v/>
      </c>
      <c r="J311" s="33" t="str">
        <f>VLOOKUP(A311,data!I:S,9,FALSE)</f>
        <v>Center of Spring # 3 RH vs Center of Spring # 4 RH - W-Pitch</v>
      </c>
      <c r="K311" s="33"/>
      <c r="L311" s="33"/>
      <c r="M311" s="33"/>
      <c r="N311" s="2"/>
      <c r="X311" s="3" t="str">
        <f>IF(AND(H311=1,Y311="TRUE"),TRUE,"")</f>
        <v/>
      </c>
      <c r="Y311" s="3" t="str">
        <f>VLOOKUP(A311,data!I:S,10,FALSE)</f>
        <v>TRUE</v>
      </c>
      <c r="Z311" s="3">
        <f>VLOOKUP(A311,data!I:S,7,FALSE)</f>
        <v>-6</v>
      </c>
      <c r="AA311" s="3">
        <f>VLOOKUP(A311,data!I:S,8,FALSE)</f>
        <v>6</v>
      </c>
      <c r="AB311" s="3" t="b">
        <f>IF(OR(G311&lt;Z311,G311&gt;AA311),TRUE,FALSE)</f>
        <v>0</v>
      </c>
    </row>
    <row r="312" spans="1:28" s="3" customFormat="1" x14ac:dyDescent="0.25">
      <c r="A312" s="17" t="s">
        <v>588</v>
      </c>
      <c r="B312" s="17" t="str">
        <f>VLOOKUP(A312,data!I:S,2,FALSE)</f>
        <v>Dist Z</v>
      </c>
      <c r="C312" s="15">
        <f>TRUNC(VLOOKUP(A312,data!I:S,3,FALSE),1)</f>
        <v>227.1</v>
      </c>
      <c r="D312" s="15">
        <f>TRUNC(VLOOKUP(A312,data!I:S,4,FALSE),1)</f>
        <v>224</v>
      </c>
      <c r="E312" s="15">
        <f>VLOOKUP(A312,data!I:S,5,FALSE)</f>
        <v>-3</v>
      </c>
      <c r="F312" s="15">
        <f>VLOOKUP(A312,data!I:S,6,FALSE)</f>
        <v>3</v>
      </c>
      <c r="G312" s="17">
        <f>C312-D312</f>
        <v>3.0999999999999943</v>
      </c>
      <c r="H312" s="17">
        <f>IF(OR(G312&lt;E312,G312&gt;F312),1,0)</f>
        <v>1</v>
      </c>
      <c r="I312" s="15">
        <f>IF(H312=1,IF(G312&lt;E312,G312-E312,G312-F312),"")</f>
        <v>9.9999999999994316E-2</v>
      </c>
      <c r="J312" s="33" t="str">
        <f>VLOOKUP(A312,data!I:S,9,FALSE)</f>
        <v>Center of Spring # 3 RH vs Center of Spring # 4 RH - H-Pitch</v>
      </c>
      <c r="K312" s="33"/>
      <c r="L312" s="33"/>
      <c r="M312" s="33"/>
      <c r="N312" s="2"/>
      <c r="X312" s="3" t="b">
        <f>IF(AND(H312=1,Y312="TRUE"),TRUE,"")</f>
        <v>1</v>
      </c>
      <c r="Y312" s="3" t="str">
        <f>VLOOKUP(A312,data!I:S,10,FALSE)</f>
        <v>TRUE</v>
      </c>
      <c r="Z312" s="3">
        <f>VLOOKUP(A312,data!I:S,7,FALSE)</f>
        <v>-6</v>
      </c>
      <c r="AA312" s="3">
        <f>VLOOKUP(A312,data!I:S,8,FALSE)</f>
        <v>6</v>
      </c>
      <c r="AB312" s="3" t="b">
        <f>IF(OR(G312&lt;Z312,G312&gt;AA312),TRUE,FALSE)</f>
        <v>0</v>
      </c>
    </row>
    <row r="313" spans="1:28" s="3" customFormat="1" x14ac:dyDescent="0.25">
      <c r="A313" s="17" t="s">
        <v>590</v>
      </c>
      <c r="B313" s="17" t="str">
        <f>VLOOKUP(A313,data!I:S,2,FALSE)</f>
        <v>Dist X</v>
      </c>
      <c r="C313" s="15">
        <f>TRUNC(VLOOKUP(A313,data!I:S,3,FALSE),1)</f>
        <v>631.79999999999995</v>
      </c>
      <c r="D313" s="15">
        <f>TRUNC(VLOOKUP(A313,data!I:S,4,FALSE),1)</f>
        <v>632.1</v>
      </c>
      <c r="E313" s="15">
        <f>VLOOKUP(A313,data!I:S,5,FALSE)</f>
        <v>-3</v>
      </c>
      <c r="F313" s="15">
        <f>VLOOKUP(A313,data!I:S,6,FALSE)</f>
        <v>3</v>
      </c>
      <c r="G313" s="17">
        <f>C313-D313</f>
        <v>-0.30000000000006821</v>
      </c>
      <c r="H313" s="17">
        <f>IF(OR(G313&lt;E313,G313&gt;F313),1,0)</f>
        <v>0</v>
      </c>
      <c r="I313" s="15" t="str">
        <f>IF(H313=1,IF(G313&lt;E313,G313-E313,G313-F313),"")</f>
        <v/>
      </c>
      <c r="J313" s="33" t="str">
        <f>VLOOKUP(A313,data!I:S,9,FALSE)</f>
        <v>Center of Spring # 3 RH vs Rear Bound Stopper Hole Front RH - L-Pitch</v>
      </c>
      <c r="K313" s="33"/>
      <c r="L313" s="33"/>
      <c r="M313" s="33"/>
      <c r="N313" s="2"/>
      <c r="X313" s="3" t="str">
        <f>IF(AND(H313=1,Y313="TRUE"),TRUE,"")</f>
        <v/>
      </c>
      <c r="Y313" s="3" t="str">
        <f>VLOOKUP(A313,data!I:S,10,FALSE)</f>
        <v>TRUE</v>
      </c>
      <c r="Z313" s="3">
        <f>VLOOKUP(A313,data!I:S,7,FALSE)</f>
        <v>-6</v>
      </c>
      <c r="AA313" s="3">
        <f>VLOOKUP(A313,data!I:S,8,FALSE)</f>
        <v>6</v>
      </c>
      <c r="AB313" s="3" t="b">
        <f>IF(OR(G313&lt;Z313,G313&gt;AA313),TRUE,FALSE)</f>
        <v>0</v>
      </c>
    </row>
    <row r="314" spans="1:28" s="3" customFormat="1" x14ac:dyDescent="0.25">
      <c r="A314" s="17" t="s">
        <v>592</v>
      </c>
      <c r="B314" s="17" t="str">
        <f>VLOOKUP(A314,data!I:S,2,FALSE)</f>
        <v>Dist Y</v>
      </c>
      <c r="C314" s="15">
        <f>TRUNC(VLOOKUP(A314,data!I:S,3,FALSE),1)</f>
        <v>24</v>
      </c>
      <c r="D314" s="15">
        <f>TRUNC(VLOOKUP(A314,data!I:S,4,FALSE),1)</f>
        <v>25</v>
      </c>
      <c r="E314" s="15">
        <f>VLOOKUP(A314,data!I:S,5,FALSE)</f>
        <v>-3</v>
      </c>
      <c r="F314" s="15">
        <f>VLOOKUP(A314,data!I:S,6,FALSE)</f>
        <v>3</v>
      </c>
      <c r="G314" s="17">
        <f>C314-D314</f>
        <v>-1</v>
      </c>
      <c r="H314" s="17">
        <f>IF(OR(G314&lt;E314,G314&gt;F314),1,0)</f>
        <v>0</v>
      </c>
      <c r="I314" s="15" t="str">
        <f>IF(H314=1,IF(G314&lt;E314,G314-E314,G314-F314),"")</f>
        <v/>
      </c>
      <c r="J314" s="33" t="str">
        <f>VLOOKUP(A314,data!I:S,9,FALSE)</f>
        <v>Center of Spring # 3 RH vs Rear Bound Stopper Hole Front RH - W-Pitch</v>
      </c>
      <c r="K314" s="33"/>
      <c r="L314" s="33"/>
      <c r="M314" s="33"/>
      <c r="N314" s="2"/>
      <c r="X314" s="3" t="str">
        <f>IF(AND(H314=1,Y314="TRUE"),TRUE,"")</f>
        <v/>
      </c>
      <c r="Y314" s="3" t="str">
        <f>VLOOKUP(A314,data!I:S,10,FALSE)</f>
        <v>TRUE</v>
      </c>
      <c r="Z314" s="3">
        <f>VLOOKUP(A314,data!I:S,7,FALSE)</f>
        <v>-6</v>
      </c>
      <c r="AA314" s="3">
        <f>VLOOKUP(A314,data!I:S,8,FALSE)</f>
        <v>6</v>
      </c>
      <c r="AB314" s="3" t="b">
        <f>IF(OR(G314&lt;Z314,G314&gt;AA314),TRUE,FALSE)</f>
        <v>0</v>
      </c>
    </row>
    <row r="315" spans="1:28" s="3" customFormat="1" x14ac:dyDescent="0.25">
      <c r="A315" s="17" t="s">
        <v>594</v>
      </c>
      <c r="B315" s="17" t="str">
        <f>VLOOKUP(A315,data!I:S,2,FALSE)</f>
        <v>Dist Z</v>
      </c>
      <c r="C315" s="15">
        <f>TRUNC(VLOOKUP(A315,data!I:S,3,FALSE),1)</f>
        <v>198.1</v>
      </c>
      <c r="D315" s="15">
        <f>TRUNC(VLOOKUP(A315,data!I:S,4,FALSE),1)</f>
        <v>198.8</v>
      </c>
      <c r="E315" s="15">
        <f>VLOOKUP(A315,data!I:S,5,FALSE)</f>
        <v>-3</v>
      </c>
      <c r="F315" s="15">
        <f>VLOOKUP(A315,data!I:S,6,FALSE)</f>
        <v>3</v>
      </c>
      <c r="G315" s="17">
        <f>C315-D315</f>
        <v>-0.70000000000001705</v>
      </c>
      <c r="H315" s="17">
        <f>IF(OR(G315&lt;E315,G315&gt;F315),1,0)</f>
        <v>0</v>
      </c>
      <c r="I315" s="15" t="str">
        <f>IF(H315=1,IF(G315&lt;E315,G315-E315,G315-F315),"")</f>
        <v/>
      </c>
      <c r="J315" s="33" t="str">
        <f>VLOOKUP(A315,data!I:S,9,FALSE)</f>
        <v>Center of Spring # 3 RH vs Rear Bound Stopper Hole Front RH - H-Pitch</v>
      </c>
      <c r="K315" s="33"/>
      <c r="L315" s="33"/>
      <c r="M315" s="33"/>
      <c r="N315" s="2"/>
      <c r="X315" s="3" t="str">
        <f>IF(AND(H315=1,Y315="TRUE"),TRUE,"")</f>
        <v/>
      </c>
      <c r="Y315" s="3" t="str">
        <f>VLOOKUP(A315,data!I:S,10,FALSE)</f>
        <v>TRUE</v>
      </c>
      <c r="Z315" s="3">
        <f>VLOOKUP(A315,data!I:S,7,FALSE)</f>
        <v>-6</v>
      </c>
      <c r="AA315" s="3">
        <f>VLOOKUP(A315,data!I:S,8,FALSE)</f>
        <v>6</v>
      </c>
      <c r="AB315" s="3" t="b">
        <f>IF(OR(G315&lt;Z315,G315&gt;AA315),TRUE,FALSE)</f>
        <v>0</v>
      </c>
    </row>
    <row r="316" spans="1:28" s="3" customFormat="1" x14ac:dyDescent="0.25">
      <c r="A316" s="17" t="s">
        <v>596</v>
      </c>
      <c r="B316" s="17" t="str">
        <f>VLOOKUP(A316,data!I:S,2,FALSE)</f>
        <v>Dist X</v>
      </c>
      <c r="C316" s="15">
        <f>TRUNC(VLOOKUP(A316,data!I:S,3,FALSE),1)</f>
        <v>521.9</v>
      </c>
      <c r="D316" s="15">
        <f>TRUNC(VLOOKUP(A316,data!I:S,4,FALSE),1)</f>
        <v>522.29999999999995</v>
      </c>
      <c r="E316" s="15">
        <f>VLOOKUP(A316,data!I:S,5,FALSE)</f>
        <v>-3</v>
      </c>
      <c r="F316" s="15">
        <f>VLOOKUP(A316,data!I:S,6,FALSE)</f>
        <v>3</v>
      </c>
      <c r="G316" s="17">
        <f>C316-D316</f>
        <v>-0.39999999999997726</v>
      </c>
      <c r="H316" s="17">
        <f>IF(OR(G316&lt;E316,G316&gt;F316),1,0)</f>
        <v>0</v>
      </c>
      <c r="I316" s="15" t="str">
        <f>IF(H316=1,IF(G316&lt;E316,G316-E316,G316-F316),"")</f>
        <v/>
      </c>
      <c r="J316" s="33" t="str">
        <f>VLOOKUP(A316,data!I:S,9,FALSE)</f>
        <v>Center of Spring # 3 RH vs Rear Shock Absorber RH - L-Pitch</v>
      </c>
      <c r="K316" s="33"/>
      <c r="L316" s="33"/>
      <c r="M316" s="33"/>
      <c r="N316" s="2"/>
      <c r="X316" s="3" t="str">
        <f>IF(AND(H316=1,Y316="TRUE"),TRUE,"")</f>
        <v/>
      </c>
      <c r="Y316" s="3" t="str">
        <f>VLOOKUP(A316,data!I:S,10,FALSE)</f>
        <v>TRUE</v>
      </c>
      <c r="Z316" s="3">
        <f>VLOOKUP(A316,data!I:S,7,FALSE)</f>
        <v>-6</v>
      </c>
      <c r="AA316" s="3">
        <f>VLOOKUP(A316,data!I:S,8,FALSE)</f>
        <v>6</v>
      </c>
      <c r="AB316" s="3" t="b">
        <f>IF(OR(G316&lt;Z316,G316&gt;AA316),TRUE,FALSE)</f>
        <v>0</v>
      </c>
    </row>
    <row r="317" spans="1:28" s="3" customFormat="1" x14ac:dyDescent="0.25">
      <c r="A317" s="17" t="s">
        <v>598</v>
      </c>
      <c r="B317" s="17" t="str">
        <f>VLOOKUP(A317,data!I:S,2,FALSE)</f>
        <v>Dist Y</v>
      </c>
      <c r="C317" s="15">
        <f>TRUNC(VLOOKUP(A317,data!I:S,3,FALSE),1)</f>
        <v>128.30000000000001</v>
      </c>
      <c r="D317" s="15">
        <f>TRUNC(VLOOKUP(A317,data!I:S,4,FALSE),1)</f>
        <v>127.5</v>
      </c>
      <c r="E317" s="15">
        <f>VLOOKUP(A317,data!I:S,5,FALSE)</f>
        <v>-3</v>
      </c>
      <c r="F317" s="15">
        <f>VLOOKUP(A317,data!I:S,6,FALSE)</f>
        <v>3</v>
      </c>
      <c r="G317" s="17">
        <f>C317-D317</f>
        <v>0.80000000000001137</v>
      </c>
      <c r="H317" s="17">
        <f>IF(OR(G317&lt;E317,G317&gt;F317),1,0)</f>
        <v>0</v>
      </c>
      <c r="I317" s="15" t="str">
        <f>IF(H317=1,IF(G317&lt;E317,G317-E317,G317-F317),"")</f>
        <v/>
      </c>
      <c r="J317" s="33" t="str">
        <f>VLOOKUP(A317,data!I:S,9,FALSE)</f>
        <v>Center of Spring # 3 RH vs Rear Shock Absorber RH - W-Pitch</v>
      </c>
      <c r="K317" s="33"/>
      <c r="L317" s="33"/>
      <c r="M317" s="33"/>
      <c r="N317" s="2"/>
      <c r="X317" s="3" t="str">
        <f>IF(AND(H317=1,Y317="TRUE"),TRUE,"")</f>
        <v/>
      </c>
      <c r="Y317" s="3" t="str">
        <f>VLOOKUP(A317,data!I:S,10,FALSE)</f>
        <v>TRUE</v>
      </c>
      <c r="Z317" s="3">
        <f>VLOOKUP(A317,data!I:S,7,FALSE)</f>
        <v>-6</v>
      </c>
      <c r="AA317" s="3">
        <f>VLOOKUP(A317,data!I:S,8,FALSE)</f>
        <v>6</v>
      </c>
      <c r="AB317" s="3" t="b">
        <f>IF(OR(G317&lt;Z317,G317&gt;AA317),TRUE,FALSE)</f>
        <v>0</v>
      </c>
    </row>
    <row r="318" spans="1:28" s="3" customFormat="1" x14ac:dyDescent="0.25">
      <c r="A318" s="17" t="s">
        <v>600</v>
      </c>
      <c r="B318" s="17" t="str">
        <f>VLOOKUP(A318,data!I:S,2,FALSE)</f>
        <v>Dist Z</v>
      </c>
      <c r="C318" s="15">
        <f>TRUNC(VLOOKUP(A318,data!I:S,3,FALSE),1)</f>
        <v>364.2</v>
      </c>
      <c r="D318" s="15">
        <f>TRUNC(VLOOKUP(A318,data!I:S,4,FALSE),1)</f>
        <v>362.4</v>
      </c>
      <c r="E318" s="15">
        <f>VLOOKUP(A318,data!I:S,5,FALSE)</f>
        <v>-3</v>
      </c>
      <c r="F318" s="15">
        <f>VLOOKUP(A318,data!I:S,6,FALSE)</f>
        <v>3</v>
      </c>
      <c r="G318" s="17">
        <f>C318-D318</f>
        <v>1.8000000000000114</v>
      </c>
      <c r="H318" s="17">
        <f>IF(OR(G318&lt;E318,G318&gt;F318),1,0)</f>
        <v>0</v>
      </c>
      <c r="I318" s="15" t="str">
        <f>IF(H318=1,IF(G318&lt;E318,G318-E318,G318-F318),"")</f>
        <v/>
      </c>
      <c r="J318" s="33" t="str">
        <f>VLOOKUP(A318,data!I:S,9,FALSE)</f>
        <v>Center of Spring # 3 RH vs Rear Shock Absorber RH - H-Pitch</v>
      </c>
      <c r="K318" s="33"/>
      <c r="L318" s="33"/>
      <c r="M318" s="33"/>
      <c r="N318" s="2"/>
      <c r="X318" s="3" t="str">
        <f>IF(AND(H318=1,Y318="TRUE"),TRUE,"")</f>
        <v/>
      </c>
      <c r="Y318" s="3" t="str">
        <f>VLOOKUP(A318,data!I:S,10,FALSE)</f>
        <v>TRUE</v>
      </c>
      <c r="Z318" s="3">
        <f>VLOOKUP(A318,data!I:S,7,FALSE)</f>
        <v>-6</v>
      </c>
      <c r="AA318" s="3">
        <f>VLOOKUP(A318,data!I:S,8,FALSE)</f>
        <v>6</v>
      </c>
      <c r="AB318" s="3" t="b">
        <f>IF(OR(G318&lt;Z318,G318&gt;AA318),TRUE,FALSE)</f>
        <v>0</v>
      </c>
    </row>
    <row r="319" spans="1:28" s="3" customFormat="1" x14ac:dyDescent="0.25">
      <c r="A319" s="17" t="s">
        <v>602</v>
      </c>
      <c r="B319" s="17" t="str">
        <f>VLOOKUP(A319,data!I:S,2,FALSE)</f>
        <v>Dist X</v>
      </c>
      <c r="C319" s="15">
        <f>TRUNC(VLOOKUP(A319,data!I:S,3,FALSE),1)</f>
        <v>1333.1</v>
      </c>
      <c r="D319" s="15">
        <f>TRUNC(VLOOKUP(A319,data!I:S,4,FALSE),1)</f>
        <v>1335</v>
      </c>
      <c r="E319" s="15">
        <f>VLOOKUP(A319,data!I:S,5,FALSE)</f>
        <v>-3</v>
      </c>
      <c r="F319" s="15">
        <f>VLOOKUP(A319,data!I:S,6,FALSE)</f>
        <v>3</v>
      </c>
      <c r="G319" s="17">
        <f>C319-D319</f>
        <v>-1.9000000000000909</v>
      </c>
      <c r="H319" s="17">
        <f>IF(OR(G319&lt;E319,G319&gt;F319),1,0)</f>
        <v>0</v>
      </c>
      <c r="I319" s="15" t="str">
        <f>IF(H319=1,IF(G319&lt;E319,G319-E319,G319-F319),"")</f>
        <v/>
      </c>
      <c r="J319" s="33" t="str">
        <f>VLOOKUP(A319,data!I:S,9,FALSE)</f>
        <v>Center of Spring # 3 LH vs Center of Spring # 4 LH - L-Pitch</v>
      </c>
      <c r="K319" s="33"/>
      <c r="L319" s="33"/>
      <c r="M319" s="33"/>
      <c r="N319" s="2"/>
      <c r="X319" s="3" t="str">
        <f>IF(AND(H319=1,Y319="TRUE"),TRUE,"")</f>
        <v/>
      </c>
      <c r="Y319" s="3" t="str">
        <f>VLOOKUP(A319,data!I:S,10,FALSE)</f>
        <v>TRUE</v>
      </c>
      <c r="Z319" s="3">
        <f>VLOOKUP(A319,data!I:S,7,FALSE)</f>
        <v>-6</v>
      </c>
      <c r="AA319" s="3">
        <f>VLOOKUP(A319,data!I:S,8,FALSE)</f>
        <v>6</v>
      </c>
      <c r="AB319" s="3" t="b">
        <f>IF(OR(G319&lt;Z319,G319&gt;AA319),TRUE,FALSE)</f>
        <v>0</v>
      </c>
    </row>
    <row r="320" spans="1:28" s="3" customFormat="1" x14ac:dyDescent="0.25">
      <c r="A320" s="17" t="s">
        <v>604</v>
      </c>
      <c r="B320" s="17" t="str">
        <f>VLOOKUP(A320,data!I:S,2,FALSE)</f>
        <v>Dist Y</v>
      </c>
      <c r="C320" s="15">
        <f>TRUNC(VLOOKUP(A320,data!I:S,3,FALSE),1)</f>
        <v>15.2</v>
      </c>
      <c r="D320" s="15">
        <f>TRUNC(VLOOKUP(A320,data!I:S,4,FALSE),1)</f>
        <v>15</v>
      </c>
      <c r="E320" s="15">
        <f>VLOOKUP(A320,data!I:S,5,FALSE)</f>
        <v>-3</v>
      </c>
      <c r="F320" s="15">
        <f>VLOOKUP(A320,data!I:S,6,FALSE)</f>
        <v>3</v>
      </c>
      <c r="G320" s="17">
        <f>C320-D320</f>
        <v>0.19999999999999929</v>
      </c>
      <c r="H320" s="17">
        <f>IF(OR(G320&lt;E320,G320&gt;F320),1,0)</f>
        <v>0</v>
      </c>
      <c r="I320" s="15" t="str">
        <f>IF(H320=1,IF(G320&lt;E320,G320-E320,G320-F320),"")</f>
        <v/>
      </c>
      <c r="J320" s="33" t="str">
        <f>VLOOKUP(A320,data!I:S,9,FALSE)</f>
        <v>Center of Spring # 3 LH vs Center of Spring # 4 LH - W-Pitch</v>
      </c>
      <c r="K320" s="33"/>
      <c r="L320" s="33"/>
      <c r="M320" s="33"/>
      <c r="N320" s="2"/>
      <c r="X320" s="3" t="str">
        <f>IF(AND(H320=1,Y320="TRUE"),TRUE,"")</f>
        <v/>
      </c>
      <c r="Y320" s="3" t="str">
        <f>VLOOKUP(A320,data!I:S,10,FALSE)</f>
        <v>TRUE</v>
      </c>
      <c r="Z320" s="3">
        <f>VLOOKUP(A320,data!I:S,7,FALSE)</f>
        <v>-6</v>
      </c>
      <c r="AA320" s="3">
        <f>VLOOKUP(A320,data!I:S,8,FALSE)</f>
        <v>6</v>
      </c>
      <c r="AB320" s="3" t="b">
        <f>IF(OR(G320&lt;Z320,G320&gt;AA320),TRUE,FALSE)</f>
        <v>0</v>
      </c>
    </row>
    <row r="321" spans="1:28" s="3" customFormat="1" x14ac:dyDescent="0.25">
      <c r="A321" s="17" t="s">
        <v>606</v>
      </c>
      <c r="B321" s="17" t="str">
        <f>VLOOKUP(A321,data!I:S,2,FALSE)</f>
        <v>Dist Z</v>
      </c>
      <c r="C321" s="15">
        <f>TRUNC(VLOOKUP(A321,data!I:S,3,FALSE),1)</f>
        <v>226.7</v>
      </c>
      <c r="D321" s="15">
        <f>TRUNC(VLOOKUP(A321,data!I:S,4,FALSE),1)</f>
        <v>224</v>
      </c>
      <c r="E321" s="15">
        <f>VLOOKUP(A321,data!I:S,5,FALSE)</f>
        <v>-3</v>
      </c>
      <c r="F321" s="15">
        <f>VLOOKUP(A321,data!I:S,6,FALSE)</f>
        <v>3</v>
      </c>
      <c r="G321" s="17">
        <f>C321-D321</f>
        <v>2.6999999999999886</v>
      </c>
      <c r="H321" s="17">
        <f>IF(OR(G321&lt;E321,G321&gt;F321),1,0)</f>
        <v>0</v>
      </c>
      <c r="I321" s="15" t="str">
        <f>IF(H321=1,IF(G321&lt;E321,G321-E321,G321-F321),"")</f>
        <v/>
      </c>
      <c r="J321" s="33" t="str">
        <f>VLOOKUP(A321,data!I:S,9,FALSE)</f>
        <v>Center of Spring # 3 LH vs Center of Spring # 4 LH - H-Pitch</v>
      </c>
      <c r="K321" s="33"/>
      <c r="L321" s="33"/>
      <c r="M321" s="33"/>
      <c r="N321" s="2"/>
      <c r="X321" s="3" t="str">
        <f>IF(AND(H321=1,Y321="TRUE"),TRUE,"")</f>
        <v/>
      </c>
      <c r="Y321" s="3" t="str">
        <f>VLOOKUP(A321,data!I:S,10,FALSE)</f>
        <v>TRUE</v>
      </c>
      <c r="Z321" s="3">
        <f>VLOOKUP(A321,data!I:S,7,FALSE)</f>
        <v>-6</v>
      </c>
      <c r="AA321" s="3">
        <f>VLOOKUP(A321,data!I:S,8,FALSE)</f>
        <v>6</v>
      </c>
      <c r="AB321" s="3" t="b">
        <f>IF(OR(G321&lt;Z321,G321&gt;AA321),TRUE,FALSE)</f>
        <v>0</v>
      </c>
    </row>
    <row r="322" spans="1:28" s="3" customFormat="1" x14ac:dyDescent="0.25">
      <c r="A322" s="17" t="s">
        <v>608</v>
      </c>
      <c r="B322" s="17" t="str">
        <f>VLOOKUP(A322,data!I:S,2,FALSE)</f>
        <v>Dist X</v>
      </c>
      <c r="C322" s="15">
        <f>TRUNC(VLOOKUP(A322,data!I:S,3,FALSE),1)</f>
        <v>632.5</v>
      </c>
      <c r="D322" s="15">
        <f>TRUNC(VLOOKUP(A322,data!I:S,4,FALSE),1)</f>
        <v>632.1</v>
      </c>
      <c r="E322" s="15">
        <f>VLOOKUP(A322,data!I:S,5,FALSE)</f>
        <v>-3</v>
      </c>
      <c r="F322" s="15">
        <f>VLOOKUP(A322,data!I:S,6,FALSE)</f>
        <v>3</v>
      </c>
      <c r="G322" s="17">
        <f>C322-D322</f>
        <v>0.39999999999997726</v>
      </c>
      <c r="H322" s="17">
        <f>IF(OR(G322&lt;E322,G322&gt;F322),1,0)</f>
        <v>0</v>
      </c>
      <c r="I322" s="15" t="str">
        <f>IF(H322=1,IF(G322&lt;E322,G322-E322,G322-F322),"")</f>
        <v/>
      </c>
      <c r="J322" s="33" t="str">
        <f>VLOOKUP(A322,data!I:S,9,FALSE)</f>
        <v>Center of Spring # 3 LH vs Rear Bound Stopper Hole Front LH - L-Pitch</v>
      </c>
      <c r="K322" s="33"/>
      <c r="L322" s="33"/>
      <c r="M322" s="33"/>
      <c r="N322" s="2"/>
      <c r="X322" s="3" t="str">
        <f>IF(AND(H322=1,Y322="TRUE"),TRUE,"")</f>
        <v/>
      </c>
      <c r="Y322" s="3" t="str">
        <f>VLOOKUP(A322,data!I:S,10,FALSE)</f>
        <v>TRUE</v>
      </c>
      <c r="Z322" s="3">
        <f>VLOOKUP(A322,data!I:S,7,FALSE)</f>
        <v>-6</v>
      </c>
      <c r="AA322" s="3">
        <f>VLOOKUP(A322,data!I:S,8,FALSE)</f>
        <v>6</v>
      </c>
      <c r="AB322" s="3" t="b">
        <f>IF(OR(G322&lt;Z322,G322&gt;AA322),TRUE,FALSE)</f>
        <v>0</v>
      </c>
    </row>
    <row r="323" spans="1:28" s="3" customFormat="1" x14ac:dyDescent="0.25">
      <c r="A323" s="17" t="s">
        <v>610</v>
      </c>
      <c r="B323" s="17" t="str">
        <f>VLOOKUP(A323,data!I:S,2,FALSE)</f>
        <v>Dist Y</v>
      </c>
      <c r="C323" s="15">
        <f>TRUNC(VLOOKUP(A323,data!I:S,3,FALSE),1)</f>
        <v>24.3</v>
      </c>
      <c r="D323" s="15">
        <f>TRUNC(VLOOKUP(A323,data!I:S,4,FALSE),1)</f>
        <v>25</v>
      </c>
      <c r="E323" s="15">
        <f>VLOOKUP(A323,data!I:S,5,FALSE)</f>
        <v>-3</v>
      </c>
      <c r="F323" s="15">
        <f>VLOOKUP(A323,data!I:S,6,FALSE)</f>
        <v>3</v>
      </c>
      <c r="G323" s="17">
        <f>C323-D323</f>
        <v>-0.69999999999999929</v>
      </c>
      <c r="H323" s="17">
        <f>IF(OR(G323&lt;E323,G323&gt;F323),1,0)</f>
        <v>0</v>
      </c>
      <c r="I323" s="15" t="str">
        <f>IF(H323=1,IF(G323&lt;E323,G323-E323,G323-F323),"")</f>
        <v/>
      </c>
      <c r="J323" s="33" t="str">
        <f>VLOOKUP(A323,data!I:S,9,FALSE)</f>
        <v>Center of Spring # 3 LH vs Rear Bound Stopper Hole Front LH - W-Pitch</v>
      </c>
      <c r="K323" s="33"/>
      <c r="L323" s="33"/>
      <c r="M323" s="33"/>
      <c r="N323" s="2"/>
      <c r="X323" s="3" t="str">
        <f>IF(AND(H323=1,Y323="TRUE"),TRUE,"")</f>
        <v/>
      </c>
      <c r="Y323" s="3" t="str">
        <f>VLOOKUP(A323,data!I:S,10,FALSE)</f>
        <v>TRUE</v>
      </c>
      <c r="Z323" s="3">
        <f>VLOOKUP(A323,data!I:S,7,FALSE)</f>
        <v>-6</v>
      </c>
      <c r="AA323" s="3">
        <f>VLOOKUP(A323,data!I:S,8,FALSE)</f>
        <v>6</v>
      </c>
      <c r="AB323" s="3" t="b">
        <f>IF(OR(G323&lt;Z323,G323&gt;AA323),TRUE,FALSE)</f>
        <v>0</v>
      </c>
    </row>
    <row r="324" spans="1:28" s="3" customFormat="1" x14ac:dyDescent="0.25">
      <c r="A324" s="17" t="s">
        <v>612</v>
      </c>
      <c r="B324" s="17" t="str">
        <f>VLOOKUP(A324,data!I:S,2,FALSE)</f>
        <v>Dist Z</v>
      </c>
      <c r="C324" s="15">
        <f>TRUNC(VLOOKUP(A324,data!I:S,3,FALSE),1)</f>
        <v>197.9</v>
      </c>
      <c r="D324" s="15">
        <f>TRUNC(VLOOKUP(A324,data!I:S,4,FALSE),1)</f>
        <v>198.8</v>
      </c>
      <c r="E324" s="15">
        <f>VLOOKUP(A324,data!I:S,5,FALSE)</f>
        <v>-3</v>
      </c>
      <c r="F324" s="15">
        <f>VLOOKUP(A324,data!I:S,6,FALSE)</f>
        <v>3</v>
      </c>
      <c r="G324" s="17">
        <f>C324-D324</f>
        <v>-0.90000000000000568</v>
      </c>
      <c r="H324" s="17">
        <f>IF(OR(G324&lt;E324,G324&gt;F324),1,0)</f>
        <v>0</v>
      </c>
      <c r="I324" s="15" t="str">
        <f>IF(H324=1,IF(G324&lt;E324,G324-E324,G324-F324),"")</f>
        <v/>
      </c>
      <c r="J324" s="33" t="str">
        <f>VLOOKUP(A324,data!I:S,9,FALSE)</f>
        <v>Center of Spring # 3 LH vs Rear Bound Stopper Hole Front LH - H-Pitch</v>
      </c>
      <c r="K324" s="33"/>
      <c r="L324" s="33"/>
      <c r="M324" s="33"/>
      <c r="N324" s="2"/>
      <c r="X324" s="3" t="str">
        <f>IF(AND(H324=1,Y324="TRUE"),TRUE,"")</f>
        <v/>
      </c>
      <c r="Y324" s="3" t="str">
        <f>VLOOKUP(A324,data!I:S,10,FALSE)</f>
        <v>TRUE</v>
      </c>
      <c r="Z324" s="3">
        <f>VLOOKUP(A324,data!I:S,7,FALSE)</f>
        <v>-6</v>
      </c>
      <c r="AA324" s="3">
        <f>VLOOKUP(A324,data!I:S,8,FALSE)</f>
        <v>6</v>
      </c>
      <c r="AB324" s="3" t="b">
        <f>IF(OR(G324&lt;Z324,G324&gt;AA324),TRUE,FALSE)</f>
        <v>0</v>
      </c>
    </row>
    <row r="325" spans="1:28" s="3" customFormat="1" x14ac:dyDescent="0.25">
      <c r="A325" s="17" t="s">
        <v>614</v>
      </c>
      <c r="B325" s="17" t="str">
        <f>VLOOKUP(A325,data!I:S,2,FALSE)</f>
        <v>Dist X</v>
      </c>
      <c r="C325" s="15">
        <f>TRUNC(VLOOKUP(A325,data!I:S,3,FALSE),1)</f>
        <v>912.7</v>
      </c>
      <c r="D325" s="15">
        <f>TRUNC(VLOOKUP(A325,data!I:S,4,FALSE),1)</f>
        <v>915</v>
      </c>
      <c r="E325" s="15">
        <f>VLOOKUP(A325,data!I:S,5,FALSE)</f>
        <v>-3</v>
      </c>
      <c r="F325" s="15">
        <f>VLOOKUP(A325,data!I:S,6,FALSE)</f>
        <v>3</v>
      </c>
      <c r="G325" s="17">
        <f>C325-D325</f>
        <v>-2.2999999999999545</v>
      </c>
      <c r="H325" s="17">
        <f>IF(OR(G325&lt;E325,G325&gt;F325),1,0)</f>
        <v>0</v>
      </c>
      <c r="I325" s="15" t="str">
        <f>IF(H325=1,IF(G325&lt;E325,G325-E325,G325-F325),"")</f>
        <v/>
      </c>
      <c r="J325" s="33" t="str">
        <f>VLOOKUP(A325,data!I:S,9,FALSE)</f>
        <v>Center of Spring # 3 LH vs Rear Shock Absorber LH - L-Pitch</v>
      </c>
      <c r="K325" s="33"/>
      <c r="L325" s="33"/>
      <c r="M325" s="33"/>
      <c r="N325" s="2"/>
      <c r="X325" s="3" t="str">
        <f>IF(AND(H325=1,Y325="TRUE"),TRUE,"")</f>
        <v/>
      </c>
      <c r="Y325" s="3" t="str">
        <f>VLOOKUP(A325,data!I:S,10,FALSE)</f>
        <v>TRUE</v>
      </c>
      <c r="Z325" s="3">
        <f>VLOOKUP(A325,data!I:S,7,FALSE)</f>
        <v>-6</v>
      </c>
      <c r="AA325" s="3">
        <f>VLOOKUP(A325,data!I:S,8,FALSE)</f>
        <v>6</v>
      </c>
      <c r="AB325" s="3" t="b">
        <f>IF(OR(G325&lt;Z325,G325&gt;AA325),TRUE,FALSE)</f>
        <v>0</v>
      </c>
    </row>
    <row r="326" spans="1:28" s="3" customFormat="1" x14ac:dyDescent="0.25">
      <c r="A326" s="17" t="s">
        <v>616</v>
      </c>
      <c r="B326" s="17" t="str">
        <f>VLOOKUP(A326,data!I:S,2,FALSE)</f>
        <v>Dist Y</v>
      </c>
      <c r="C326" s="15">
        <f>TRUNC(VLOOKUP(A326,data!I:S,3,FALSE),1)</f>
        <v>129.69999999999999</v>
      </c>
      <c r="D326" s="15">
        <f>TRUNC(VLOOKUP(A326,data!I:S,4,FALSE),1)</f>
        <v>127.5</v>
      </c>
      <c r="E326" s="15">
        <f>VLOOKUP(A326,data!I:S,5,FALSE)</f>
        <v>-3</v>
      </c>
      <c r="F326" s="15">
        <f>VLOOKUP(A326,data!I:S,6,FALSE)</f>
        <v>3</v>
      </c>
      <c r="G326" s="17">
        <f>C326-D326</f>
        <v>2.1999999999999886</v>
      </c>
      <c r="H326" s="17">
        <f>IF(OR(G326&lt;E326,G326&gt;F326),1,0)</f>
        <v>0</v>
      </c>
      <c r="I326" s="15" t="str">
        <f>IF(H326=1,IF(G326&lt;E326,G326-E326,G326-F326),"")</f>
        <v/>
      </c>
      <c r="J326" s="33" t="str">
        <f>VLOOKUP(A326,data!I:S,9,FALSE)</f>
        <v>Center of Spring # 3 LH vs Rear Shock Absorber LH - W-Pitch</v>
      </c>
      <c r="K326" s="33"/>
      <c r="L326" s="33"/>
      <c r="M326" s="33"/>
      <c r="N326" s="2"/>
      <c r="X326" s="3" t="str">
        <f>IF(AND(H326=1,Y326="TRUE"),TRUE,"")</f>
        <v/>
      </c>
      <c r="Y326" s="3" t="str">
        <f>VLOOKUP(A326,data!I:S,10,FALSE)</f>
        <v>TRUE</v>
      </c>
      <c r="Z326" s="3">
        <f>VLOOKUP(A326,data!I:S,7,FALSE)</f>
        <v>-6</v>
      </c>
      <c r="AA326" s="3">
        <f>VLOOKUP(A326,data!I:S,8,FALSE)</f>
        <v>6</v>
      </c>
      <c r="AB326" s="3" t="b">
        <f>IF(OR(G326&lt;Z326,G326&gt;AA326),TRUE,FALSE)</f>
        <v>0</v>
      </c>
    </row>
    <row r="327" spans="1:28" s="3" customFormat="1" x14ac:dyDescent="0.25">
      <c r="A327" s="17" t="s">
        <v>618</v>
      </c>
      <c r="B327" s="17" t="str">
        <f>VLOOKUP(A327,data!I:S,2,FALSE)</f>
        <v>Dist Z</v>
      </c>
      <c r="C327" s="15">
        <f>TRUNC(VLOOKUP(A327,data!I:S,3,FALSE),1)</f>
        <v>355.2</v>
      </c>
      <c r="D327" s="15">
        <f>TRUNC(VLOOKUP(A327,data!I:S,4,FALSE),1)</f>
        <v>355.3</v>
      </c>
      <c r="E327" s="15">
        <f>VLOOKUP(A327,data!I:S,5,FALSE)</f>
        <v>-3</v>
      </c>
      <c r="F327" s="15">
        <f>VLOOKUP(A327,data!I:S,6,FALSE)</f>
        <v>3</v>
      </c>
      <c r="G327" s="17">
        <f>C327-D327</f>
        <v>-0.10000000000002274</v>
      </c>
      <c r="H327" s="17">
        <f>IF(OR(G327&lt;E327,G327&gt;F327),1,0)</f>
        <v>0</v>
      </c>
      <c r="I327" s="15" t="str">
        <f>IF(H327=1,IF(G327&lt;E327,G327-E327,G327-F327),"")</f>
        <v/>
      </c>
      <c r="J327" s="33" t="str">
        <f>VLOOKUP(A327,data!I:S,9,FALSE)</f>
        <v>Center of Spring # 3 LH vs Rear Shock Absorber LH - H-Pitch</v>
      </c>
      <c r="K327" s="33"/>
      <c r="L327" s="33"/>
      <c r="M327" s="33"/>
      <c r="N327" s="2"/>
      <c r="X327" s="3" t="str">
        <f>IF(AND(H327=1,Y327="TRUE"),TRUE,"")</f>
        <v/>
      </c>
      <c r="Y327" s="3" t="str">
        <f>VLOOKUP(A327,data!I:S,10,FALSE)</f>
        <v>TRUE</v>
      </c>
      <c r="Z327" s="3">
        <f>VLOOKUP(A327,data!I:S,7,FALSE)</f>
        <v>-6</v>
      </c>
      <c r="AA327" s="3">
        <f>VLOOKUP(A327,data!I:S,8,FALSE)</f>
        <v>6</v>
      </c>
      <c r="AB327" s="3" t="b">
        <f>IF(OR(G327&lt;Z327,G327&gt;AA327),TRUE,FALSE)</f>
        <v>0</v>
      </c>
    </row>
    <row r="328" spans="1:28" s="3" customFormat="1" ht="30" customHeight="1" x14ac:dyDescent="0.25">
      <c r="A328" s="27" t="str">
        <f ca="1">INDEX(data!D:D,MATCH(OFFSET(INDIRECT("RC",FALSE),3,0),data!I:I,0))</f>
        <v>Brace (With CM#1 HPS)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9"/>
      <c r="N328" s="2"/>
    </row>
    <row r="329" spans="1:28" s="3" customFormat="1" ht="200.1" customHeight="1" x14ac:dyDescent="0.25">
      <c r="A329" s="30" t="s">
        <v>32</v>
      </c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2"/>
      <c r="N329" s="2"/>
    </row>
    <row r="330" spans="1:28" s="3" customFormat="1" x14ac:dyDescent="0.25">
      <c r="A330" s="17" t="s">
        <v>0</v>
      </c>
      <c r="B330" s="17" t="s">
        <v>18</v>
      </c>
      <c r="C330" s="17" t="s">
        <v>19</v>
      </c>
      <c r="D330" s="17" t="s">
        <v>20</v>
      </c>
      <c r="E330" s="17" t="s">
        <v>34</v>
      </c>
      <c r="F330" s="17" t="s">
        <v>35</v>
      </c>
      <c r="G330" s="17" t="s">
        <v>36</v>
      </c>
      <c r="H330" s="17" t="s">
        <v>16</v>
      </c>
      <c r="I330" s="17" t="s">
        <v>17</v>
      </c>
      <c r="J330" s="33" t="s">
        <v>37</v>
      </c>
      <c r="K330" s="33"/>
      <c r="L330" s="33"/>
      <c r="M330" s="33"/>
      <c r="N330" s="2"/>
      <c r="X330" s="3" t="s">
        <v>27</v>
      </c>
      <c r="Y330" s="3" t="s">
        <v>23</v>
      </c>
      <c r="Z330" s="3" t="s">
        <v>24</v>
      </c>
      <c r="AA330" s="3" t="s">
        <v>25</v>
      </c>
      <c r="AB330" s="3" t="s">
        <v>26</v>
      </c>
    </row>
    <row r="331" spans="1:28" s="3" customFormat="1" x14ac:dyDescent="0.25">
      <c r="A331" s="17" t="s">
        <v>622</v>
      </c>
      <c r="B331" s="17" t="str">
        <f>VLOOKUP(A331,data!I:S,2,FALSE)</f>
        <v>Pos X</v>
      </c>
      <c r="C331" s="15">
        <f>TRUNC(VLOOKUP(A331,data!I:S,3,FALSE),1)</f>
        <v>420.9</v>
      </c>
      <c r="D331" s="15">
        <f>TRUNC(VLOOKUP(A331,data!I:S,4,FALSE),1)</f>
        <v>420</v>
      </c>
      <c r="E331" s="15">
        <f>VLOOKUP(A331,data!I:S,5,FALSE)</f>
        <v>-3</v>
      </c>
      <c r="F331" s="15">
        <f>VLOOKUP(A331,data!I:S,6,FALSE)</f>
        <v>3</v>
      </c>
      <c r="G331" s="17">
        <f>C331-D331</f>
        <v>0.89999999999997726</v>
      </c>
      <c r="H331" s="17">
        <f>IF(OR(G331&lt;E331,G331&gt;F331),1,0)</f>
        <v>0</v>
      </c>
      <c r="I331" s="15" t="str">
        <f>IF(H331=1,IF(G331&lt;E331,G331-E331,G331-F331),"")</f>
        <v/>
      </c>
      <c r="J331" s="33" t="str">
        <f>VLOOKUP(A331,data!I:S,9,FALSE)</f>
        <v>CM AUX Outboard Nut RH - Pos X</v>
      </c>
      <c r="K331" s="33"/>
      <c r="L331" s="33"/>
      <c r="M331" s="33"/>
      <c r="N331" s="2"/>
      <c r="X331" s="3" t="str">
        <f>IF(AND(H331=1,Y331="TRUE"),TRUE,"")</f>
        <v/>
      </c>
      <c r="Y331" s="3" t="str">
        <f>VLOOKUP(A331,data!I:S,10,FALSE)</f>
        <v>TRUE</v>
      </c>
      <c r="Z331" s="3">
        <f>VLOOKUP(A331,data!I:S,7,FALSE)</f>
        <v>-6</v>
      </c>
      <c r="AA331" s="3">
        <f>VLOOKUP(A331,data!I:S,8,FALSE)</f>
        <v>6</v>
      </c>
      <c r="AB331" s="3" t="b">
        <f>IF(OR(G331&lt;Z331,G331&gt;AA331),TRUE,FALSE)</f>
        <v>0</v>
      </c>
    </row>
    <row r="332" spans="1:28" s="3" customFormat="1" x14ac:dyDescent="0.25">
      <c r="A332" s="17" t="s">
        <v>624</v>
      </c>
      <c r="B332" s="17" t="str">
        <f>VLOOKUP(A332,data!I:S,2,FALSE)</f>
        <v>Pos Y</v>
      </c>
      <c r="C332" s="15">
        <f>TRUNC(VLOOKUP(A332,data!I:S,3,FALSE),1)</f>
        <v>258.89999999999998</v>
      </c>
      <c r="D332" s="15">
        <f>TRUNC(VLOOKUP(A332,data!I:S,4,FALSE),1)</f>
        <v>260</v>
      </c>
      <c r="E332" s="15">
        <f>VLOOKUP(A332,data!I:S,5,FALSE)</f>
        <v>-3</v>
      </c>
      <c r="F332" s="15">
        <f>VLOOKUP(A332,data!I:S,6,FALSE)</f>
        <v>3</v>
      </c>
      <c r="G332" s="17">
        <f>C332-D332</f>
        <v>-1.1000000000000227</v>
      </c>
      <c r="H332" s="17">
        <f>IF(OR(G332&lt;E332,G332&gt;F332),1,0)</f>
        <v>0</v>
      </c>
      <c r="I332" s="15" t="str">
        <f>IF(H332=1,IF(G332&lt;E332,G332-E332,G332-F332),"")</f>
        <v/>
      </c>
      <c r="J332" s="33" t="str">
        <f>VLOOKUP(A332,data!I:S,9,FALSE)</f>
        <v>CM AUX Outboard Nut RH - Pos Y</v>
      </c>
      <c r="K332" s="33"/>
      <c r="L332" s="33"/>
      <c r="M332" s="33"/>
      <c r="N332" s="2"/>
      <c r="X332" s="3" t="str">
        <f>IF(AND(H332=1,Y332="TRUE"),TRUE,"")</f>
        <v/>
      </c>
      <c r="Y332" s="3" t="str">
        <f>VLOOKUP(A332,data!I:S,10,FALSE)</f>
        <v>TRUE</v>
      </c>
      <c r="Z332" s="3">
        <f>VLOOKUP(A332,data!I:S,7,FALSE)</f>
        <v>-6</v>
      </c>
      <c r="AA332" s="3">
        <f>VLOOKUP(A332,data!I:S,8,FALSE)</f>
        <v>6</v>
      </c>
      <c r="AB332" s="3" t="b">
        <f>IF(OR(G332&lt;Z332,G332&gt;AA332),TRUE,FALSE)</f>
        <v>0</v>
      </c>
    </row>
    <row r="333" spans="1:28" s="3" customFormat="1" x14ac:dyDescent="0.25">
      <c r="A333" s="17" t="s">
        <v>626</v>
      </c>
      <c r="B333" s="17" t="str">
        <f>VLOOKUP(A333,data!I:S,2,FALSE)</f>
        <v>Pos Z</v>
      </c>
      <c r="C333" s="15">
        <f>TRUNC(VLOOKUP(A333,data!I:S,3,FALSE),1)</f>
        <v>873.6</v>
      </c>
      <c r="D333" s="15">
        <f>TRUNC(VLOOKUP(A333,data!I:S,4,FALSE),1)</f>
        <v>872.3</v>
      </c>
      <c r="E333" s="15">
        <f>VLOOKUP(A333,data!I:S,5,FALSE)</f>
        <v>-3</v>
      </c>
      <c r="F333" s="15">
        <f>VLOOKUP(A333,data!I:S,6,FALSE)</f>
        <v>3</v>
      </c>
      <c r="G333" s="17">
        <f>C333-D333</f>
        <v>1.3000000000000682</v>
      </c>
      <c r="H333" s="17">
        <f>IF(OR(G333&lt;E333,G333&gt;F333),1,0)</f>
        <v>0</v>
      </c>
      <c r="I333" s="15" t="str">
        <f>IF(H333=1,IF(G333&lt;E333,G333-E333,G333-F333),"")</f>
        <v/>
      </c>
      <c r="J333" s="33" t="str">
        <f>VLOOKUP(A333,data!I:S,9,FALSE)</f>
        <v>CM AUX Outboard Nut RH - Pos Z</v>
      </c>
      <c r="K333" s="33"/>
      <c r="L333" s="33"/>
      <c r="M333" s="33"/>
      <c r="N333" s="2"/>
      <c r="X333" s="3" t="str">
        <f>IF(AND(H333=1,Y333="TRUE"),TRUE,"")</f>
        <v/>
      </c>
      <c r="Y333" s="3" t="str">
        <f>VLOOKUP(A333,data!I:S,10,FALSE)</f>
        <v>TRUE</v>
      </c>
      <c r="Z333" s="3">
        <f>VLOOKUP(A333,data!I:S,7,FALSE)</f>
        <v>-6</v>
      </c>
      <c r="AA333" s="3">
        <f>VLOOKUP(A333,data!I:S,8,FALSE)</f>
        <v>6</v>
      </c>
      <c r="AB333" s="3" t="b">
        <f>IF(OR(G333&lt;Z333,G333&gt;AA333),TRUE,FALSE)</f>
        <v>0</v>
      </c>
    </row>
    <row r="334" spans="1:28" s="3" customFormat="1" x14ac:dyDescent="0.25">
      <c r="A334" s="17" t="s">
        <v>628</v>
      </c>
      <c r="B334" s="17" t="str">
        <f>VLOOKUP(A334,data!I:S,2,FALSE)</f>
        <v>Pos X</v>
      </c>
      <c r="C334" s="15">
        <f>TRUNC(VLOOKUP(A334,data!I:S,3,FALSE),1)</f>
        <v>420.5</v>
      </c>
      <c r="D334" s="15">
        <f>TRUNC(VLOOKUP(A334,data!I:S,4,FALSE),1)</f>
        <v>420</v>
      </c>
      <c r="E334" s="15">
        <f>VLOOKUP(A334,data!I:S,5,FALSE)</f>
        <v>-3</v>
      </c>
      <c r="F334" s="15">
        <f>VLOOKUP(A334,data!I:S,6,FALSE)</f>
        <v>3</v>
      </c>
      <c r="G334" s="17">
        <f>C334-D334</f>
        <v>0.5</v>
      </c>
      <c r="H334" s="17">
        <f>IF(OR(G334&lt;E334,G334&gt;F334),1,0)</f>
        <v>0</v>
      </c>
      <c r="I334" s="15" t="str">
        <f>IF(H334=1,IF(G334&lt;E334,G334-E334,G334-F334),"")</f>
        <v/>
      </c>
      <c r="J334" s="33" t="str">
        <f>VLOOKUP(A334,data!I:S,9,FALSE)</f>
        <v>CM AUX Inboard Nut RH - Pos X</v>
      </c>
      <c r="K334" s="33"/>
      <c r="L334" s="33"/>
      <c r="M334" s="33"/>
      <c r="N334" s="2"/>
      <c r="X334" s="3" t="str">
        <f>IF(AND(H334=1,Y334="TRUE"),TRUE,"")</f>
        <v/>
      </c>
      <c r="Y334" s="3" t="str">
        <f>VLOOKUP(A334,data!I:S,10,FALSE)</f>
        <v>TRUE</v>
      </c>
      <c r="Z334" s="3">
        <f>VLOOKUP(A334,data!I:S,7,FALSE)</f>
        <v>-6</v>
      </c>
      <c r="AA334" s="3">
        <f>VLOOKUP(A334,data!I:S,8,FALSE)</f>
        <v>6</v>
      </c>
      <c r="AB334" s="3" t="b">
        <f>IF(OR(G334&lt;Z334,G334&gt;AA334),TRUE,FALSE)</f>
        <v>0</v>
      </c>
    </row>
    <row r="335" spans="1:28" s="3" customFormat="1" x14ac:dyDescent="0.25">
      <c r="A335" s="17" t="s">
        <v>630</v>
      </c>
      <c r="B335" s="17" t="str">
        <f>VLOOKUP(A335,data!I:S,2,FALSE)</f>
        <v>Pos Y</v>
      </c>
      <c r="C335" s="15">
        <f>TRUNC(VLOOKUP(A335,data!I:S,3,FALSE),1)</f>
        <v>131.4</v>
      </c>
      <c r="D335" s="15">
        <f>TRUNC(VLOOKUP(A335,data!I:S,4,FALSE),1)</f>
        <v>132</v>
      </c>
      <c r="E335" s="15">
        <f>VLOOKUP(A335,data!I:S,5,FALSE)</f>
        <v>-3</v>
      </c>
      <c r="F335" s="15">
        <f>VLOOKUP(A335,data!I:S,6,FALSE)</f>
        <v>3</v>
      </c>
      <c r="G335" s="17">
        <f>C335-D335</f>
        <v>-0.59999999999999432</v>
      </c>
      <c r="H335" s="17">
        <f>IF(OR(G335&lt;E335,G335&gt;F335),1,0)</f>
        <v>0</v>
      </c>
      <c r="I335" s="15" t="str">
        <f>IF(H335=1,IF(G335&lt;E335,G335-E335,G335-F335),"")</f>
        <v/>
      </c>
      <c r="J335" s="33" t="str">
        <f>VLOOKUP(A335,data!I:S,9,FALSE)</f>
        <v>CM AUX Inboard Nut RH - Pos Y</v>
      </c>
      <c r="K335" s="33"/>
      <c r="L335" s="33"/>
      <c r="M335" s="33"/>
      <c r="N335" s="2"/>
      <c r="X335" s="3" t="str">
        <f>IF(AND(H335=1,Y335="TRUE"),TRUE,"")</f>
        <v/>
      </c>
      <c r="Y335" s="3" t="str">
        <f>VLOOKUP(A335,data!I:S,10,FALSE)</f>
        <v>TRUE</v>
      </c>
      <c r="Z335" s="3">
        <f>VLOOKUP(A335,data!I:S,7,FALSE)</f>
        <v>-6</v>
      </c>
      <c r="AA335" s="3">
        <f>VLOOKUP(A335,data!I:S,8,FALSE)</f>
        <v>6</v>
      </c>
      <c r="AB335" s="3" t="b">
        <f>IF(OR(G335&lt;Z335,G335&gt;AA335),TRUE,FALSE)</f>
        <v>0</v>
      </c>
    </row>
    <row r="336" spans="1:28" s="3" customFormat="1" x14ac:dyDescent="0.25">
      <c r="A336" s="17" t="s">
        <v>632</v>
      </c>
      <c r="B336" s="17" t="str">
        <f>VLOOKUP(A336,data!I:S,2,FALSE)</f>
        <v>Pos Z</v>
      </c>
      <c r="C336" s="15">
        <f>TRUNC(VLOOKUP(A336,data!I:S,3,FALSE),1)</f>
        <v>872.6</v>
      </c>
      <c r="D336" s="15">
        <f>TRUNC(VLOOKUP(A336,data!I:S,4,FALSE),1)</f>
        <v>872.3</v>
      </c>
      <c r="E336" s="15">
        <f>VLOOKUP(A336,data!I:S,5,FALSE)</f>
        <v>-3</v>
      </c>
      <c r="F336" s="15">
        <f>VLOOKUP(A336,data!I:S,6,FALSE)</f>
        <v>3</v>
      </c>
      <c r="G336" s="17">
        <f>C336-D336</f>
        <v>0.30000000000006821</v>
      </c>
      <c r="H336" s="17">
        <f>IF(OR(G336&lt;E336,G336&gt;F336),1,0)</f>
        <v>0</v>
      </c>
      <c r="I336" s="15" t="str">
        <f>IF(H336=1,IF(G336&lt;E336,G336-E336,G336-F336),"")</f>
        <v/>
      </c>
      <c r="J336" s="33" t="str">
        <f>VLOOKUP(A336,data!I:S,9,FALSE)</f>
        <v>CM AUX Inboard Nut RH - Pos Z</v>
      </c>
      <c r="K336" s="33"/>
      <c r="L336" s="33"/>
      <c r="M336" s="33"/>
      <c r="N336" s="2"/>
      <c r="X336" s="3" t="str">
        <f>IF(AND(H336=1,Y336="TRUE"),TRUE,"")</f>
        <v/>
      </c>
      <c r="Y336" s="3" t="str">
        <f>VLOOKUP(A336,data!I:S,10,FALSE)</f>
        <v>TRUE</v>
      </c>
      <c r="Z336" s="3">
        <f>VLOOKUP(A336,data!I:S,7,FALSE)</f>
        <v>-6</v>
      </c>
      <c r="AA336" s="3">
        <f>VLOOKUP(A336,data!I:S,8,FALSE)</f>
        <v>6</v>
      </c>
      <c r="AB336" s="3" t="b">
        <f>IF(OR(G336&lt;Z336,G336&gt;AA336),TRUE,FALSE)</f>
        <v>0</v>
      </c>
    </row>
    <row r="337" spans="1:28" s="3" customFormat="1" x14ac:dyDescent="0.25">
      <c r="A337" s="17" t="s">
        <v>634</v>
      </c>
      <c r="B337" s="17" t="str">
        <f>VLOOKUP(A337,data!I:S,2,FALSE)</f>
        <v>Pos X</v>
      </c>
      <c r="C337" s="15">
        <f>TRUNC(VLOOKUP(A337,data!I:S,3,FALSE),1)</f>
        <v>420.6</v>
      </c>
      <c r="D337" s="15">
        <f>TRUNC(VLOOKUP(A337,data!I:S,4,FALSE),1)</f>
        <v>420</v>
      </c>
      <c r="E337" s="15">
        <f>VLOOKUP(A337,data!I:S,5,FALSE)</f>
        <v>-3</v>
      </c>
      <c r="F337" s="15">
        <f>VLOOKUP(A337,data!I:S,6,FALSE)</f>
        <v>3</v>
      </c>
      <c r="G337" s="17">
        <f>C337-D337</f>
        <v>0.60000000000002274</v>
      </c>
      <c r="H337" s="17">
        <f>IF(OR(G337&lt;E337,G337&gt;F337),1,0)</f>
        <v>0</v>
      </c>
      <c r="I337" s="15" t="str">
        <f>IF(H337=1,IF(G337&lt;E337,G337-E337,G337-F337),"")</f>
        <v/>
      </c>
      <c r="J337" s="33" t="str">
        <f>VLOOKUP(A337,data!I:S,9,FALSE)</f>
        <v>CM AUX Inboard Nut LH - Pos X</v>
      </c>
      <c r="K337" s="33"/>
      <c r="L337" s="33"/>
      <c r="M337" s="33"/>
      <c r="N337" s="2"/>
      <c r="X337" s="3" t="str">
        <f>IF(AND(H337=1,Y337="TRUE"),TRUE,"")</f>
        <v/>
      </c>
      <c r="Y337" s="3" t="str">
        <f>VLOOKUP(A337,data!I:S,10,FALSE)</f>
        <v>TRUE</v>
      </c>
      <c r="Z337" s="3">
        <f>VLOOKUP(A337,data!I:S,7,FALSE)</f>
        <v>-6</v>
      </c>
      <c r="AA337" s="3">
        <f>VLOOKUP(A337,data!I:S,8,FALSE)</f>
        <v>6</v>
      </c>
      <c r="AB337" s="3" t="b">
        <f>IF(OR(G337&lt;Z337,G337&gt;AA337),TRUE,FALSE)</f>
        <v>0</v>
      </c>
    </row>
    <row r="338" spans="1:28" s="3" customFormat="1" x14ac:dyDescent="0.25">
      <c r="A338" s="17" t="s">
        <v>636</v>
      </c>
      <c r="B338" s="17" t="str">
        <f>VLOOKUP(A338,data!I:S,2,FALSE)</f>
        <v>Pos Y</v>
      </c>
      <c r="C338" s="15">
        <f>TRUNC(VLOOKUP(A338,data!I:S,3,FALSE),1)</f>
        <v>-152.30000000000001</v>
      </c>
      <c r="D338" s="15">
        <f>TRUNC(VLOOKUP(A338,data!I:S,4,FALSE),1)</f>
        <v>-153</v>
      </c>
      <c r="E338" s="15">
        <f>VLOOKUP(A338,data!I:S,5,FALSE)</f>
        <v>-3</v>
      </c>
      <c r="F338" s="15">
        <f>VLOOKUP(A338,data!I:S,6,FALSE)</f>
        <v>3</v>
      </c>
      <c r="G338" s="17">
        <f>C338-D338</f>
        <v>0.69999999999998863</v>
      </c>
      <c r="H338" s="17">
        <f>IF(OR(G338&lt;E338,G338&gt;F338),1,0)</f>
        <v>0</v>
      </c>
      <c r="I338" s="15" t="str">
        <f>IF(H338=1,IF(G338&lt;E338,G338-E338,G338-F338),"")</f>
        <v/>
      </c>
      <c r="J338" s="33" t="str">
        <f>VLOOKUP(A338,data!I:S,9,FALSE)</f>
        <v>CM AUX Inboard Nut LH - Pos Y</v>
      </c>
      <c r="K338" s="33"/>
      <c r="L338" s="33"/>
      <c r="M338" s="33"/>
      <c r="N338" s="2"/>
      <c r="X338" s="3" t="str">
        <f>IF(AND(H338=1,Y338="TRUE"),TRUE,"")</f>
        <v/>
      </c>
      <c r="Y338" s="3" t="str">
        <f>VLOOKUP(A338,data!I:S,10,FALSE)</f>
        <v>TRUE</v>
      </c>
      <c r="Z338" s="3">
        <f>VLOOKUP(A338,data!I:S,7,FALSE)</f>
        <v>-6</v>
      </c>
      <c r="AA338" s="3">
        <f>VLOOKUP(A338,data!I:S,8,FALSE)</f>
        <v>6</v>
      </c>
      <c r="AB338" s="3" t="b">
        <f>IF(OR(G338&lt;Z338,G338&gt;AA338),TRUE,FALSE)</f>
        <v>0</v>
      </c>
    </row>
    <row r="339" spans="1:28" s="3" customFormat="1" x14ac:dyDescent="0.25">
      <c r="A339" s="17" t="s">
        <v>638</v>
      </c>
      <c r="B339" s="17" t="str">
        <f>VLOOKUP(A339,data!I:S,2,FALSE)</f>
        <v>Pos Z</v>
      </c>
      <c r="C339" s="15">
        <f>TRUNC(VLOOKUP(A339,data!I:S,3,FALSE),1)</f>
        <v>871.3</v>
      </c>
      <c r="D339" s="15">
        <f>TRUNC(VLOOKUP(A339,data!I:S,4,FALSE),1)</f>
        <v>872.3</v>
      </c>
      <c r="E339" s="15">
        <f>VLOOKUP(A339,data!I:S,5,FALSE)</f>
        <v>-3</v>
      </c>
      <c r="F339" s="15">
        <f>VLOOKUP(A339,data!I:S,6,FALSE)</f>
        <v>3</v>
      </c>
      <c r="G339" s="17">
        <f>C339-D339</f>
        <v>-1</v>
      </c>
      <c r="H339" s="17">
        <f>IF(OR(G339&lt;E339,G339&gt;F339),1,0)</f>
        <v>0</v>
      </c>
      <c r="I339" s="15" t="str">
        <f>IF(H339=1,IF(G339&lt;E339,G339-E339,G339-F339),"")</f>
        <v/>
      </c>
      <c r="J339" s="33" t="str">
        <f>VLOOKUP(A339,data!I:S,9,FALSE)</f>
        <v>CM AUX Inboard Nut LH - Pos Z</v>
      </c>
      <c r="K339" s="33"/>
      <c r="L339" s="33"/>
      <c r="M339" s="33"/>
      <c r="N339" s="2"/>
      <c r="X339" s="3" t="str">
        <f>IF(AND(H339=1,Y339="TRUE"),TRUE,"")</f>
        <v/>
      </c>
      <c r="Y339" s="3" t="str">
        <f>VLOOKUP(A339,data!I:S,10,FALSE)</f>
        <v>TRUE</v>
      </c>
      <c r="Z339" s="3">
        <f>VLOOKUP(A339,data!I:S,7,FALSE)</f>
        <v>-6</v>
      </c>
      <c r="AA339" s="3">
        <f>VLOOKUP(A339,data!I:S,8,FALSE)</f>
        <v>6</v>
      </c>
      <c r="AB339" s="3" t="b">
        <f>IF(OR(G339&lt;Z339,G339&gt;AA339),TRUE,FALSE)</f>
        <v>0</v>
      </c>
    </row>
    <row r="340" spans="1:28" s="3" customFormat="1" x14ac:dyDescent="0.25">
      <c r="A340" s="17" t="s">
        <v>640</v>
      </c>
      <c r="B340" s="17" t="str">
        <f>VLOOKUP(A340,data!I:S,2,FALSE)</f>
        <v>Pos X</v>
      </c>
      <c r="C340" s="15">
        <f>TRUNC(VLOOKUP(A340,data!I:S,3,FALSE),1)</f>
        <v>420.5</v>
      </c>
      <c r="D340" s="15">
        <f>TRUNC(VLOOKUP(A340,data!I:S,4,FALSE),1)</f>
        <v>420</v>
      </c>
      <c r="E340" s="15">
        <f>VLOOKUP(A340,data!I:S,5,FALSE)</f>
        <v>-3</v>
      </c>
      <c r="F340" s="15">
        <f>VLOOKUP(A340,data!I:S,6,FALSE)</f>
        <v>3</v>
      </c>
      <c r="G340" s="17">
        <f>C340-D340</f>
        <v>0.5</v>
      </c>
      <c r="H340" s="17">
        <f>IF(OR(G340&lt;E340,G340&gt;F340),1,0)</f>
        <v>0</v>
      </c>
      <c r="I340" s="15" t="str">
        <f>IF(H340=1,IF(G340&lt;E340,G340-E340,G340-F340),"")</f>
        <v/>
      </c>
      <c r="J340" s="33" t="str">
        <f>VLOOKUP(A340,data!I:S,9,FALSE)</f>
        <v>CM AUX Outboard Nut LH - Pos X</v>
      </c>
      <c r="K340" s="33"/>
      <c r="L340" s="33"/>
      <c r="M340" s="33"/>
      <c r="N340" s="2"/>
      <c r="X340" s="3" t="str">
        <f>IF(AND(H340=1,Y340="TRUE"),TRUE,"")</f>
        <v/>
      </c>
      <c r="Y340" s="3" t="str">
        <f>VLOOKUP(A340,data!I:S,10,FALSE)</f>
        <v>TRUE</v>
      </c>
      <c r="Z340" s="3">
        <f>VLOOKUP(A340,data!I:S,7,FALSE)</f>
        <v>-6</v>
      </c>
      <c r="AA340" s="3">
        <f>VLOOKUP(A340,data!I:S,8,FALSE)</f>
        <v>6</v>
      </c>
      <c r="AB340" s="3" t="b">
        <f>IF(OR(G340&lt;Z340,G340&gt;AA340),TRUE,FALSE)</f>
        <v>0</v>
      </c>
    </row>
    <row r="341" spans="1:28" s="3" customFormat="1" x14ac:dyDescent="0.25">
      <c r="A341" s="17" t="s">
        <v>642</v>
      </c>
      <c r="B341" s="17" t="str">
        <f>VLOOKUP(A341,data!I:S,2,FALSE)</f>
        <v>Pos Y</v>
      </c>
      <c r="C341" s="15">
        <f>TRUNC(VLOOKUP(A341,data!I:S,3,FALSE),1)</f>
        <v>-259</v>
      </c>
      <c r="D341" s="15">
        <f>TRUNC(VLOOKUP(A341,data!I:S,4,FALSE),1)</f>
        <v>-260</v>
      </c>
      <c r="E341" s="15">
        <f>VLOOKUP(A341,data!I:S,5,FALSE)</f>
        <v>-3</v>
      </c>
      <c r="F341" s="15">
        <f>VLOOKUP(A341,data!I:S,6,FALSE)</f>
        <v>3</v>
      </c>
      <c r="G341" s="17">
        <f>C341-D341</f>
        <v>1</v>
      </c>
      <c r="H341" s="17">
        <f>IF(OR(G341&lt;E341,G341&gt;F341),1,0)</f>
        <v>0</v>
      </c>
      <c r="I341" s="15" t="str">
        <f>IF(H341=1,IF(G341&lt;E341,G341-E341,G341-F341),"")</f>
        <v/>
      </c>
      <c r="J341" s="33" t="str">
        <f>VLOOKUP(A341,data!I:S,9,FALSE)</f>
        <v>CM AUX Outboard Nut LH - Pos Y</v>
      </c>
      <c r="K341" s="33"/>
      <c r="L341" s="33"/>
      <c r="M341" s="33"/>
      <c r="N341" s="2"/>
      <c r="X341" s="3" t="str">
        <f>IF(AND(H341=1,Y341="TRUE"),TRUE,"")</f>
        <v/>
      </c>
      <c r="Y341" s="3" t="str">
        <f>VLOOKUP(A341,data!I:S,10,FALSE)</f>
        <v>TRUE</v>
      </c>
      <c r="Z341" s="3">
        <f>VLOOKUP(A341,data!I:S,7,FALSE)</f>
        <v>-6</v>
      </c>
      <c r="AA341" s="3">
        <f>VLOOKUP(A341,data!I:S,8,FALSE)</f>
        <v>6</v>
      </c>
      <c r="AB341" s="3" t="b">
        <f>IF(OR(G341&lt;Z341,G341&gt;AA341),TRUE,FALSE)</f>
        <v>0</v>
      </c>
    </row>
    <row r="342" spans="1:28" s="3" customFormat="1" x14ac:dyDescent="0.25">
      <c r="A342" s="17" t="s">
        <v>644</v>
      </c>
      <c r="B342" s="17" t="str">
        <f>VLOOKUP(A342,data!I:S,2,FALSE)</f>
        <v>Pos Z</v>
      </c>
      <c r="C342" s="15">
        <f>TRUNC(VLOOKUP(A342,data!I:S,3,FALSE),1)</f>
        <v>871.7</v>
      </c>
      <c r="D342" s="15">
        <f>TRUNC(VLOOKUP(A342,data!I:S,4,FALSE),1)</f>
        <v>872.3</v>
      </c>
      <c r="E342" s="15">
        <f>VLOOKUP(A342,data!I:S,5,FALSE)</f>
        <v>-3</v>
      </c>
      <c r="F342" s="15">
        <f>VLOOKUP(A342,data!I:S,6,FALSE)</f>
        <v>3</v>
      </c>
      <c r="G342" s="17">
        <f>C342-D342</f>
        <v>-0.59999999999990905</v>
      </c>
      <c r="H342" s="17">
        <f>IF(OR(G342&lt;E342,G342&gt;F342),1,0)</f>
        <v>0</v>
      </c>
      <c r="I342" s="15" t="str">
        <f>IF(H342=1,IF(G342&lt;E342,G342-E342,G342-F342),"")</f>
        <v/>
      </c>
      <c r="J342" s="33" t="str">
        <f>VLOOKUP(A342,data!I:S,9,FALSE)</f>
        <v>CM AUX Outboard Nut LH - Pos Z</v>
      </c>
      <c r="K342" s="33"/>
      <c r="L342" s="33"/>
      <c r="M342" s="33"/>
      <c r="N342" s="2"/>
      <c r="X342" s="3" t="str">
        <f>IF(AND(H342=1,Y342="TRUE"),TRUE,"")</f>
        <v/>
      </c>
      <c r="Y342" s="3" t="str">
        <f>VLOOKUP(A342,data!I:S,10,FALSE)</f>
        <v>TRUE</v>
      </c>
      <c r="Z342" s="3">
        <f>VLOOKUP(A342,data!I:S,7,FALSE)</f>
        <v>-6</v>
      </c>
      <c r="AA342" s="3">
        <f>VLOOKUP(A342,data!I:S,8,FALSE)</f>
        <v>6</v>
      </c>
      <c r="AB342" s="3" t="b">
        <f>IF(OR(G342&lt;Z342,G342&gt;AA342),TRUE,FALSE)</f>
        <v>0</v>
      </c>
    </row>
    <row r="343" spans="1:28" s="3" customFormat="1" x14ac:dyDescent="0.25">
      <c r="A343" s="17" t="s">
        <v>646</v>
      </c>
      <c r="B343" s="17" t="str">
        <f>VLOOKUP(A343,data!I:S,2,FALSE)</f>
        <v>Pos X</v>
      </c>
      <c r="C343" s="15">
        <f>TRUNC(VLOOKUP(A343,data!I:S,3,FALSE),1)</f>
        <v>707.8</v>
      </c>
      <c r="D343" s="15">
        <f>TRUNC(VLOOKUP(A343,data!I:S,4,FALSE),1)</f>
        <v>707.5</v>
      </c>
      <c r="E343" s="15">
        <f>VLOOKUP(A343,data!I:S,5,FALSE)</f>
        <v>-3</v>
      </c>
      <c r="F343" s="15">
        <f>VLOOKUP(A343,data!I:S,6,FALSE)</f>
        <v>3</v>
      </c>
      <c r="G343" s="17">
        <f>C343-D343</f>
        <v>0.29999999999995453</v>
      </c>
      <c r="H343" s="17">
        <f>IF(OR(G343&lt;E343,G343&gt;F343),1,0)</f>
        <v>0</v>
      </c>
      <c r="I343" s="15" t="str">
        <f>IF(H343=1,IF(G343&lt;E343,G343-E343,G343-F343),"")</f>
        <v/>
      </c>
      <c r="J343" s="33" t="str">
        <f>VLOOKUP(A343,data!I:S,9,FALSE)</f>
        <v>CM # 1 Outboard Nut RH - Pos X</v>
      </c>
      <c r="K343" s="33"/>
      <c r="L343" s="33"/>
      <c r="M343" s="33"/>
      <c r="N343" s="2"/>
      <c r="X343" s="3" t="str">
        <f>IF(AND(H343=1,Y343="TRUE"),TRUE,"")</f>
        <v/>
      </c>
      <c r="Y343" s="3" t="str">
        <f>VLOOKUP(A343,data!I:S,10,FALSE)</f>
        <v>TRUE</v>
      </c>
      <c r="Z343" s="3">
        <f>VLOOKUP(A343,data!I:S,7,FALSE)</f>
        <v>-6</v>
      </c>
      <c r="AA343" s="3">
        <f>VLOOKUP(A343,data!I:S,8,FALSE)</f>
        <v>6</v>
      </c>
      <c r="AB343" s="3" t="b">
        <f>IF(OR(G343&lt;Z343,G343&gt;AA343),TRUE,FALSE)</f>
        <v>0</v>
      </c>
    </row>
    <row r="344" spans="1:28" s="3" customFormat="1" x14ac:dyDescent="0.25">
      <c r="A344" s="17" t="s">
        <v>648</v>
      </c>
      <c r="B344" s="17" t="str">
        <f>VLOOKUP(A344,data!I:S,2,FALSE)</f>
        <v>Pos Y</v>
      </c>
      <c r="C344" s="15">
        <f>TRUNC(VLOOKUP(A344,data!I:S,3,FALSE),1)</f>
        <v>214.4</v>
      </c>
      <c r="D344" s="15">
        <f>TRUNC(VLOOKUP(A344,data!I:S,4,FALSE),1)</f>
        <v>216</v>
      </c>
      <c r="E344" s="15">
        <f>VLOOKUP(A344,data!I:S,5,FALSE)</f>
        <v>-3</v>
      </c>
      <c r="F344" s="15">
        <f>VLOOKUP(A344,data!I:S,6,FALSE)</f>
        <v>3</v>
      </c>
      <c r="G344" s="17">
        <f>C344-D344</f>
        <v>-1.5999999999999943</v>
      </c>
      <c r="H344" s="17">
        <f>IF(OR(G344&lt;E344,G344&gt;F344),1,0)</f>
        <v>0</v>
      </c>
      <c r="I344" s="15" t="str">
        <f>IF(H344=1,IF(G344&lt;E344,G344-E344,G344-F344),"")</f>
        <v/>
      </c>
      <c r="J344" s="33" t="str">
        <f>VLOOKUP(A344,data!I:S,9,FALSE)</f>
        <v>CM # 1 Outboard Nut RH - Pos Y</v>
      </c>
      <c r="K344" s="33"/>
      <c r="L344" s="33"/>
      <c r="M344" s="33"/>
      <c r="N344" s="2"/>
      <c r="X344" s="3" t="str">
        <f>IF(AND(H344=1,Y344="TRUE"),TRUE,"")</f>
        <v/>
      </c>
      <c r="Y344" s="3" t="str">
        <f>VLOOKUP(A344,data!I:S,10,FALSE)</f>
        <v>TRUE</v>
      </c>
      <c r="Z344" s="3">
        <f>VLOOKUP(A344,data!I:S,7,FALSE)</f>
        <v>-6</v>
      </c>
      <c r="AA344" s="3">
        <f>VLOOKUP(A344,data!I:S,8,FALSE)</f>
        <v>6</v>
      </c>
      <c r="AB344" s="3" t="b">
        <f>IF(OR(G344&lt;Z344,G344&gt;AA344),TRUE,FALSE)</f>
        <v>0</v>
      </c>
    </row>
    <row r="345" spans="1:28" s="3" customFormat="1" x14ac:dyDescent="0.25">
      <c r="A345" s="17" t="s">
        <v>650</v>
      </c>
      <c r="B345" s="17" t="str">
        <f>VLOOKUP(A345,data!I:S,2,FALSE)</f>
        <v>Pos Z</v>
      </c>
      <c r="C345" s="15">
        <f>TRUNC(VLOOKUP(A345,data!I:S,3,FALSE),1)</f>
        <v>787.6</v>
      </c>
      <c r="D345" s="15">
        <f>TRUNC(VLOOKUP(A345,data!I:S,4,FALSE),1)</f>
        <v>788.6</v>
      </c>
      <c r="E345" s="15">
        <f>VLOOKUP(A345,data!I:S,5,FALSE)</f>
        <v>-3</v>
      </c>
      <c r="F345" s="15">
        <f>VLOOKUP(A345,data!I:S,6,FALSE)</f>
        <v>3</v>
      </c>
      <c r="G345" s="17">
        <f>C345-D345</f>
        <v>-1</v>
      </c>
      <c r="H345" s="17">
        <f>IF(OR(G345&lt;E345,G345&gt;F345),1,0)</f>
        <v>0</v>
      </c>
      <c r="I345" s="15" t="str">
        <f>IF(H345=1,IF(G345&lt;E345,G345-E345,G345-F345),"")</f>
        <v/>
      </c>
      <c r="J345" s="33" t="str">
        <f>VLOOKUP(A345,data!I:S,9,FALSE)</f>
        <v>CM # 1 Outboard Nut RH - Pos Z</v>
      </c>
      <c r="K345" s="33"/>
      <c r="L345" s="33"/>
      <c r="M345" s="33"/>
      <c r="N345" s="2"/>
      <c r="X345" s="3" t="str">
        <f>IF(AND(H345=1,Y345="TRUE"),TRUE,"")</f>
        <v/>
      </c>
      <c r="Y345" s="3" t="str">
        <f>VLOOKUP(A345,data!I:S,10,FALSE)</f>
        <v>TRUE</v>
      </c>
      <c r="Z345" s="3">
        <f>VLOOKUP(A345,data!I:S,7,FALSE)</f>
        <v>-6</v>
      </c>
      <c r="AA345" s="3">
        <f>VLOOKUP(A345,data!I:S,8,FALSE)</f>
        <v>6</v>
      </c>
      <c r="AB345" s="3" t="b">
        <f>IF(OR(G345&lt;Z345,G345&gt;AA345),TRUE,FALSE)</f>
        <v>0</v>
      </c>
    </row>
    <row r="346" spans="1:28" s="3" customFormat="1" x14ac:dyDescent="0.25">
      <c r="A346" s="17" t="s">
        <v>652</v>
      </c>
      <c r="B346" s="17" t="str">
        <f>VLOOKUP(A346,data!I:S,2,FALSE)</f>
        <v>Pos X</v>
      </c>
      <c r="C346" s="15">
        <f>TRUNC(VLOOKUP(A346,data!I:S,3,FALSE),1)</f>
        <v>707.8</v>
      </c>
      <c r="D346" s="15">
        <f>TRUNC(VLOOKUP(A346,data!I:S,4,FALSE),1)</f>
        <v>707.5</v>
      </c>
      <c r="E346" s="15">
        <f>VLOOKUP(A346,data!I:S,5,FALSE)</f>
        <v>-3</v>
      </c>
      <c r="F346" s="15">
        <f>VLOOKUP(A346,data!I:S,6,FALSE)</f>
        <v>3</v>
      </c>
      <c r="G346" s="17">
        <f>C346-D346</f>
        <v>0.29999999999995453</v>
      </c>
      <c r="H346" s="17">
        <f>IF(OR(G346&lt;E346,G346&gt;F346),1,0)</f>
        <v>0</v>
      </c>
      <c r="I346" s="15" t="str">
        <f>IF(H346=1,IF(G346&lt;E346,G346-E346,G346-F346),"")</f>
        <v/>
      </c>
      <c r="J346" s="33" t="str">
        <f>VLOOKUP(A346,data!I:S,9,FALSE)</f>
        <v>CM # 1 Inboard Nut RH - Pos X</v>
      </c>
      <c r="K346" s="33"/>
      <c r="L346" s="33"/>
      <c r="M346" s="33"/>
      <c r="N346" s="2"/>
      <c r="X346" s="3" t="str">
        <f>IF(AND(H346=1,Y346="TRUE"),TRUE,"")</f>
        <v/>
      </c>
      <c r="Y346" s="3" t="str">
        <f>VLOOKUP(A346,data!I:S,10,FALSE)</f>
        <v>TRUE</v>
      </c>
      <c r="Z346" s="3">
        <f>VLOOKUP(A346,data!I:S,7,FALSE)</f>
        <v>-6</v>
      </c>
      <c r="AA346" s="3">
        <f>VLOOKUP(A346,data!I:S,8,FALSE)</f>
        <v>6</v>
      </c>
      <c r="AB346" s="3" t="b">
        <f>IF(OR(G346&lt;Z346,G346&gt;AA346),TRUE,FALSE)</f>
        <v>0</v>
      </c>
    </row>
    <row r="347" spans="1:28" s="3" customFormat="1" x14ac:dyDescent="0.25">
      <c r="A347" s="17" t="s">
        <v>654</v>
      </c>
      <c r="B347" s="17" t="str">
        <f>VLOOKUP(A347,data!I:S,2,FALSE)</f>
        <v>Pos Y</v>
      </c>
      <c r="C347" s="15">
        <f>TRUNC(VLOOKUP(A347,data!I:S,3,FALSE),1)</f>
        <v>111.5</v>
      </c>
      <c r="D347" s="15">
        <f>TRUNC(VLOOKUP(A347,data!I:S,4,FALSE),1)</f>
        <v>112.5</v>
      </c>
      <c r="E347" s="15">
        <f>VLOOKUP(A347,data!I:S,5,FALSE)</f>
        <v>-3</v>
      </c>
      <c r="F347" s="15">
        <f>VLOOKUP(A347,data!I:S,6,FALSE)</f>
        <v>3</v>
      </c>
      <c r="G347" s="17">
        <f>C347-D347</f>
        <v>-1</v>
      </c>
      <c r="H347" s="17">
        <f>IF(OR(G347&lt;E347,G347&gt;F347),1,0)</f>
        <v>0</v>
      </c>
      <c r="I347" s="15" t="str">
        <f>IF(H347=1,IF(G347&lt;E347,G347-E347,G347-F347),"")</f>
        <v/>
      </c>
      <c r="J347" s="33" t="str">
        <f>VLOOKUP(A347,data!I:S,9,FALSE)</f>
        <v>CM # 1 Inboard Nut RH - Pos Y</v>
      </c>
      <c r="K347" s="33"/>
      <c r="L347" s="33"/>
      <c r="M347" s="33"/>
      <c r="N347" s="2"/>
      <c r="X347" s="3" t="str">
        <f>IF(AND(H347=1,Y347="TRUE"),TRUE,"")</f>
        <v/>
      </c>
      <c r="Y347" s="3" t="str">
        <f>VLOOKUP(A347,data!I:S,10,FALSE)</f>
        <v>TRUE</v>
      </c>
      <c r="Z347" s="3">
        <f>VLOOKUP(A347,data!I:S,7,FALSE)</f>
        <v>-6</v>
      </c>
      <c r="AA347" s="3">
        <f>VLOOKUP(A347,data!I:S,8,FALSE)</f>
        <v>6</v>
      </c>
      <c r="AB347" s="3" t="b">
        <f>IF(OR(G347&lt;Z347,G347&gt;AA347),TRUE,FALSE)</f>
        <v>0</v>
      </c>
    </row>
    <row r="348" spans="1:28" s="3" customFormat="1" x14ac:dyDescent="0.25">
      <c r="A348" s="17" t="s">
        <v>656</v>
      </c>
      <c r="B348" s="17" t="str">
        <f>VLOOKUP(A348,data!I:S,2,FALSE)</f>
        <v>Pos Z</v>
      </c>
      <c r="C348" s="15">
        <f>TRUNC(VLOOKUP(A348,data!I:S,3,FALSE),1)</f>
        <v>787</v>
      </c>
      <c r="D348" s="15">
        <f>TRUNC(VLOOKUP(A348,data!I:S,4,FALSE),1)</f>
        <v>788.6</v>
      </c>
      <c r="E348" s="15">
        <f>VLOOKUP(A348,data!I:S,5,FALSE)</f>
        <v>-3</v>
      </c>
      <c r="F348" s="15">
        <f>VLOOKUP(A348,data!I:S,6,FALSE)</f>
        <v>3</v>
      </c>
      <c r="G348" s="17">
        <f>C348-D348</f>
        <v>-1.6000000000000227</v>
      </c>
      <c r="H348" s="17">
        <f>IF(OR(G348&lt;E348,G348&gt;F348),1,0)</f>
        <v>0</v>
      </c>
      <c r="I348" s="15" t="str">
        <f>IF(H348=1,IF(G348&lt;E348,G348-E348,G348-F348),"")</f>
        <v/>
      </c>
      <c r="J348" s="33" t="str">
        <f>VLOOKUP(A348,data!I:S,9,FALSE)</f>
        <v>CM # 1 Inboard Nut RH - Pos Z</v>
      </c>
      <c r="K348" s="33"/>
      <c r="L348" s="33"/>
      <c r="M348" s="33"/>
      <c r="N348" s="2"/>
      <c r="X348" s="3" t="str">
        <f>IF(AND(H348=1,Y348="TRUE"),TRUE,"")</f>
        <v/>
      </c>
      <c r="Y348" s="3" t="str">
        <f>VLOOKUP(A348,data!I:S,10,FALSE)</f>
        <v>TRUE</v>
      </c>
      <c r="Z348" s="3">
        <f>VLOOKUP(A348,data!I:S,7,FALSE)</f>
        <v>-6</v>
      </c>
      <c r="AA348" s="3">
        <f>VLOOKUP(A348,data!I:S,8,FALSE)</f>
        <v>6</v>
      </c>
      <c r="AB348" s="3" t="b">
        <f>IF(OR(G348&lt;Z348,G348&gt;AA348),TRUE,FALSE)</f>
        <v>0</v>
      </c>
    </row>
    <row r="349" spans="1:28" s="3" customFormat="1" x14ac:dyDescent="0.25">
      <c r="A349" s="17" t="s">
        <v>658</v>
      </c>
      <c r="B349" s="17" t="str">
        <f>VLOOKUP(A349,data!I:S,2,FALSE)</f>
        <v>Pos X</v>
      </c>
      <c r="C349" s="15">
        <f>TRUNC(VLOOKUP(A349,data!I:S,3,FALSE),1)</f>
        <v>707</v>
      </c>
      <c r="D349" s="15">
        <f>TRUNC(VLOOKUP(A349,data!I:S,4,FALSE),1)</f>
        <v>707.5</v>
      </c>
      <c r="E349" s="15">
        <f>VLOOKUP(A349,data!I:S,5,FALSE)</f>
        <v>-3</v>
      </c>
      <c r="F349" s="15">
        <f>VLOOKUP(A349,data!I:S,6,FALSE)</f>
        <v>3</v>
      </c>
      <c r="G349" s="17">
        <f>C349-D349</f>
        <v>-0.5</v>
      </c>
      <c r="H349" s="17">
        <f>IF(OR(G349&lt;E349,G349&gt;F349),1,0)</f>
        <v>0</v>
      </c>
      <c r="I349" s="15" t="str">
        <f>IF(H349=1,IF(G349&lt;E349,G349-E349,G349-F349),"")</f>
        <v/>
      </c>
      <c r="J349" s="33" t="str">
        <f>VLOOKUP(A349,data!I:S,9,FALSE)</f>
        <v>CM # 1 Inboard Nut LH - Pos X</v>
      </c>
      <c r="K349" s="33"/>
      <c r="L349" s="33"/>
      <c r="M349" s="33"/>
      <c r="N349" s="2"/>
      <c r="X349" s="3" t="str">
        <f>IF(AND(H349=1,Y349="TRUE"),TRUE,"")</f>
        <v/>
      </c>
      <c r="Y349" s="3" t="str">
        <f>VLOOKUP(A349,data!I:S,10,FALSE)</f>
        <v>TRUE</v>
      </c>
      <c r="Z349" s="3">
        <f>VLOOKUP(A349,data!I:S,7,FALSE)</f>
        <v>-6</v>
      </c>
      <c r="AA349" s="3">
        <f>VLOOKUP(A349,data!I:S,8,FALSE)</f>
        <v>6</v>
      </c>
      <c r="AB349" s="3" t="b">
        <f>IF(OR(G349&lt;Z349,G349&gt;AA349),TRUE,FALSE)</f>
        <v>0</v>
      </c>
    </row>
    <row r="350" spans="1:28" s="3" customFormat="1" x14ac:dyDescent="0.25">
      <c r="A350" s="17" t="s">
        <v>660</v>
      </c>
      <c r="B350" s="17" t="str">
        <f>VLOOKUP(A350,data!I:S,2,FALSE)</f>
        <v>Pos Y</v>
      </c>
      <c r="C350" s="15">
        <f>TRUNC(VLOOKUP(A350,data!I:S,3,FALSE),1)</f>
        <v>-147.69999999999999</v>
      </c>
      <c r="D350" s="15">
        <f>TRUNC(VLOOKUP(A350,data!I:S,4,FALSE),1)</f>
        <v>-147</v>
      </c>
      <c r="E350" s="15">
        <f>VLOOKUP(A350,data!I:S,5,FALSE)</f>
        <v>-3</v>
      </c>
      <c r="F350" s="15">
        <f>VLOOKUP(A350,data!I:S,6,FALSE)</f>
        <v>3</v>
      </c>
      <c r="G350" s="17">
        <f>C350-D350</f>
        <v>-0.69999999999998863</v>
      </c>
      <c r="H350" s="17">
        <f>IF(OR(G350&lt;E350,G350&gt;F350),1,0)</f>
        <v>0</v>
      </c>
      <c r="I350" s="15" t="str">
        <f>IF(H350=1,IF(G350&lt;E350,G350-E350,G350-F350),"")</f>
        <v/>
      </c>
      <c r="J350" s="33" t="str">
        <f>VLOOKUP(A350,data!I:S,9,FALSE)</f>
        <v>CM # 1 Inboard Nut LH - Pos Y</v>
      </c>
      <c r="K350" s="33"/>
      <c r="L350" s="33"/>
      <c r="M350" s="33"/>
      <c r="N350" s="2"/>
      <c r="X350" s="3" t="str">
        <f>IF(AND(H350=1,Y350="TRUE"),TRUE,"")</f>
        <v/>
      </c>
      <c r="Y350" s="3" t="str">
        <f>VLOOKUP(A350,data!I:S,10,FALSE)</f>
        <v>TRUE</v>
      </c>
      <c r="Z350" s="3">
        <f>VLOOKUP(A350,data!I:S,7,FALSE)</f>
        <v>-6</v>
      </c>
      <c r="AA350" s="3">
        <f>VLOOKUP(A350,data!I:S,8,FALSE)</f>
        <v>6</v>
      </c>
      <c r="AB350" s="3" t="b">
        <f>IF(OR(G350&lt;Z350,G350&gt;AA350),TRUE,FALSE)</f>
        <v>0</v>
      </c>
    </row>
    <row r="351" spans="1:28" s="3" customFormat="1" x14ac:dyDescent="0.25">
      <c r="A351" s="17" t="s">
        <v>662</v>
      </c>
      <c r="B351" s="17" t="str">
        <f>VLOOKUP(A351,data!I:S,2,FALSE)</f>
        <v>Pos Z</v>
      </c>
      <c r="C351" s="15">
        <f>TRUNC(VLOOKUP(A351,data!I:S,3,FALSE),1)</f>
        <v>787.4</v>
      </c>
      <c r="D351" s="15">
        <f>TRUNC(VLOOKUP(A351,data!I:S,4,FALSE),1)</f>
        <v>788.6</v>
      </c>
      <c r="E351" s="15">
        <f>VLOOKUP(A351,data!I:S,5,FALSE)</f>
        <v>-3</v>
      </c>
      <c r="F351" s="15">
        <f>VLOOKUP(A351,data!I:S,6,FALSE)</f>
        <v>3</v>
      </c>
      <c r="G351" s="17">
        <f>C351-D351</f>
        <v>-1.2000000000000455</v>
      </c>
      <c r="H351" s="17">
        <f>IF(OR(G351&lt;E351,G351&gt;F351),1,0)</f>
        <v>0</v>
      </c>
      <c r="I351" s="15" t="str">
        <f>IF(H351=1,IF(G351&lt;E351,G351-E351,G351-F351),"")</f>
        <v/>
      </c>
      <c r="J351" s="33" t="str">
        <f>VLOOKUP(A351,data!I:S,9,FALSE)</f>
        <v>CM # 1 Inboard Nut LH - Pos Z</v>
      </c>
      <c r="K351" s="33"/>
      <c r="L351" s="33"/>
      <c r="M351" s="33"/>
      <c r="N351" s="2"/>
      <c r="X351" s="3" t="str">
        <f>IF(AND(H351=1,Y351="TRUE"),TRUE,"")</f>
        <v/>
      </c>
      <c r="Y351" s="3" t="str">
        <f>VLOOKUP(A351,data!I:S,10,FALSE)</f>
        <v>TRUE</v>
      </c>
      <c r="Z351" s="3">
        <f>VLOOKUP(A351,data!I:S,7,FALSE)</f>
        <v>-6</v>
      </c>
      <c r="AA351" s="3">
        <f>VLOOKUP(A351,data!I:S,8,FALSE)</f>
        <v>6</v>
      </c>
      <c r="AB351" s="3" t="b">
        <f>IF(OR(G351&lt;Z351,G351&gt;AA351),TRUE,FALSE)</f>
        <v>0</v>
      </c>
    </row>
    <row r="352" spans="1:28" s="3" customFormat="1" x14ac:dyDescent="0.25">
      <c r="A352" s="17" t="s">
        <v>664</v>
      </c>
      <c r="B352" s="17" t="str">
        <f>VLOOKUP(A352,data!I:S,2,FALSE)</f>
        <v>Pos X</v>
      </c>
      <c r="C352" s="15">
        <f>TRUNC(VLOOKUP(A352,data!I:S,3,FALSE),1)</f>
        <v>707.2</v>
      </c>
      <c r="D352" s="15">
        <f>TRUNC(VLOOKUP(A352,data!I:S,4,FALSE),1)</f>
        <v>707.5</v>
      </c>
      <c r="E352" s="15">
        <f>VLOOKUP(A352,data!I:S,5,FALSE)</f>
        <v>-3</v>
      </c>
      <c r="F352" s="15">
        <f>VLOOKUP(A352,data!I:S,6,FALSE)</f>
        <v>3</v>
      </c>
      <c r="G352" s="17">
        <f>C352-D352</f>
        <v>-0.29999999999995453</v>
      </c>
      <c r="H352" s="17">
        <f>IF(OR(G352&lt;E352,G352&gt;F352),1,0)</f>
        <v>0</v>
      </c>
      <c r="I352" s="15" t="str">
        <f>IF(H352=1,IF(G352&lt;E352,G352-E352,G352-F352),"")</f>
        <v/>
      </c>
      <c r="J352" s="33" t="str">
        <f>VLOOKUP(A352,data!I:S,9,FALSE)</f>
        <v>CM # 1 Outboard Nut LH - Pos X</v>
      </c>
      <c r="K352" s="33"/>
      <c r="L352" s="33"/>
      <c r="M352" s="33"/>
      <c r="N352" s="2"/>
      <c r="X352" s="3" t="str">
        <f>IF(AND(H352=1,Y352="TRUE"),TRUE,"")</f>
        <v/>
      </c>
      <c r="Y352" s="3" t="str">
        <f>VLOOKUP(A352,data!I:S,10,FALSE)</f>
        <v>TRUE</v>
      </c>
      <c r="Z352" s="3">
        <f>VLOOKUP(A352,data!I:S,7,FALSE)</f>
        <v>-6</v>
      </c>
      <c r="AA352" s="3">
        <f>VLOOKUP(A352,data!I:S,8,FALSE)</f>
        <v>6</v>
      </c>
      <c r="AB352" s="3" t="b">
        <f>IF(OR(G352&lt;Z352,G352&gt;AA352),TRUE,FALSE)</f>
        <v>0</v>
      </c>
    </row>
    <row r="353" spans="1:28" s="3" customFormat="1" x14ac:dyDescent="0.25">
      <c r="A353" s="17" t="s">
        <v>666</v>
      </c>
      <c r="B353" s="17" t="str">
        <f>VLOOKUP(A353,data!I:S,2,FALSE)</f>
        <v>Pos Y</v>
      </c>
      <c r="C353" s="15">
        <f>TRUNC(VLOOKUP(A353,data!I:S,3,FALSE),1)</f>
        <v>-251.1</v>
      </c>
      <c r="D353" s="15">
        <f>TRUNC(VLOOKUP(A353,data!I:S,4,FALSE),1)</f>
        <v>-250.5</v>
      </c>
      <c r="E353" s="15">
        <f>VLOOKUP(A353,data!I:S,5,FALSE)</f>
        <v>-3</v>
      </c>
      <c r="F353" s="15">
        <f>VLOOKUP(A353,data!I:S,6,FALSE)</f>
        <v>3</v>
      </c>
      <c r="G353" s="17">
        <f>C353-D353</f>
        <v>-0.59999999999999432</v>
      </c>
      <c r="H353" s="17">
        <f>IF(OR(G353&lt;E353,G353&gt;F353),1,0)</f>
        <v>0</v>
      </c>
      <c r="I353" s="15" t="str">
        <f>IF(H353=1,IF(G353&lt;E353,G353-E353,G353-F353),"")</f>
        <v/>
      </c>
      <c r="J353" s="33" t="str">
        <f>VLOOKUP(A353,data!I:S,9,FALSE)</f>
        <v>CM # 1 Outboard Nut LH - Pos Y</v>
      </c>
      <c r="K353" s="33"/>
      <c r="L353" s="33"/>
      <c r="M353" s="33"/>
      <c r="N353" s="2"/>
      <c r="X353" s="3" t="str">
        <f>IF(AND(H353=1,Y353="TRUE"),TRUE,"")</f>
        <v/>
      </c>
      <c r="Y353" s="3" t="str">
        <f>VLOOKUP(A353,data!I:S,10,FALSE)</f>
        <v>TRUE</v>
      </c>
      <c r="Z353" s="3">
        <f>VLOOKUP(A353,data!I:S,7,FALSE)</f>
        <v>-6</v>
      </c>
      <c r="AA353" s="3">
        <f>VLOOKUP(A353,data!I:S,8,FALSE)</f>
        <v>6</v>
      </c>
      <c r="AB353" s="3" t="b">
        <f>IF(OR(G353&lt;Z353,G353&gt;AA353),TRUE,FALSE)</f>
        <v>0</v>
      </c>
    </row>
    <row r="354" spans="1:28" s="3" customFormat="1" x14ac:dyDescent="0.25">
      <c r="A354" s="17" t="s">
        <v>668</v>
      </c>
      <c r="B354" s="17" t="str">
        <f>VLOOKUP(A354,data!I:S,2,FALSE)</f>
        <v>Pos Z</v>
      </c>
      <c r="C354" s="15">
        <f>TRUNC(VLOOKUP(A354,data!I:S,3,FALSE),1)</f>
        <v>787.5</v>
      </c>
      <c r="D354" s="15">
        <f>TRUNC(VLOOKUP(A354,data!I:S,4,FALSE),1)</f>
        <v>788.6</v>
      </c>
      <c r="E354" s="15">
        <f>VLOOKUP(A354,data!I:S,5,FALSE)</f>
        <v>-3</v>
      </c>
      <c r="F354" s="15">
        <f>VLOOKUP(A354,data!I:S,6,FALSE)</f>
        <v>3</v>
      </c>
      <c r="G354" s="17">
        <f>C354-D354</f>
        <v>-1.1000000000000227</v>
      </c>
      <c r="H354" s="17">
        <f>IF(OR(G354&lt;E354,G354&gt;F354),1,0)</f>
        <v>0</v>
      </c>
      <c r="I354" s="15" t="str">
        <f>IF(H354=1,IF(G354&lt;E354,G354-E354,G354-F354),"")</f>
        <v/>
      </c>
      <c r="J354" s="33" t="str">
        <f>VLOOKUP(A354,data!I:S,9,FALSE)</f>
        <v>CM # 1 Outboard Nut LH - Pos Z</v>
      </c>
      <c r="K354" s="33"/>
      <c r="L354" s="33"/>
      <c r="M354" s="33"/>
      <c r="N354" s="2"/>
      <c r="X354" s="3" t="str">
        <f>IF(AND(H354=1,Y354="TRUE"),TRUE,"")</f>
        <v/>
      </c>
      <c r="Y354" s="3" t="str">
        <f>VLOOKUP(A354,data!I:S,10,FALSE)</f>
        <v>TRUE</v>
      </c>
      <c r="Z354" s="3">
        <f>VLOOKUP(A354,data!I:S,7,FALSE)</f>
        <v>-6</v>
      </c>
      <c r="AA354" s="3">
        <f>VLOOKUP(A354,data!I:S,8,FALSE)</f>
        <v>6</v>
      </c>
      <c r="AB354" s="3" t="b">
        <f>IF(OR(G354&lt;Z354,G354&gt;AA354),TRUE,FALSE)</f>
        <v>0</v>
      </c>
    </row>
    <row r="355" spans="1:28" s="3" customFormat="1" x14ac:dyDescent="0.25">
      <c r="A355" s="17" t="s">
        <v>670</v>
      </c>
      <c r="B355" s="17" t="str">
        <f>VLOOKUP(A355,data!I:S,2,FALSE)</f>
        <v>Dist X</v>
      </c>
      <c r="C355" s="15">
        <f>TRUNC(VLOOKUP(A355,data!I:S,3,FALSE),1)</f>
        <v>287.2</v>
      </c>
      <c r="D355" s="15">
        <f>TRUNC(VLOOKUP(A355,data!I:S,4,FALSE),1)</f>
        <v>287.5</v>
      </c>
      <c r="E355" s="15">
        <f>VLOOKUP(A355,data!I:S,5,FALSE)</f>
        <v>-2.5</v>
      </c>
      <c r="F355" s="15">
        <f>VLOOKUP(A355,data!I:S,6,FALSE)</f>
        <v>2.5</v>
      </c>
      <c r="G355" s="17">
        <f>C355-D355</f>
        <v>-0.30000000000001137</v>
      </c>
      <c r="H355" s="17">
        <f>IF(OR(G355&lt;E355,G355&gt;F355),1,0)</f>
        <v>0</v>
      </c>
      <c r="I355" s="15" t="str">
        <f>IF(H355=1,IF(G355&lt;E355,G355-E355,G355-F355),"")</f>
        <v/>
      </c>
      <c r="J355" s="33" t="str">
        <f>VLOOKUP(A355,data!I:S,9,FALSE)</f>
        <v>CM AUX Inboard Nut RH vs CM # 1 Inboard Nut RH - L-Pitch</v>
      </c>
      <c r="K355" s="33"/>
      <c r="L355" s="33"/>
      <c r="M355" s="33"/>
      <c r="N355" s="2"/>
      <c r="X355" s="3" t="str">
        <f>IF(AND(H355=1,Y355="TRUE"),TRUE,"")</f>
        <v/>
      </c>
      <c r="Y355" s="3" t="str">
        <f>VLOOKUP(A355,data!I:S,10,FALSE)</f>
        <v>TRUE</v>
      </c>
      <c r="Z355" s="3">
        <f>VLOOKUP(A355,data!I:S,7,FALSE)</f>
        <v>-5</v>
      </c>
      <c r="AA355" s="3">
        <f>VLOOKUP(A355,data!I:S,8,FALSE)</f>
        <v>5</v>
      </c>
      <c r="AB355" s="3" t="b">
        <f>IF(OR(G355&lt;Z355,G355&gt;AA355),TRUE,FALSE)</f>
        <v>0</v>
      </c>
    </row>
    <row r="356" spans="1:28" s="3" customFormat="1" x14ac:dyDescent="0.25">
      <c r="A356" s="17" t="s">
        <v>672</v>
      </c>
      <c r="B356" s="17" t="str">
        <f>VLOOKUP(A356,data!I:S,2,FALSE)</f>
        <v>Dist Y</v>
      </c>
      <c r="C356" s="15">
        <f>TRUNC(VLOOKUP(A356,data!I:S,3,FALSE),1)</f>
        <v>19.899999999999999</v>
      </c>
      <c r="D356" s="15">
        <f>TRUNC(VLOOKUP(A356,data!I:S,4,FALSE),1)</f>
        <v>19.5</v>
      </c>
      <c r="E356" s="15">
        <f>VLOOKUP(A356,data!I:S,5,FALSE)</f>
        <v>-2.5</v>
      </c>
      <c r="F356" s="15">
        <f>VLOOKUP(A356,data!I:S,6,FALSE)</f>
        <v>2.5</v>
      </c>
      <c r="G356" s="17">
        <f>C356-D356</f>
        <v>0.39999999999999858</v>
      </c>
      <c r="H356" s="17">
        <f>IF(OR(G356&lt;E356,G356&gt;F356),1,0)</f>
        <v>0</v>
      </c>
      <c r="I356" s="15" t="str">
        <f>IF(H356=1,IF(G356&lt;E356,G356-E356,G356-F356),"")</f>
        <v/>
      </c>
      <c r="J356" s="33" t="str">
        <f>VLOOKUP(A356,data!I:S,9,FALSE)</f>
        <v>CM AUX Inboard Nut RH vs CM # 1 Inboard Nut RH - W-Pitch</v>
      </c>
      <c r="K356" s="33"/>
      <c r="L356" s="33"/>
      <c r="M356" s="33"/>
      <c r="N356" s="2"/>
      <c r="X356" s="3" t="str">
        <f>IF(AND(H356=1,Y356="TRUE"),TRUE,"")</f>
        <v/>
      </c>
      <c r="Y356" s="3" t="str">
        <f>VLOOKUP(A356,data!I:S,10,FALSE)</f>
        <v>TRUE</v>
      </c>
      <c r="Z356" s="3">
        <f>VLOOKUP(A356,data!I:S,7,FALSE)</f>
        <v>-5</v>
      </c>
      <c r="AA356" s="3">
        <f>VLOOKUP(A356,data!I:S,8,FALSE)</f>
        <v>5</v>
      </c>
      <c r="AB356" s="3" t="b">
        <f>IF(OR(G356&lt;Z356,G356&gt;AA356),TRUE,FALSE)</f>
        <v>0</v>
      </c>
    </row>
    <row r="357" spans="1:28" s="3" customFormat="1" x14ac:dyDescent="0.25">
      <c r="A357" s="17" t="s">
        <v>674</v>
      </c>
      <c r="B357" s="17" t="str">
        <f>VLOOKUP(A357,data!I:S,2,FALSE)</f>
        <v>Dist Z</v>
      </c>
      <c r="C357" s="15">
        <f>TRUNC(VLOOKUP(A357,data!I:S,3,FALSE),1)</f>
        <v>85.5</v>
      </c>
      <c r="D357" s="15">
        <f>TRUNC(VLOOKUP(A357,data!I:S,4,FALSE),1)</f>
        <v>83.7</v>
      </c>
      <c r="E357" s="15">
        <f>VLOOKUP(A357,data!I:S,5,FALSE)</f>
        <v>-3</v>
      </c>
      <c r="F357" s="15">
        <f>VLOOKUP(A357,data!I:S,6,FALSE)</f>
        <v>3</v>
      </c>
      <c r="G357" s="17">
        <f>C357-D357</f>
        <v>1.7999999999999972</v>
      </c>
      <c r="H357" s="17">
        <f>IF(OR(G357&lt;E357,G357&gt;F357),1,0)</f>
        <v>0</v>
      </c>
      <c r="I357" s="15" t="str">
        <f>IF(H357=1,IF(G357&lt;E357,G357-E357,G357-F357),"")</f>
        <v/>
      </c>
      <c r="J357" s="33" t="str">
        <f>VLOOKUP(A357,data!I:S,9,FALSE)</f>
        <v>CM AUX Inboard Nut RH vs CM # 1 Inboard Nut RH - H-Pitch</v>
      </c>
      <c r="K357" s="33"/>
      <c r="L357" s="33"/>
      <c r="M357" s="33"/>
      <c r="N357" s="2"/>
      <c r="X357" s="3" t="str">
        <f>IF(AND(H357=1,Y357="TRUE"),TRUE,"")</f>
        <v/>
      </c>
      <c r="Y357" s="3" t="str">
        <f>VLOOKUP(A357,data!I:S,10,FALSE)</f>
        <v>TRUE</v>
      </c>
      <c r="Z357" s="3">
        <f>VLOOKUP(A357,data!I:S,7,FALSE)</f>
        <v>-6</v>
      </c>
      <c r="AA357" s="3">
        <f>VLOOKUP(A357,data!I:S,8,FALSE)</f>
        <v>6</v>
      </c>
      <c r="AB357" s="3" t="b">
        <f>IF(OR(G357&lt;Z357,G357&gt;AA357),TRUE,FALSE)</f>
        <v>0</v>
      </c>
    </row>
    <row r="358" spans="1:28" s="3" customFormat="1" x14ac:dyDescent="0.25">
      <c r="A358" s="17" t="s">
        <v>676</v>
      </c>
      <c r="B358" s="17" t="str">
        <f>VLOOKUP(A358,data!I:S,2,FALSE)</f>
        <v>Dist X</v>
      </c>
      <c r="C358" s="15">
        <f>TRUNC(VLOOKUP(A358,data!I:S,3,FALSE),1)</f>
        <v>286.89999999999998</v>
      </c>
      <c r="D358" s="15">
        <f>TRUNC(VLOOKUP(A358,data!I:S,4,FALSE),1)</f>
        <v>287.5</v>
      </c>
      <c r="E358" s="15">
        <f>VLOOKUP(A358,data!I:S,5,FALSE)</f>
        <v>-2.5</v>
      </c>
      <c r="F358" s="15">
        <f>VLOOKUP(A358,data!I:S,6,FALSE)</f>
        <v>2.5</v>
      </c>
      <c r="G358" s="17">
        <f>C358-D358</f>
        <v>-0.60000000000002274</v>
      </c>
      <c r="H358" s="17">
        <f>IF(OR(G358&lt;E358,G358&gt;F358),1,0)</f>
        <v>0</v>
      </c>
      <c r="I358" s="15" t="str">
        <f>IF(H358=1,IF(G358&lt;E358,G358-E358,G358-F358),"")</f>
        <v/>
      </c>
      <c r="J358" s="33" t="str">
        <f>VLOOKUP(A358,data!I:S,9,FALSE)</f>
        <v>CM AUX Outboard Nut RH vs CM # 1 Outboard Nut RH - L-Pitch</v>
      </c>
      <c r="K358" s="33"/>
      <c r="L358" s="33"/>
      <c r="M358" s="33"/>
      <c r="N358" s="2"/>
      <c r="X358" s="3" t="str">
        <f>IF(AND(H358=1,Y358="TRUE"),TRUE,"")</f>
        <v/>
      </c>
      <c r="Y358" s="3" t="str">
        <f>VLOOKUP(A358,data!I:S,10,FALSE)</f>
        <v>TRUE</v>
      </c>
      <c r="Z358" s="3">
        <f>VLOOKUP(A358,data!I:S,7,FALSE)</f>
        <v>-5</v>
      </c>
      <c r="AA358" s="3">
        <f>VLOOKUP(A358,data!I:S,8,FALSE)</f>
        <v>5</v>
      </c>
      <c r="AB358" s="3" t="b">
        <f>IF(OR(G358&lt;Z358,G358&gt;AA358),TRUE,FALSE)</f>
        <v>0</v>
      </c>
    </row>
    <row r="359" spans="1:28" s="3" customFormat="1" x14ac:dyDescent="0.25">
      <c r="A359" s="17" t="s">
        <v>678</v>
      </c>
      <c r="B359" s="17" t="str">
        <f>VLOOKUP(A359,data!I:S,2,FALSE)</f>
        <v>Dist Y</v>
      </c>
      <c r="C359" s="15">
        <f>TRUNC(VLOOKUP(A359,data!I:S,3,FALSE),1)</f>
        <v>44.4</v>
      </c>
      <c r="D359" s="15">
        <f>TRUNC(VLOOKUP(A359,data!I:S,4,FALSE),1)</f>
        <v>44</v>
      </c>
      <c r="E359" s="15">
        <f>VLOOKUP(A359,data!I:S,5,FALSE)</f>
        <v>-2.5</v>
      </c>
      <c r="F359" s="15">
        <f>VLOOKUP(A359,data!I:S,6,FALSE)</f>
        <v>2.5</v>
      </c>
      <c r="G359" s="17">
        <f>C359-D359</f>
        <v>0.39999999999999858</v>
      </c>
      <c r="H359" s="17">
        <f>IF(OR(G359&lt;E359,G359&gt;F359),1,0)</f>
        <v>0</v>
      </c>
      <c r="I359" s="15" t="str">
        <f>IF(H359=1,IF(G359&lt;E359,G359-E359,G359-F359),"")</f>
        <v/>
      </c>
      <c r="J359" s="33" t="str">
        <f>VLOOKUP(A359,data!I:S,9,FALSE)</f>
        <v>CM AUX Outboard Nut RH vs CM # 1 Outboard Nut RH - W-Pitch</v>
      </c>
      <c r="K359" s="33"/>
      <c r="L359" s="33"/>
      <c r="M359" s="33"/>
      <c r="N359" s="2"/>
      <c r="X359" s="3" t="str">
        <f>IF(AND(H359=1,Y359="TRUE"),TRUE,"")</f>
        <v/>
      </c>
      <c r="Y359" s="3" t="str">
        <f>VLOOKUP(A359,data!I:S,10,FALSE)</f>
        <v>TRUE</v>
      </c>
      <c r="Z359" s="3">
        <f>VLOOKUP(A359,data!I:S,7,FALSE)</f>
        <v>-5</v>
      </c>
      <c r="AA359" s="3">
        <f>VLOOKUP(A359,data!I:S,8,FALSE)</f>
        <v>5</v>
      </c>
      <c r="AB359" s="3" t="b">
        <f>IF(OR(G359&lt;Z359,G359&gt;AA359),TRUE,FALSE)</f>
        <v>0</v>
      </c>
    </row>
    <row r="360" spans="1:28" s="3" customFormat="1" x14ac:dyDescent="0.25">
      <c r="A360" s="17" t="s">
        <v>680</v>
      </c>
      <c r="B360" s="17" t="str">
        <f>VLOOKUP(A360,data!I:S,2,FALSE)</f>
        <v>Dist Z</v>
      </c>
      <c r="C360" s="15">
        <f>TRUNC(VLOOKUP(A360,data!I:S,3,FALSE),1)</f>
        <v>86</v>
      </c>
      <c r="D360" s="15">
        <f>TRUNC(VLOOKUP(A360,data!I:S,4,FALSE),1)</f>
        <v>83.7</v>
      </c>
      <c r="E360" s="15">
        <f>VLOOKUP(A360,data!I:S,5,FALSE)</f>
        <v>-3</v>
      </c>
      <c r="F360" s="15">
        <f>VLOOKUP(A360,data!I:S,6,FALSE)</f>
        <v>3</v>
      </c>
      <c r="G360" s="17">
        <f>C360-D360</f>
        <v>2.2999999999999972</v>
      </c>
      <c r="H360" s="17">
        <f>IF(OR(G360&lt;E360,G360&gt;F360),1,0)</f>
        <v>0</v>
      </c>
      <c r="I360" s="15" t="str">
        <f>IF(H360=1,IF(G360&lt;E360,G360-E360,G360-F360),"")</f>
        <v/>
      </c>
      <c r="J360" s="33" t="str">
        <f>VLOOKUP(A360,data!I:S,9,FALSE)</f>
        <v>CM AUX Outboard Nut RH vs CM # 1 Outboard Nut RH - H-Pitch</v>
      </c>
      <c r="K360" s="33"/>
      <c r="L360" s="33"/>
      <c r="M360" s="33"/>
      <c r="N360" s="2"/>
      <c r="X360" s="3" t="str">
        <f>IF(AND(H360=1,Y360="TRUE"),TRUE,"")</f>
        <v/>
      </c>
      <c r="Y360" s="3" t="str">
        <f>VLOOKUP(A360,data!I:S,10,FALSE)</f>
        <v>TRUE</v>
      </c>
      <c r="Z360" s="3">
        <f>VLOOKUP(A360,data!I:S,7,FALSE)</f>
        <v>-6</v>
      </c>
      <c r="AA360" s="3">
        <f>VLOOKUP(A360,data!I:S,8,FALSE)</f>
        <v>6</v>
      </c>
      <c r="AB360" s="3" t="b">
        <f>IF(OR(G360&lt;Z360,G360&gt;AA360),TRUE,FALSE)</f>
        <v>0</v>
      </c>
    </row>
    <row r="361" spans="1:28" s="3" customFormat="1" x14ac:dyDescent="0.25">
      <c r="A361" s="17" t="s">
        <v>682</v>
      </c>
      <c r="B361" s="17" t="str">
        <f>VLOOKUP(A361,data!I:S,2,FALSE)</f>
        <v>Dist X</v>
      </c>
      <c r="C361" s="15">
        <f>TRUNC(VLOOKUP(A361,data!I:S,3,FALSE),1)</f>
        <v>286.3</v>
      </c>
      <c r="D361" s="15">
        <f>TRUNC(VLOOKUP(A361,data!I:S,4,FALSE),1)</f>
        <v>287.5</v>
      </c>
      <c r="E361" s="15">
        <f>VLOOKUP(A361,data!I:S,5,FALSE)</f>
        <v>-2.5</v>
      </c>
      <c r="F361" s="15">
        <f>VLOOKUP(A361,data!I:S,6,FALSE)</f>
        <v>2.5</v>
      </c>
      <c r="G361" s="17">
        <f>C361-D361</f>
        <v>-1.1999999999999886</v>
      </c>
      <c r="H361" s="17">
        <f>IF(OR(G361&lt;E361,G361&gt;F361),1,0)</f>
        <v>0</v>
      </c>
      <c r="I361" s="15" t="str">
        <f>IF(H361=1,IF(G361&lt;E361,G361-E361,G361-F361),"")</f>
        <v/>
      </c>
      <c r="J361" s="33" t="str">
        <f>VLOOKUP(A361,data!I:S,9,FALSE)</f>
        <v>CM AUX Inboard Nut LH vs CM # 1 Inboard Nut LH - L-Pitch</v>
      </c>
      <c r="K361" s="33"/>
      <c r="L361" s="33"/>
      <c r="M361" s="33"/>
      <c r="N361" s="2"/>
      <c r="X361" s="3" t="str">
        <f>IF(AND(H361=1,Y361="TRUE"),TRUE,"")</f>
        <v/>
      </c>
      <c r="Y361" s="3" t="str">
        <f>VLOOKUP(A361,data!I:S,10,FALSE)</f>
        <v>TRUE</v>
      </c>
      <c r="Z361" s="3">
        <f>VLOOKUP(A361,data!I:S,7,FALSE)</f>
        <v>-5</v>
      </c>
      <c r="AA361" s="3">
        <f>VLOOKUP(A361,data!I:S,8,FALSE)</f>
        <v>5</v>
      </c>
      <c r="AB361" s="3" t="b">
        <f>IF(OR(G361&lt;Z361,G361&gt;AA361),TRUE,FALSE)</f>
        <v>0</v>
      </c>
    </row>
    <row r="362" spans="1:28" s="3" customFormat="1" x14ac:dyDescent="0.25">
      <c r="A362" s="17" t="s">
        <v>684</v>
      </c>
      <c r="B362" s="17" t="str">
        <f>VLOOKUP(A362,data!I:S,2,FALSE)</f>
        <v>Dist Y</v>
      </c>
      <c r="C362" s="15">
        <f>TRUNC(VLOOKUP(A362,data!I:S,3,FALSE),1)</f>
        <v>4.5999999999999996</v>
      </c>
      <c r="D362" s="15">
        <f>TRUNC(VLOOKUP(A362,data!I:S,4,FALSE),1)</f>
        <v>6</v>
      </c>
      <c r="E362" s="15">
        <f>VLOOKUP(A362,data!I:S,5,FALSE)</f>
        <v>-2.5</v>
      </c>
      <c r="F362" s="15">
        <f>VLOOKUP(A362,data!I:S,6,FALSE)</f>
        <v>2.5</v>
      </c>
      <c r="G362" s="17">
        <f>C362-D362</f>
        <v>-1.4000000000000004</v>
      </c>
      <c r="H362" s="17">
        <f>IF(OR(G362&lt;E362,G362&gt;F362),1,0)</f>
        <v>0</v>
      </c>
      <c r="I362" s="15" t="str">
        <f>IF(H362=1,IF(G362&lt;E362,G362-E362,G362-F362),"")</f>
        <v/>
      </c>
      <c r="J362" s="33" t="str">
        <f>VLOOKUP(A362,data!I:S,9,FALSE)</f>
        <v>CM AUX Inboard Nut LH vs CM # 1 Inboard Nut LH - W-Pitch</v>
      </c>
      <c r="K362" s="33"/>
      <c r="L362" s="33"/>
      <c r="M362" s="33"/>
      <c r="N362" s="2"/>
      <c r="X362" s="3" t="str">
        <f>IF(AND(H362=1,Y362="TRUE"),TRUE,"")</f>
        <v/>
      </c>
      <c r="Y362" s="3" t="str">
        <f>VLOOKUP(A362,data!I:S,10,FALSE)</f>
        <v>TRUE</v>
      </c>
      <c r="Z362" s="3">
        <f>VLOOKUP(A362,data!I:S,7,FALSE)</f>
        <v>-5</v>
      </c>
      <c r="AA362" s="3">
        <f>VLOOKUP(A362,data!I:S,8,FALSE)</f>
        <v>5</v>
      </c>
      <c r="AB362" s="3" t="b">
        <f>IF(OR(G362&lt;Z362,G362&gt;AA362),TRUE,FALSE)</f>
        <v>0</v>
      </c>
    </row>
    <row r="363" spans="1:28" s="3" customFormat="1" x14ac:dyDescent="0.25">
      <c r="A363" s="17" t="s">
        <v>686</v>
      </c>
      <c r="B363" s="17" t="str">
        <f>VLOOKUP(A363,data!I:S,2,FALSE)</f>
        <v>Dist Z</v>
      </c>
      <c r="C363" s="15">
        <f>TRUNC(VLOOKUP(A363,data!I:S,3,FALSE),1)</f>
        <v>83.9</v>
      </c>
      <c r="D363" s="15">
        <f>TRUNC(VLOOKUP(A363,data!I:S,4,FALSE),1)</f>
        <v>83.7</v>
      </c>
      <c r="E363" s="15">
        <f>VLOOKUP(A363,data!I:S,5,FALSE)</f>
        <v>-3</v>
      </c>
      <c r="F363" s="15">
        <f>VLOOKUP(A363,data!I:S,6,FALSE)</f>
        <v>3</v>
      </c>
      <c r="G363" s="17">
        <f>C363-D363</f>
        <v>0.20000000000000284</v>
      </c>
      <c r="H363" s="17">
        <f>IF(OR(G363&lt;E363,G363&gt;F363),1,0)</f>
        <v>0</v>
      </c>
      <c r="I363" s="15" t="str">
        <f>IF(H363=1,IF(G363&lt;E363,G363-E363,G363-F363),"")</f>
        <v/>
      </c>
      <c r="J363" s="33" t="str">
        <f>VLOOKUP(A363,data!I:S,9,FALSE)</f>
        <v>CM AUX Inboard Nut LH vs CM # 1 Inboard Nut LH - H-Pitch</v>
      </c>
      <c r="K363" s="33"/>
      <c r="L363" s="33"/>
      <c r="M363" s="33"/>
      <c r="N363" s="2"/>
      <c r="X363" s="3" t="str">
        <f>IF(AND(H363=1,Y363="TRUE"),TRUE,"")</f>
        <v/>
      </c>
      <c r="Y363" s="3" t="str">
        <f>VLOOKUP(A363,data!I:S,10,FALSE)</f>
        <v>TRUE</v>
      </c>
      <c r="Z363" s="3">
        <f>VLOOKUP(A363,data!I:S,7,FALSE)</f>
        <v>-6</v>
      </c>
      <c r="AA363" s="3">
        <f>VLOOKUP(A363,data!I:S,8,FALSE)</f>
        <v>6</v>
      </c>
      <c r="AB363" s="3" t="b">
        <f>IF(OR(G363&lt;Z363,G363&gt;AA363),TRUE,FALSE)</f>
        <v>0</v>
      </c>
    </row>
    <row r="364" spans="1:28" s="3" customFormat="1" x14ac:dyDescent="0.25">
      <c r="A364" s="17" t="s">
        <v>688</v>
      </c>
      <c r="B364" s="17" t="str">
        <f>VLOOKUP(A364,data!I:S,2,FALSE)</f>
        <v>Dist X</v>
      </c>
      <c r="C364" s="15">
        <f>TRUNC(VLOOKUP(A364,data!I:S,3,FALSE),1)</f>
        <v>286.60000000000002</v>
      </c>
      <c r="D364" s="15">
        <f>TRUNC(VLOOKUP(A364,data!I:S,4,FALSE),1)</f>
        <v>287.5</v>
      </c>
      <c r="E364" s="15">
        <f>VLOOKUP(A364,data!I:S,5,FALSE)</f>
        <v>-2.5</v>
      </c>
      <c r="F364" s="15">
        <f>VLOOKUP(A364,data!I:S,6,FALSE)</f>
        <v>2.5</v>
      </c>
      <c r="G364" s="17">
        <f>C364-D364</f>
        <v>-0.89999999999997726</v>
      </c>
      <c r="H364" s="17">
        <f>IF(OR(G364&lt;E364,G364&gt;F364),1,0)</f>
        <v>0</v>
      </c>
      <c r="I364" s="15" t="str">
        <f>IF(H364=1,IF(G364&lt;E364,G364-E364,G364-F364),"")</f>
        <v/>
      </c>
      <c r="J364" s="33" t="str">
        <f>VLOOKUP(A364,data!I:S,9,FALSE)</f>
        <v>CM AUX Outboard Nut LH vs CM # 1 Outboard Nut LH - L-Pitch</v>
      </c>
      <c r="K364" s="33"/>
      <c r="L364" s="33"/>
      <c r="M364" s="33"/>
      <c r="N364" s="2"/>
      <c r="X364" s="3" t="str">
        <f>IF(AND(H364=1,Y364="TRUE"),TRUE,"")</f>
        <v/>
      </c>
      <c r="Y364" s="3" t="str">
        <f>VLOOKUP(A364,data!I:S,10,FALSE)</f>
        <v>TRUE</v>
      </c>
      <c r="Z364" s="3">
        <f>VLOOKUP(A364,data!I:S,7,FALSE)</f>
        <v>-5</v>
      </c>
      <c r="AA364" s="3">
        <f>VLOOKUP(A364,data!I:S,8,FALSE)</f>
        <v>5</v>
      </c>
      <c r="AB364" s="3" t="b">
        <f>IF(OR(G364&lt;Z364,G364&gt;AA364),TRUE,FALSE)</f>
        <v>0</v>
      </c>
    </row>
    <row r="365" spans="1:28" s="3" customFormat="1" x14ac:dyDescent="0.25">
      <c r="A365" s="17" t="s">
        <v>690</v>
      </c>
      <c r="B365" s="17" t="str">
        <f>VLOOKUP(A365,data!I:S,2,FALSE)</f>
        <v>Dist Y</v>
      </c>
      <c r="C365" s="15">
        <f>TRUNC(VLOOKUP(A365,data!I:S,3,FALSE),1)</f>
        <v>7.8</v>
      </c>
      <c r="D365" s="15">
        <f>TRUNC(VLOOKUP(A365,data!I:S,4,FALSE),1)</f>
        <v>9.5</v>
      </c>
      <c r="E365" s="15">
        <f>VLOOKUP(A365,data!I:S,5,FALSE)</f>
        <v>-2.5</v>
      </c>
      <c r="F365" s="15">
        <f>VLOOKUP(A365,data!I:S,6,FALSE)</f>
        <v>2.5</v>
      </c>
      <c r="G365" s="17">
        <f>C365-D365</f>
        <v>-1.7000000000000002</v>
      </c>
      <c r="H365" s="17">
        <f>IF(OR(G365&lt;E365,G365&gt;F365),1,0)</f>
        <v>0</v>
      </c>
      <c r="I365" s="15" t="str">
        <f>IF(H365=1,IF(G365&lt;E365,G365-E365,G365-F365),"")</f>
        <v/>
      </c>
      <c r="J365" s="33" t="str">
        <f>VLOOKUP(A365,data!I:S,9,FALSE)</f>
        <v>CM AUX Outboard Nut LH vs CM # 1 Outboard Nut LH - W-Pitch</v>
      </c>
      <c r="K365" s="33"/>
      <c r="L365" s="33"/>
      <c r="M365" s="33"/>
      <c r="N365" s="2"/>
      <c r="X365" s="3" t="str">
        <f>IF(AND(H365=1,Y365="TRUE"),TRUE,"")</f>
        <v/>
      </c>
      <c r="Y365" s="3" t="str">
        <f>VLOOKUP(A365,data!I:S,10,FALSE)</f>
        <v>TRUE</v>
      </c>
      <c r="Z365" s="3">
        <f>VLOOKUP(A365,data!I:S,7,FALSE)</f>
        <v>-5</v>
      </c>
      <c r="AA365" s="3">
        <f>VLOOKUP(A365,data!I:S,8,FALSE)</f>
        <v>5</v>
      </c>
      <c r="AB365" s="3" t="b">
        <f>IF(OR(G365&lt;Z365,G365&gt;AA365),TRUE,FALSE)</f>
        <v>0</v>
      </c>
    </row>
    <row r="366" spans="1:28" s="3" customFormat="1" x14ac:dyDescent="0.25">
      <c r="A366" s="17" t="s">
        <v>692</v>
      </c>
      <c r="B366" s="17" t="str">
        <f>VLOOKUP(A366,data!I:S,2,FALSE)</f>
        <v>Dist Z</v>
      </c>
      <c r="C366" s="15">
        <f>TRUNC(VLOOKUP(A366,data!I:S,3,FALSE),1)</f>
        <v>84.1</v>
      </c>
      <c r="D366" s="15">
        <f>TRUNC(VLOOKUP(A366,data!I:S,4,FALSE),1)</f>
        <v>83.7</v>
      </c>
      <c r="E366" s="15">
        <f>VLOOKUP(A366,data!I:S,5,FALSE)</f>
        <v>-3</v>
      </c>
      <c r="F366" s="15">
        <f>VLOOKUP(A366,data!I:S,6,FALSE)</f>
        <v>3</v>
      </c>
      <c r="G366" s="17">
        <f>C366-D366</f>
        <v>0.39999999999999147</v>
      </c>
      <c r="H366" s="17">
        <f>IF(OR(G366&lt;E366,G366&gt;F366),1,0)</f>
        <v>0</v>
      </c>
      <c r="I366" s="15" t="str">
        <f>IF(H366=1,IF(G366&lt;E366,G366-E366,G366-F366),"")</f>
        <v/>
      </c>
      <c r="J366" s="33" t="str">
        <f>VLOOKUP(A366,data!I:S,9,FALSE)</f>
        <v>CM AUX Outboard Nut LH vs CM # 1 Outboard Nut LH - H-Pitch</v>
      </c>
      <c r="K366" s="33"/>
      <c r="L366" s="33"/>
      <c r="M366" s="33"/>
      <c r="N366" s="2"/>
      <c r="X366" s="3" t="str">
        <f>IF(AND(H366=1,Y366="TRUE"),TRUE,"")</f>
        <v/>
      </c>
      <c r="Y366" s="3" t="str">
        <f>VLOOKUP(A366,data!I:S,10,FALSE)</f>
        <v>TRUE</v>
      </c>
      <c r="Z366" s="3">
        <f>VLOOKUP(A366,data!I:S,7,FALSE)</f>
        <v>-6</v>
      </c>
      <c r="AA366" s="3">
        <f>VLOOKUP(A366,data!I:S,8,FALSE)</f>
        <v>6</v>
      </c>
      <c r="AB366" s="3" t="b">
        <f>IF(OR(G366&lt;Z366,G366&gt;AA366),TRUE,FALSE)</f>
        <v>0</v>
      </c>
    </row>
    <row r="367" spans="1:28" s="3" customFormat="1" ht="30" customHeight="1" x14ac:dyDescent="0.25">
      <c r="A367" s="27" t="str">
        <f ca="1">INDEX(data!D:D,MATCH(OFFSET(INDIRECT("RC",FALSE),3,0),data!I:I,0))</f>
        <v>Rack and Pinion Steering Hole</v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9"/>
      <c r="N367" s="2"/>
    </row>
    <row r="368" spans="1:28" s="3" customFormat="1" ht="200.1" customHeight="1" x14ac:dyDescent="0.25">
      <c r="A368" s="30" t="s">
        <v>32</v>
      </c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2"/>
      <c r="N368" s="2"/>
    </row>
    <row r="369" spans="1:28" s="3" customFormat="1" x14ac:dyDescent="0.25">
      <c r="A369" s="17" t="s">
        <v>0</v>
      </c>
      <c r="B369" s="17" t="s">
        <v>18</v>
      </c>
      <c r="C369" s="17" t="s">
        <v>19</v>
      </c>
      <c r="D369" s="17" t="s">
        <v>20</v>
      </c>
      <c r="E369" s="17" t="s">
        <v>34</v>
      </c>
      <c r="F369" s="17" t="s">
        <v>35</v>
      </c>
      <c r="G369" s="17" t="s">
        <v>36</v>
      </c>
      <c r="H369" s="17" t="s">
        <v>16</v>
      </c>
      <c r="I369" s="17" t="s">
        <v>17</v>
      </c>
      <c r="J369" s="33" t="s">
        <v>37</v>
      </c>
      <c r="K369" s="33"/>
      <c r="L369" s="33"/>
      <c r="M369" s="33"/>
      <c r="N369" s="2"/>
      <c r="X369" s="3" t="s">
        <v>27</v>
      </c>
      <c r="Y369" s="3" t="s">
        <v>23</v>
      </c>
      <c r="Z369" s="3" t="s">
        <v>24</v>
      </c>
      <c r="AA369" s="3" t="s">
        <v>25</v>
      </c>
      <c r="AB369" s="3" t="s">
        <v>26</v>
      </c>
    </row>
    <row r="370" spans="1:28" s="3" customFormat="1" x14ac:dyDescent="0.25">
      <c r="A370" s="17" t="s">
        <v>696</v>
      </c>
      <c r="B370" s="17" t="str">
        <f>VLOOKUP(A370,data!I:S,2,FALSE)</f>
        <v>Pos X</v>
      </c>
      <c r="C370" s="15">
        <f>TRUNC(VLOOKUP(A370,data!I:S,3,FALSE),1)</f>
        <v>805.2</v>
      </c>
      <c r="D370" s="15">
        <f>TRUNC(VLOOKUP(A370,data!I:S,4,FALSE),1)</f>
        <v>804.6</v>
      </c>
      <c r="E370" s="15">
        <f>VLOOKUP(A370,data!I:S,5,FALSE)</f>
        <v>-4</v>
      </c>
      <c r="F370" s="15">
        <f>VLOOKUP(A370,data!I:S,6,FALSE)</f>
        <v>4</v>
      </c>
      <c r="G370" s="17">
        <f>C370-D370</f>
        <v>0.60000000000002274</v>
      </c>
      <c r="H370" s="17">
        <f>IF(OR(G370&lt;E370,G370&gt;F370),1,0)</f>
        <v>0</v>
      </c>
      <c r="I370" s="15" t="str">
        <f>IF(H370=1,IF(G370&lt;E370,G370-E370,G370-F370),"")</f>
        <v/>
      </c>
      <c r="J370" s="33" t="str">
        <f>VLOOKUP(A370,data!I:S,9,FALSE)</f>
        <v>Buje Outboard RH - Pos X</v>
      </c>
      <c r="K370" s="33"/>
      <c r="L370" s="33"/>
      <c r="M370" s="33"/>
      <c r="N370" s="2"/>
      <c r="X370" s="3" t="str">
        <f>IF(AND(H370=1,Y370="TRUE"),TRUE,"")</f>
        <v/>
      </c>
      <c r="Y370" s="3" t="str">
        <f>VLOOKUP(A370,data!I:S,10,FALSE)</f>
        <v>FALSE</v>
      </c>
      <c r="Z370" s="3">
        <f>VLOOKUP(A370,data!I:S,7,FALSE)</f>
        <v>-8</v>
      </c>
      <c r="AA370" s="3">
        <f>VLOOKUP(A370,data!I:S,8,FALSE)</f>
        <v>8</v>
      </c>
      <c r="AB370" s="3" t="b">
        <f>IF(OR(G370&lt;Z370,G370&gt;AA370),TRUE,FALSE)</f>
        <v>0</v>
      </c>
    </row>
    <row r="371" spans="1:28" s="3" customFormat="1" x14ac:dyDescent="0.25">
      <c r="A371" s="17" t="s">
        <v>698</v>
      </c>
      <c r="B371" s="17" t="str">
        <f>VLOOKUP(A371,data!I:S,2,FALSE)</f>
        <v>Pos Y</v>
      </c>
      <c r="C371" s="15">
        <f>TRUNC(VLOOKUP(A371,data!I:S,3,FALSE),1)</f>
        <v>180.5</v>
      </c>
      <c r="D371" s="15">
        <f>TRUNC(VLOOKUP(A371,data!I:S,4,FALSE),1)</f>
        <v>181</v>
      </c>
      <c r="E371" s="15">
        <f>VLOOKUP(A371,data!I:S,5,FALSE)</f>
        <v>-4</v>
      </c>
      <c r="F371" s="15">
        <f>VLOOKUP(A371,data!I:S,6,FALSE)</f>
        <v>4</v>
      </c>
      <c r="G371" s="17">
        <f>C371-D371</f>
        <v>-0.5</v>
      </c>
      <c r="H371" s="17">
        <f>IF(OR(G371&lt;E371,G371&gt;F371),1,0)</f>
        <v>0</v>
      </c>
      <c r="I371" s="15" t="str">
        <f>IF(H371=1,IF(G371&lt;E371,G371-E371,G371-F371),"")</f>
        <v/>
      </c>
      <c r="J371" s="33" t="str">
        <f>VLOOKUP(A371,data!I:S,9,FALSE)</f>
        <v>Buje Outboard RH - Pos Y</v>
      </c>
      <c r="K371" s="33"/>
      <c r="L371" s="33"/>
      <c r="M371" s="33"/>
      <c r="N371" s="2"/>
      <c r="X371" s="3" t="str">
        <f>IF(AND(H371=1,Y371="TRUE"),TRUE,"")</f>
        <v/>
      </c>
      <c r="Y371" s="3" t="str">
        <f>VLOOKUP(A371,data!I:S,10,FALSE)</f>
        <v>FALSE</v>
      </c>
      <c r="Z371" s="3">
        <f>VLOOKUP(A371,data!I:S,7,FALSE)</f>
        <v>-8</v>
      </c>
      <c r="AA371" s="3">
        <f>VLOOKUP(A371,data!I:S,8,FALSE)</f>
        <v>8</v>
      </c>
      <c r="AB371" s="3" t="b">
        <f>IF(OR(G371&lt;Z371,G371&gt;AA371),TRUE,FALSE)</f>
        <v>0</v>
      </c>
    </row>
    <row r="372" spans="1:28" s="3" customFormat="1" x14ac:dyDescent="0.25">
      <c r="A372" s="17" t="s">
        <v>700</v>
      </c>
      <c r="B372" s="17" t="str">
        <f>VLOOKUP(A372,data!I:S,2,FALSE)</f>
        <v>Pos Z</v>
      </c>
      <c r="C372" s="15">
        <f>TRUNC(VLOOKUP(A372,data!I:S,3,FALSE),1)</f>
        <v>846.9</v>
      </c>
      <c r="D372" s="15">
        <f>TRUNC(VLOOKUP(A372,data!I:S,4,FALSE),1)</f>
        <v>848.1</v>
      </c>
      <c r="E372" s="15">
        <f>VLOOKUP(A372,data!I:S,5,FALSE)</f>
        <v>-3</v>
      </c>
      <c r="F372" s="15">
        <f>VLOOKUP(A372,data!I:S,6,FALSE)</f>
        <v>3</v>
      </c>
      <c r="G372" s="17">
        <f>C372-D372</f>
        <v>-1.2000000000000455</v>
      </c>
      <c r="H372" s="17">
        <f>IF(OR(G372&lt;E372,G372&gt;F372),1,0)</f>
        <v>0</v>
      </c>
      <c r="I372" s="15" t="str">
        <f>IF(H372=1,IF(G372&lt;E372,G372-E372,G372-F372),"")</f>
        <v/>
      </c>
      <c r="J372" s="33" t="str">
        <f>VLOOKUP(A372,data!I:S,9,FALSE)</f>
        <v>Buje Outboard RH - Pos Z</v>
      </c>
      <c r="K372" s="33"/>
      <c r="L372" s="33"/>
      <c r="M372" s="33"/>
      <c r="N372" s="2"/>
      <c r="X372" s="3" t="str">
        <f>IF(AND(H372=1,Y372="TRUE"),TRUE,"")</f>
        <v/>
      </c>
      <c r="Y372" s="3" t="str">
        <f>VLOOKUP(A372,data!I:S,10,FALSE)</f>
        <v>TRUE</v>
      </c>
      <c r="Z372" s="3">
        <f>VLOOKUP(A372,data!I:S,7,FALSE)</f>
        <v>-6</v>
      </c>
      <c r="AA372" s="3">
        <f>VLOOKUP(A372,data!I:S,8,FALSE)</f>
        <v>6</v>
      </c>
      <c r="AB372" s="3" t="b">
        <f>IF(OR(G372&lt;Z372,G372&gt;AA372),TRUE,FALSE)</f>
        <v>0</v>
      </c>
    </row>
    <row r="373" spans="1:28" s="3" customFormat="1" x14ac:dyDescent="0.25">
      <c r="A373" s="17" t="s">
        <v>702</v>
      </c>
      <c r="B373" s="17" t="str">
        <f>VLOOKUP(A373,data!I:S,2,FALSE)</f>
        <v>Pos X</v>
      </c>
      <c r="C373" s="15">
        <f>TRUNC(VLOOKUP(A373,data!I:S,3,FALSE),1)</f>
        <v>805</v>
      </c>
      <c r="D373" s="15">
        <f>TRUNC(VLOOKUP(A373,data!I:S,4,FALSE),1)</f>
        <v>804.6</v>
      </c>
      <c r="E373" s="15">
        <f>VLOOKUP(A373,data!I:S,5,FALSE)</f>
        <v>-4</v>
      </c>
      <c r="F373" s="15">
        <f>VLOOKUP(A373,data!I:S,6,FALSE)</f>
        <v>4</v>
      </c>
      <c r="G373" s="17">
        <f>C373-D373</f>
        <v>0.39999999999997726</v>
      </c>
      <c r="H373" s="17">
        <f>IF(OR(G373&lt;E373,G373&gt;F373),1,0)</f>
        <v>0</v>
      </c>
      <c r="I373" s="15" t="str">
        <f>IF(H373=1,IF(G373&lt;E373,G373-E373,G373-F373),"")</f>
        <v/>
      </c>
      <c r="J373" s="33" t="str">
        <f>VLOOKUP(A373,data!I:S,9,FALSE)</f>
        <v>Buje Inboard LH - Pos X</v>
      </c>
      <c r="K373" s="33"/>
      <c r="L373" s="33"/>
      <c r="M373" s="33"/>
      <c r="N373" s="2"/>
      <c r="X373" s="3" t="str">
        <f>IF(AND(H373=1,Y373="TRUE"),TRUE,"")</f>
        <v/>
      </c>
      <c r="Y373" s="3" t="str">
        <f>VLOOKUP(A373,data!I:S,10,FALSE)</f>
        <v>FALSE</v>
      </c>
      <c r="Z373" s="3">
        <f>VLOOKUP(A373,data!I:S,7,FALSE)</f>
        <v>-8</v>
      </c>
      <c r="AA373" s="3">
        <f>VLOOKUP(A373,data!I:S,8,FALSE)</f>
        <v>8</v>
      </c>
      <c r="AB373" s="3" t="b">
        <f>IF(OR(G373&lt;Z373,G373&gt;AA373),TRUE,FALSE)</f>
        <v>0</v>
      </c>
    </row>
    <row r="374" spans="1:28" s="3" customFormat="1" x14ac:dyDescent="0.25">
      <c r="A374" s="17" t="s">
        <v>704</v>
      </c>
      <c r="B374" s="17" t="str">
        <f>VLOOKUP(A374,data!I:S,2,FALSE)</f>
        <v>Pos Y</v>
      </c>
      <c r="C374" s="15">
        <f>TRUNC(VLOOKUP(A374,data!I:S,3,FALSE),1)</f>
        <v>-181</v>
      </c>
      <c r="D374" s="15">
        <f>TRUNC(VLOOKUP(A374,data!I:S,4,FALSE),1)</f>
        <v>-181</v>
      </c>
      <c r="E374" s="15">
        <f>VLOOKUP(A374,data!I:S,5,FALSE)</f>
        <v>-4</v>
      </c>
      <c r="F374" s="15">
        <f>VLOOKUP(A374,data!I:S,6,FALSE)</f>
        <v>4</v>
      </c>
      <c r="G374" s="17">
        <f>C374-D374</f>
        <v>0</v>
      </c>
      <c r="H374" s="17">
        <f>IF(OR(G374&lt;E374,G374&gt;F374),1,0)</f>
        <v>0</v>
      </c>
      <c r="I374" s="15" t="str">
        <f>IF(H374=1,IF(G374&lt;E374,G374-E374,G374-F374),"")</f>
        <v/>
      </c>
      <c r="J374" s="33" t="str">
        <f>VLOOKUP(A374,data!I:S,9,FALSE)</f>
        <v>Buje Inboard LH - Pos Y</v>
      </c>
      <c r="K374" s="33"/>
      <c r="L374" s="33"/>
      <c r="M374" s="33"/>
      <c r="N374" s="2"/>
      <c r="X374" s="3" t="str">
        <f>IF(AND(H374=1,Y374="TRUE"),TRUE,"")</f>
        <v/>
      </c>
      <c r="Y374" s="3" t="str">
        <f>VLOOKUP(A374,data!I:S,10,FALSE)</f>
        <v>FALSE</v>
      </c>
      <c r="Z374" s="3">
        <f>VLOOKUP(A374,data!I:S,7,FALSE)</f>
        <v>-8</v>
      </c>
      <c r="AA374" s="3">
        <f>VLOOKUP(A374,data!I:S,8,FALSE)</f>
        <v>8</v>
      </c>
      <c r="AB374" s="3" t="b">
        <f>IF(OR(G374&lt;Z374,G374&gt;AA374),TRUE,FALSE)</f>
        <v>0</v>
      </c>
    </row>
    <row r="375" spans="1:28" s="3" customFormat="1" x14ac:dyDescent="0.25">
      <c r="A375" s="17" t="s">
        <v>706</v>
      </c>
      <c r="B375" s="17" t="str">
        <f>VLOOKUP(A375,data!I:S,2,FALSE)</f>
        <v>Pos Z</v>
      </c>
      <c r="C375" s="15">
        <f>TRUNC(VLOOKUP(A375,data!I:S,3,FALSE),1)</f>
        <v>846.6</v>
      </c>
      <c r="D375" s="15">
        <f>TRUNC(VLOOKUP(A375,data!I:S,4,FALSE),1)</f>
        <v>848.1</v>
      </c>
      <c r="E375" s="15">
        <f>VLOOKUP(A375,data!I:S,5,FALSE)</f>
        <v>-3</v>
      </c>
      <c r="F375" s="15">
        <f>VLOOKUP(A375,data!I:S,6,FALSE)</f>
        <v>3</v>
      </c>
      <c r="G375" s="17">
        <f>C375-D375</f>
        <v>-1.5</v>
      </c>
      <c r="H375" s="17">
        <f>IF(OR(G375&lt;E375,G375&gt;F375),1,0)</f>
        <v>0</v>
      </c>
      <c r="I375" s="15" t="str">
        <f>IF(H375=1,IF(G375&lt;E375,G375-E375,G375-F375),"")</f>
        <v/>
      </c>
      <c r="J375" s="33" t="str">
        <f>VLOOKUP(A375,data!I:S,9,FALSE)</f>
        <v>Buje Inboard LH - Pos Z</v>
      </c>
      <c r="K375" s="33"/>
      <c r="L375" s="33"/>
      <c r="M375" s="33"/>
      <c r="N375" s="2"/>
      <c r="X375" s="3" t="str">
        <f>IF(AND(H375=1,Y375="TRUE"),TRUE,"")</f>
        <v/>
      </c>
      <c r="Y375" s="3" t="str">
        <f>VLOOKUP(A375,data!I:S,10,FALSE)</f>
        <v>TRUE</v>
      </c>
      <c r="Z375" s="3">
        <f>VLOOKUP(A375,data!I:S,7,FALSE)</f>
        <v>-6</v>
      </c>
      <c r="AA375" s="3">
        <f>VLOOKUP(A375,data!I:S,8,FALSE)</f>
        <v>6</v>
      </c>
      <c r="AB375" s="3" t="b">
        <f>IF(OR(G375&lt;Z375,G375&gt;AA375),TRUE,FALSE)</f>
        <v>0</v>
      </c>
    </row>
    <row r="376" spans="1:28" s="3" customFormat="1" x14ac:dyDescent="0.25">
      <c r="A376" s="17" t="s">
        <v>708</v>
      </c>
      <c r="B376" s="17" t="str">
        <f>VLOOKUP(A376,data!I:S,2,FALSE)</f>
        <v>Dist X</v>
      </c>
      <c r="C376" s="15">
        <f>TRUNC(VLOOKUP(A376,data!I:S,3,FALSE),1)</f>
        <v>0.1</v>
      </c>
      <c r="D376" s="15">
        <f>TRUNC(VLOOKUP(A376,data!I:S,4,FALSE),1)</f>
        <v>0</v>
      </c>
      <c r="E376" s="15">
        <f>VLOOKUP(A376,data!I:S,5,FALSE)</f>
        <v>-3</v>
      </c>
      <c r="F376" s="15">
        <f>VLOOKUP(A376,data!I:S,6,FALSE)</f>
        <v>3</v>
      </c>
      <c r="G376" s="17">
        <f>C376-D376</f>
        <v>0.1</v>
      </c>
      <c r="H376" s="17">
        <f>IF(OR(G376&lt;E376,G376&gt;F376),1,0)</f>
        <v>0</v>
      </c>
      <c r="I376" s="15" t="str">
        <f>IF(H376=1,IF(G376&lt;E376,G376-E376,G376-F376),"")</f>
        <v/>
      </c>
      <c r="J376" s="33" t="str">
        <f>VLOOKUP(A376,data!I:S,9,FALSE)</f>
        <v>Buje Outboard RH vs Buje Inboard LH - L-Pitch</v>
      </c>
      <c r="K376" s="33"/>
      <c r="L376" s="33"/>
      <c r="M376" s="33"/>
      <c r="N376" s="2"/>
      <c r="X376" s="3" t="str">
        <f>IF(AND(H376=1,Y376="TRUE"),TRUE,"")</f>
        <v/>
      </c>
      <c r="Y376" s="3" t="str">
        <f>VLOOKUP(A376,data!I:S,10,FALSE)</f>
        <v>TRUE</v>
      </c>
      <c r="Z376" s="3">
        <f>VLOOKUP(A376,data!I:S,7,FALSE)</f>
        <v>-6</v>
      </c>
      <c r="AA376" s="3">
        <f>VLOOKUP(A376,data!I:S,8,FALSE)</f>
        <v>6</v>
      </c>
      <c r="AB376" s="3" t="b">
        <f>IF(OR(G376&lt;Z376,G376&gt;AA376),TRUE,FALSE)</f>
        <v>0</v>
      </c>
    </row>
    <row r="377" spans="1:28" s="3" customFormat="1" x14ac:dyDescent="0.25">
      <c r="A377" s="17" t="s">
        <v>710</v>
      </c>
      <c r="B377" s="17" t="str">
        <f>VLOOKUP(A377,data!I:S,2,FALSE)</f>
        <v>Dist Y</v>
      </c>
      <c r="C377" s="15">
        <f>TRUNC(VLOOKUP(A377,data!I:S,3,FALSE),1)</f>
        <v>361.6</v>
      </c>
      <c r="D377" s="15">
        <f>TRUNC(VLOOKUP(A377,data!I:S,4,FALSE),1)</f>
        <v>362</v>
      </c>
      <c r="E377" s="15">
        <f>VLOOKUP(A377,data!I:S,5,FALSE)</f>
        <v>-3</v>
      </c>
      <c r="F377" s="15">
        <f>VLOOKUP(A377,data!I:S,6,FALSE)</f>
        <v>3</v>
      </c>
      <c r="G377" s="17">
        <f>C377-D377</f>
        <v>-0.39999999999997726</v>
      </c>
      <c r="H377" s="17">
        <f>IF(OR(G377&lt;E377,G377&gt;F377),1,0)</f>
        <v>0</v>
      </c>
      <c r="I377" s="15" t="str">
        <f>IF(H377=1,IF(G377&lt;E377,G377-E377,G377-F377),"")</f>
        <v/>
      </c>
      <c r="J377" s="33" t="str">
        <f>VLOOKUP(A377,data!I:S,9,FALSE)</f>
        <v>Buje Outboard RH vs Buje Inboard LH - W-Pitch</v>
      </c>
      <c r="K377" s="33"/>
      <c r="L377" s="33"/>
      <c r="M377" s="33"/>
      <c r="N377" s="2"/>
      <c r="X377" s="3" t="str">
        <f>IF(AND(H377=1,Y377="TRUE"),TRUE,"")</f>
        <v/>
      </c>
      <c r="Y377" s="3" t="str">
        <f>VLOOKUP(A377,data!I:S,10,FALSE)</f>
        <v>TRUE</v>
      </c>
      <c r="Z377" s="3">
        <f>VLOOKUP(A377,data!I:S,7,FALSE)</f>
        <v>-6</v>
      </c>
      <c r="AA377" s="3">
        <f>VLOOKUP(A377,data!I:S,8,FALSE)</f>
        <v>6</v>
      </c>
      <c r="AB377" s="3" t="b">
        <f>IF(OR(G377&lt;Z377,G377&gt;AA377),TRUE,FALSE)</f>
        <v>0</v>
      </c>
    </row>
    <row r="378" spans="1:28" s="3" customFormat="1" x14ac:dyDescent="0.25">
      <c r="A378" s="17" t="s">
        <v>712</v>
      </c>
      <c r="B378" s="17" t="str">
        <f>VLOOKUP(A378,data!I:S,2,FALSE)</f>
        <v>Dist Z</v>
      </c>
      <c r="C378" s="15">
        <f>TRUNC(VLOOKUP(A378,data!I:S,3,FALSE),1)</f>
        <v>0.3</v>
      </c>
      <c r="D378" s="15">
        <f>TRUNC(VLOOKUP(A378,data!I:S,4,FALSE),1)</f>
        <v>0</v>
      </c>
      <c r="E378" s="15">
        <f>VLOOKUP(A378,data!I:S,5,FALSE)</f>
        <v>-1.5</v>
      </c>
      <c r="F378" s="15">
        <f>VLOOKUP(A378,data!I:S,6,FALSE)</f>
        <v>1.5</v>
      </c>
      <c r="G378" s="17">
        <f>C378-D378</f>
        <v>0.3</v>
      </c>
      <c r="H378" s="17">
        <f>IF(OR(G378&lt;E378,G378&gt;F378),1,0)</f>
        <v>0</v>
      </c>
      <c r="I378" s="15" t="str">
        <f>IF(H378=1,IF(G378&lt;E378,G378-E378,G378-F378),"")</f>
        <v/>
      </c>
      <c r="J378" s="33" t="str">
        <f>VLOOKUP(A378,data!I:S,9,FALSE)</f>
        <v>Buje Outboard RH vs Buje Inboard LH - H-Pitch</v>
      </c>
      <c r="K378" s="33"/>
      <c r="L378" s="33"/>
      <c r="M378" s="33"/>
      <c r="N378" s="2"/>
      <c r="X378" s="3" t="str">
        <f>IF(AND(H378=1,Y378="TRUE"),TRUE,"")</f>
        <v/>
      </c>
      <c r="Y378" s="3" t="str">
        <f>VLOOKUP(A378,data!I:S,10,FALSE)</f>
        <v>TRUE</v>
      </c>
      <c r="Z378" s="3">
        <f>VLOOKUP(A378,data!I:S,7,FALSE)</f>
        <v>-3</v>
      </c>
      <c r="AA378" s="3">
        <f>VLOOKUP(A378,data!I:S,8,FALSE)</f>
        <v>3</v>
      </c>
      <c r="AB378" s="3" t="b">
        <f>IF(OR(G378&lt;Z378,G378&gt;AA378),TRUE,FALSE)</f>
        <v>0</v>
      </c>
    </row>
    <row r="379" spans="1:28" s="3" customFormat="1" x14ac:dyDescent="0.25">
      <c r="A379" s="17" t="s">
        <v>714</v>
      </c>
      <c r="B379" s="17" t="str">
        <f>VLOOKUP(A379,data!I:S,2,FALSE)</f>
        <v>Dist X</v>
      </c>
      <c r="C379" s="15">
        <f>TRUNC(VLOOKUP(A379,data!I:S,3,FALSE),1)</f>
        <v>34.9</v>
      </c>
      <c r="D379" s="15">
        <f>TRUNC(VLOOKUP(A379,data!I:S,4,FALSE),1)</f>
        <v>34.5</v>
      </c>
      <c r="E379" s="15">
        <f>VLOOKUP(A379,data!I:S,5,FALSE)</f>
        <v>-3</v>
      </c>
      <c r="F379" s="15">
        <f>VLOOKUP(A379,data!I:S,6,FALSE)</f>
        <v>3</v>
      </c>
      <c r="G379" s="17">
        <f>C379-D379</f>
        <v>0.39999999999999858</v>
      </c>
      <c r="H379" s="17">
        <f>IF(OR(G379&lt;E379,G379&gt;F379),1,0)</f>
        <v>0</v>
      </c>
      <c r="I379" s="15" t="str">
        <f>IF(H379=1,IF(G379&lt;E379,G379-E379,G379-F379),"")</f>
        <v/>
      </c>
      <c r="J379" s="33" t="str">
        <f>VLOOKUP(A379,data!I:S,9,FALSE)</f>
        <v>LCA Front Pt-Sim RH vs Buje Outboard RH - L-Pitch</v>
      </c>
      <c r="K379" s="33"/>
      <c r="L379" s="33"/>
      <c r="M379" s="33"/>
      <c r="N379" s="2"/>
      <c r="X379" s="3" t="str">
        <f>IF(AND(H379=1,Y379="TRUE"),TRUE,"")</f>
        <v/>
      </c>
      <c r="Y379" s="3" t="str">
        <f>VLOOKUP(A379,data!I:S,10,FALSE)</f>
        <v>TRUE</v>
      </c>
      <c r="Z379" s="3">
        <f>VLOOKUP(A379,data!I:S,7,FALSE)</f>
        <v>-6</v>
      </c>
      <c r="AA379" s="3">
        <f>VLOOKUP(A379,data!I:S,8,FALSE)</f>
        <v>6</v>
      </c>
      <c r="AB379" s="3" t="b">
        <f>IF(OR(G379&lt;Z379,G379&gt;AA379),TRUE,FALSE)</f>
        <v>0</v>
      </c>
    </row>
    <row r="380" spans="1:28" s="3" customFormat="1" x14ac:dyDescent="0.25">
      <c r="A380" s="17" t="s">
        <v>716</v>
      </c>
      <c r="B380" s="17" t="str">
        <f>VLOOKUP(A380,data!I:S,2,FALSE)</f>
        <v>Dist Y</v>
      </c>
      <c r="C380" s="15">
        <f>TRUNC(VLOOKUP(A380,data!I:S,3,FALSE),1)</f>
        <v>159.6</v>
      </c>
      <c r="D380" s="15">
        <f>TRUNC(VLOOKUP(A380,data!I:S,4,FALSE),1)</f>
        <v>159.30000000000001</v>
      </c>
      <c r="E380" s="15">
        <f>VLOOKUP(A380,data!I:S,5,FALSE)</f>
        <v>-3</v>
      </c>
      <c r="F380" s="15">
        <f>VLOOKUP(A380,data!I:S,6,FALSE)</f>
        <v>3</v>
      </c>
      <c r="G380" s="17">
        <f>C380-D380</f>
        <v>0.29999999999998295</v>
      </c>
      <c r="H380" s="17">
        <f>IF(OR(G380&lt;E380,G380&gt;F380),1,0)</f>
        <v>0</v>
      </c>
      <c r="I380" s="15" t="str">
        <f>IF(H380=1,IF(G380&lt;E380,G380-E380,G380-F380),"")</f>
        <v/>
      </c>
      <c r="J380" s="33" t="str">
        <f>VLOOKUP(A380,data!I:S,9,FALSE)</f>
        <v>LCA Front Pt-Sim RH vs Buje Outboard RH - W-Pitch</v>
      </c>
      <c r="K380" s="33"/>
      <c r="L380" s="33"/>
      <c r="M380" s="33"/>
      <c r="N380" s="2"/>
      <c r="X380" s="3" t="str">
        <f>IF(AND(H380=1,Y380="TRUE"),TRUE,"")</f>
        <v/>
      </c>
      <c r="Y380" s="3" t="str">
        <f>VLOOKUP(A380,data!I:S,10,FALSE)</f>
        <v>TRUE</v>
      </c>
      <c r="Z380" s="3">
        <f>VLOOKUP(A380,data!I:S,7,FALSE)</f>
        <v>-6</v>
      </c>
      <c r="AA380" s="3">
        <f>VLOOKUP(A380,data!I:S,8,FALSE)</f>
        <v>6</v>
      </c>
      <c r="AB380" s="3" t="b">
        <f>IF(OR(G380&lt;Z380,G380&gt;AA380),TRUE,FALSE)</f>
        <v>0</v>
      </c>
    </row>
    <row r="381" spans="1:28" s="3" customFormat="1" x14ac:dyDescent="0.25">
      <c r="A381" s="17" t="s">
        <v>718</v>
      </c>
      <c r="B381" s="17" t="str">
        <f>VLOOKUP(A381,data!I:S,2,FALSE)</f>
        <v>Dist X</v>
      </c>
      <c r="C381" s="15">
        <f>TRUNC(VLOOKUP(A381,data!I:S,3,FALSE),1)</f>
        <v>35.1</v>
      </c>
      <c r="D381" s="15">
        <f>TRUNC(VLOOKUP(A381,data!I:S,4,FALSE),1)</f>
        <v>34.5</v>
      </c>
      <c r="E381" s="15">
        <f>VLOOKUP(A381,data!I:S,5,FALSE)</f>
        <v>-3</v>
      </c>
      <c r="F381" s="15">
        <f>VLOOKUP(A381,data!I:S,6,FALSE)</f>
        <v>3</v>
      </c>
      <c r="G381" s="17">
        <f>C381-D381</f>
        <v>0.60000000000000142</v>
      </c>
      <c r="H381" s="17">
        <f>IF(OR(G381&lt;E381,G381&gt;F381),1,0)</f>
        <v>0</v>
      </c>
      <c r="I381" s="15" t="str">
        <f>IF(H381=1,IF(G381&lt;E381,G381-E381,G381-F381),"")</f>
        <v/>
      </c>
      <c r="J381" s="33" t="str">
        <f>VLOOKUP(A381,data!I:S,9,FALSE)</f>
        <v>LCA Front Pt-Sim LH vs Buje Outboard LH - L-Pitch</v>
      </c>
      <c r="K381" s="33"/>
      <c r="L381" s="33"/>
      <c r="M381" s="33"/>
      <c r="N381" s="2"/>
      <c r="X381" s="3" t="str">
        <f>IF(AND(H381=1,Y381="TRUE"),TRUE,"")</f>
        <v/>
      </c>
      <c r="Y381" s="3" t="str">
        <f>VLOOKUP(A381,data!I:S,10,FALSE)</f>
        <v>TRUE</v>
      </c>
      <c r="Z381" s="3">
        <f>VLOOKUP(A381,data!I:S,7,FALSE)</f>
        <v>-6</v>
      </c>
      <c r="AA381" s="3">
        <f>VLOOKUP(A381,data!I:S,8,FALSE)</f>
        <v>6</v>
      </c>
      <c r="AB381" s="3" t="b">
        <f>IF(OR(G381&lt;Z381,G381&gt;AA381),TRUE,FALSE)</f>
        <v>0</v>
      </c>
    </row>
    <row r="382" spans="1:28" s="3" customFormat="1" x14ac:dyDescent="0.25">
      <c r="A382" s="17" t="s">
        <v>720</v>
      </c>
      <c r="B382" s="17" t="str">
        <f>VLOOKUP(A382,data!I:S,2,FALSE)</f>
        <v>Dist Y</v>
      </c>
      <c r="C382" s="15">
        <f>TRUNC(VLOOKUP(A382,data!I:S,3,FALSE),1)</f>
        <v>159.4</v>
      </c>
      <c r="D382" s="15">
        <f>TRUNC(VLOOKUP(A382,data!I:S,4,FALSE),1)</f>
        <v>159.30000000000001</v>
      </c>
      <c r="E382" s="15">
        <f>VLOOKUP(A382,data!I:S,5,FALSE)</f>
        <v>-3</v>
      </c>
      <c r="F382" s="15">
        <f>VLOOKUP(A382,data!I:S,6,FALSE)</f>
        <v>3</v>
      </c>
      <c r="G382" s="17">
        <f>C382-D382</f>
        <v>9.9999999999994316E-2</v>
      </c>
      <c r="H382" s="17">
        <f>IF(OR(G382&lt;E382,G382&gt;F382),1,0)</f>
        <v>0</v>
      </c>
      <c r="I382" s="15" t="str">
        <f>IF(H382=1,IF(G382&lt;E382,G382-E382,G382-F382),"")</f>
        <v/>
      </c>
      <c r="J382" s="33" t="str">
        <f>VLOOKUP(A382,data!I:S,9,FALSE)</f>
        <v>LCA Front Pt-Sim LH vs Buje Outboard LH - W-Pitch</v>
      </c>
      <c r="K382" s="33"/>
      <c r="L382" s="33"/>
      <c r="M382" s="33"/>
      <c r="N382" s="2"/>
      <c r="X382" s="3" t="str">
        <f>IF(AND(H382=1,Y382="TRUE"),TRUE,"")</f>
        <v/>
      </c>
      <c r="Y382" s="3" t="str">
        <f>VLOOKUP(A382,data!I:S,10,FALSE)</f>
        <v>TRUE</v>
      </c>
      <c r="Z382" s="3">
        <f>VLOOKUP(A382,data!I:S,7,FALSE)</f>
        <v>-6</v>
      </c>
      <c r="AA382" s="3">
        <f>VLOOKUP(A382,data!I:S,8,FALSE)</f>
        <v>6</v>
      </c>
      <c r="AB382" s="3" t="b">
        <f>IF(OR(G382&lt;Z382,G382&gt;AA382),TRUE,FALSE)</f>
        <v>0</v>
      </c>
    </row>
    <row r="383" spans="1:28" s="3" customFormat="1" ht="30" customHeight="1" x14ac:dyDescent="0.25">
      <c r="A383" s="27" t="str">
        <f ca="1">INDEX(data!D:D,MATCH(OFFSET(INDIRECT("RC",FALSE),3,0),data!I:I,0))</f>
        <v>Diferential Mount (HPS)</v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9"/>
      <c r="N383" s="2"/>
    </row>
    <row r="384" spans="1:28" s="3" customFormat="1" ht="200.1" customHeight="1" x14ac:dyDescent="0.25">
      <c r="A384" s="30" t="s">
        <v>32</v>
      </c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2"/>
      <c r="N384" s="2"/>
    </row>
    <row r="385" spans="1:28" s="3" customFormat="1" x14ac:dyDescent="0.25">
      <c r="A385" s="17" t="s">
        <v>0</v>
      </c>
      <c r="B385" s="17" t="s">
        <v>18</v>
      </c>
      <c r="C385" s="17" t="s">
        <v>19</v>
      </c>
      <c r="D385" s="17" t="s">
        <v>20</v>
      </c>
      <c r="E385" s="17" t="s">
        <v>34</v>
      </c>
      <c r="F385" s="17" t="s">
        <v>35</v>
      </c>
      <c r="G385" s="17" t="s">
        <v>36</v>
      </c>
      <c r="H385" s="17" t="s">
        <v>16</v>
      </c>
      <c r="I385" s="17" t="s">
        <v>17</v>
      </c>
      <c r="J385" s="33" t="s">
        <v>37</v>
      </c>
      <c r="K385" s="33"/>
      <c r="L385" s="33"/>
      <c r="M385" s="33"/>
      <c r="N385" s="2"/>
      <c r="X385" s="3" t="s">
        <v>27</v>
      </c>
      <c r="Y385" s="3" t="s">
        <v>23</v>
      </c>
      <c r="Z385" s="3" t="s">
        <v>24</v>
      </c>
      <c r="AA385" s="3" t="s">
        <v>25</v>
      </c>
      <c r="AB385" s="3" t="s">
        <v>26</v>
      </c>
    </row>
    <row r="386" spans="1:28" s="3" customFormat="1" x14ac:dyDescent="0.25">
      <c r="A386" s="17" t="s">
        <v>724</v>
      </c>
      <c r="B386" s="17" t="str">
        <f>VLOOKUP(A386,data!I:S,2,FALSE)</f>
        <v>Pos X</v>
      </c>
      <c r="C386" s="15">
        <f>TRUNC(VLOOKUP(A386,data!I:S,3,FALSE),1)</f>
        <v>749.3</v>
      </c>
      <c r="D386" s="15">
        <f>TRUNC(VLOOKUP(A386,data!I:S,4,FALSE),1)</f>
        <v>750</v>
      </c>
      <c r="E386" s="15">
        <f>VLOOKUP(A386,data!I:S,5,FALSE)</f>
        <v>-3</v>
      </c>
      <c r="F386" s="15">
        <f>VLOOKUP(A386,data!I:S,6,FALSE)</f>
        <v>3</v>
      </c>
      <c r="G386" s="17">
        <f>C386-D386</f>
        <v>-0.70000000000004547</v>
      </c>
      <c r="H386" s="17">
        <f>IF(OR(G386&lt;E386,G386&gt;F386),1,0)</f>
        <v>0</v>
      </c>
      <c r="I386" s="15" t="str">
        <f>IF(H386=1,IF(G386&lt;E386,G386-E386,G386-F386),"")</f>
        <v/>
      </c>
      <c r="J386" s="33" t="str">
        <f>VLOOKUP(A386,data!I:S,9,FALSE)</f>
        <v>CM # 1 Buje Inboard RH - Pos X</v>
      </c>
      <c r="K386" s="33"/>
      <c r="L386" s="33"/>
      <c r="M386" s="33"/>
      <c r="N386" s="2"/>
      <c r="X386" s="3" t="str">
        <f>IF(AND(H386=1,Y386="TRUE"),TRUE,"")</f>
        <v/>
      </c>
      <c r="Y386" s="3" t="str">
        <f>VLOOKUP(A386,data!I:S,10,FALSE)</f>
        <v>FALSE</v>
      </c>
      <c r="Z386" s="3">
        <f>VLOOKUP(A386,data!I:S,7,FALSE)</f>
        <v>-3.75</v>
      </c>
      <c r="AA386" s="3">
        <f>VLOOKUP(A386,data!I:S,8,FALSE)</f>
        <v>3.75</v>
      </c>
      <c r="AB386" s="3" t="b">
        <f>IF(OR(G386&lt;Z386,G386&gt;AA386),TRUE,FALSE)</f>
        <v>0</v>
      </c>
    </row>
    <row r="387" spans="1:28" s="3" customFormat="1" x14ac:dyDescent="0.25">
      <c r="A387" s="17" t="s">
        <v>726</v>
      </c>
      <c r="B387" s="17" t="str">
        <f>VLOOKUP(A387,data!I:S,2,FALSE)</f>
        <v>Pos Y</v>
      </c>
      <c r="C387" s="15">
        <f>TRUNC(VLOOKUP(A387,data!I:S,3,FALSE),1)</f>
        <v>153.69999999999999</v>
      </c>
      <c r="D387" s="15">
        <f>TRUNC(VLOOKUP(A387,data!I:S,4,FALSE),1)</f>
        <v>154.69999999999999</v>
      </c>
      <c r="E387" s="15">
        <f>VLOOKUP(A387,data!I:S,5,FALSE)</f>
        <v>-3</v>
      </c>
      <c r="F387" s="15">
        <f>VLOOKUP(A387,data!I:S,6,FALSE)</f>
        <v>3</v>
      </c>
      <c r="G387" s="17">
        <f>C387-D387</f>
        <v>-1</v>
      </c>
      <c r="H387" s="17">
        <f>IF(OR(G387&lt;E387,G387&gt;F387),1,0)</f>
        <v>0</v>
      </c>
      <c r="I387" s="15" t="str">
        <f>IF(H387=1,IF(G387&lt;E387,G387-E387,G387-F387),"")</f>
        <v/>
      </c>
      <c r="J387" s="33" t="str">
        <f>VLOOKUP(A387,data!I:S,9,FALSE)</f>
        <v>CM # 1 Buje Inboard RH - Pos Y</v>
      </c>
      <c r="K387" s="33"/>
      <c r="L387" s="33"/>
      <c r="M387" s="33"/>
      <c r="N387" s="2"/>
      <c r="X387" s="3" t="str">
        <f>IF(AND(H387=1,Y387="TRUE"),TRUE,"")</f>
        <v/>
      </c>
      <c r="Y387" s="3" t="str">
        <f>VLOOKUP(A387,data!I:S,10,FALSE)</f>
        <v>FALSE</v>
      </c>
      <c r="Z387" s="3">
        <f>VLOOKUP(A387,data!I:S,7,FALSE)</f>
        <v>-3.75</v>
      </c>
      <c r="AA387" s="3">
        <f>VLOOKUP(A387,data!I:S,8,FALSE)</f>
        <v>3.75</v>
      </c>
      <c r="AB387" s="3" t="b">
        <f>IF(OR(G387&lt;Z387,G387&gt;AA387),TRUE,FALSE)</f>
        <v>0</v>
      </c>
    </row>
    <row r="388" spans="1:28" s="3" customFormat="1" x14ac:dyDescent="0.25">
      <c r="A388" s="17" t="s">
        <v>728</v>
      </c>
      <c r="B388" s="17" t="str">
        <f>VLOOKUP(A388,data!I:S,2,FALSE)</f>
        <v>Pos Z</v>
      </c>
      <c r="C388" s="15">
        <f>TRUNC(VLOOKUP(A388,data!I:S,3,FALSE),1)</f>
        <v>798.7</v>
      </c>
      <c r="D388" s="15">
        <f>TRUNC(VLOOKUP(A388,data!I:S,4,FALSE),1)</f>
        <v>800.3</v>
      </c>
      <c r="E388" s="15">
        <f>VLOOKUP(A388,data!I:S,5,FALSE)</f>
        <v>-3</v>
      </c>
      <c r="F388" s="15">
        <f>VLOOKUP(A388,data!I:S,6,FALSE)</f>
        <v>3</v>
      </c>
      <c r="G388" s="17">
        <f>C388-D388</f>
        <v>-1.5999999999999091</v>
      </c>
      <c r="H388" s="17">
        <f>IF(OR(G388&lt;E388,G388&gt;F388),1,0)</f>
        <v>0</v>
      </c>
      <c r="I388" s="15" t="str">
        <f>IF(H388=1,IF(G388&lt;E388,G388-E388,G388-F388),"")</f>
        <v/>
      </c>
      <c r="J388" s="33" t="str">
        <f>VLOOKUP(A388,data!I:S,9,FALSE)</f>
        <v>CM # 1 Buje Inboard RH - Pos Z</v>
      </c>
      <c r="K388" s="33"/>
      <c r="L388" s="33"/>
      <c r="M388" s="33"/>
      <c r="N388" s="2"/>
      <c r="X388" s="3" t="str">
        <f>IF(AND(H388=1,Y388="TRUE"),TRUE,"")</f>
        <v/>
      </c>
      <c r="Y388" s="3" t="str">
        <f>VLOOKUP(A388,data!I:S,10,FALSE)</f>
        <v>FALSE</v>
      </c>
      <c r="Z388" s="3">
        <f>VLOOKUP(A388,data!I:S,7,FALSE)</f>
        <v>-3.75</v>
      </c>
      <c r="AA388" s="3">
        <f>VLOOKUP(A388,data!I:S,8,FALSE)</f>
        <v>3.75</v>
      </c>
      <c r="AB388" s="3" t="b">
        <f>IF(OR(G388&lt;Z388,G388&gt;AA388),TRUE,FALSE)</f>
        <v>0</v>
      </c>
    </row>
    <row r="389" spans="1:28" s="3" customFormat="1" x14ac:dyDescent="0.25">
      <c r="A389" s="17" t="s">
        <v>730</v>
      </c>
      <c r="B389" s="17" t="str">
        <f>VLOOKUP(A389,data!I:S,2,FALSE)</f>
        <v>Pos X</v>
      </c>
      <c r="C389" s="15">
        <f>TRUNC(VLOOKUP(A389,data!I:S,3,FALSE),1)</f>
        <v>750.9</v>
      </c>
      <c r="D389" s="15">
        <f>TRUNC(VLOOKUP(A389,data!I:S,4,FALSE),1)</f>
        <v>751.5</v>
      </c>
      <c r="E389" s="15">
        <f>VLOOKUP(A389,data!I:S,5,FALSE)</f>
        <v>-3</v>
      </c>
      <c r="F389" s="15">
        <f>VLOOKUP(A389,data!I:S,6,FALSE)</f>
        <v>3</v>
      </c>
      <c r="G389" s="17">
        <f>C389-D389</f>
        <v>-0.60000000000002274</v>
      </c>
      <c r="H389" s="17">
        <f>IF(OR(G389&lt;E389,G389&gt;F389),1,0)</f>
        <v>0</v>
      </c>
      <c r="I389" s="15" t="str">
        <f>IF(H389=1,IF(G389&lt;E389,G389-E389,G389-F389),"")</f>
        <v/>
      </c>
      <c r="J389" s="33" t="str">
        <f>VLOOKUP(A389,data!I:S,9,FALSE)</f>
        <v>CM # 1 Buje Outboard LH - Pos X</v>
      </c>
      <c r="K389" s="33"/>
      <c r="L389" s="33"/>
      <c r="M389" s="33"/>
      <c r="N389" s="2"/>
      <c r="X389" s="3" t="str">
        <f>IF(AND(H389=1,Y389="TRUE"),TRUE,"")</f>
        <v/>
      </c>
      <c r="Y389" s="3" t="str">
        <f>VLOOKUP(A389,data!I:S,10,FALSE)</f>
        <v>FALSE</v>
      </c>
      <c r="Z389" s="3">
        <f>VLOOKUP(A389,data!I:S,7,FALSE)</f>
        <v>-3.75</v>
      </c>
      <c r="AA389" s="3">
        <f>VLOOKUP(A389,data!I:S,8,FALSE)</f>
        <v>3.75</v>
      </c>
      <c r="AB389" s="3" t="b">
        <f>IF(OR(G389&lt;Z389,G389&gt;AA389),TRUE,FALSE)</f>
        <v>0</v>
      </c>
    </row>
    <row r="390" spans="1:28" s="3" customFormat="1" x14ac:dyDescent="0.25">
      <c r="A390" s="17" t="s">
        <v>732</v>
      </c>
      <c r="B390" s="17" t="str">
        <f>VLOOKUP(A390,data!I:S,2,FALSE)</f>
        <v>Pos Y</v>
      </c>
      <c r="C390" s="15">
        <f>TRUNC(VLOOKUP(A390,data!I:S,3,FALSE),1)</f>
        <v>-209.9</v>
      </c>
      <c r="D390" s="15">
        <f>TRUNC(VLOOKUP(A390,data!I:S,4,FALSE),1)</f>
        <v>-210</v>
      </c>
      <c r="E390" s="15">
        <f>VLOOKUP(A390,data!I:S,5,FALSE)</f>
        <v>-3</v>
      </c>
      <c r="F390" s="15">
        <f>VLOOKUP(A390,data!I:S,6,FALSE)</f>
        <v>3</v>
      </c>
      <c r="G390" s="17">
        <f>C390-D390</f>
        <v>9.9999999999994316E-2</v>
      </c>
      <c r="H390" s="17">
        <f>IF(OR(G390&lt;E390,G390&gt;F390),1,0)</f>
        <v>0</v>
      </c>
      <c r="I390" s="15" t="str">
        <f>IF(H390=1,IF(G390&lt;E390,G390-E390,G390-F390),"")</f>
        <v/>
      </c>
      <c r="J390" s="33" t="str">
        <f>VLOOKUP(A390,data!I:S,9,FALSE)</f>
        <v>CM # 1 Buje Outboard LH - Pos Y</v>
      </c>
      <c r="K390" s="33"/>
      <c r="L390" s="33"/>
      <c r="M390" s="33"/>
      <c r="N390" s="2"/>
      <c r="X390" s="3" t="str">
        <f>IF(AND(H390=1,Y390="TRUE"),TRUE,"")</f>
        <v/>
      </c>
      <c r="Y390" s="3" t="str">
        <f>VLOOKUP(A390,data!I:S,10,FALSE)</f>
        <v>FALSE</v>
      </c>
      <c r="Z390" s="3">
        <f>VLOOKUP(A390,data!I:S,7,FALSE)</f>
        <v>-3.75</v>
      </c>
      <c r="AA390" s="3">
        <f>VLOOKUP(A390,data!I:S,8,FALSE)</f>
        <v>3.75</v>
      </c>
      <c r="AB390" s="3" t="b">
        <f>IF(OR(G390&lt;Z390,G390&gt;AA390),TRUE,FALSE)</f>
        <v>0</v>
      </c>
    </row>
    <row r="391" spans="1:28" s="3" customFormat="1" x14ac:dyDescent="0.25">
      <c r="A391" s="17" t="s">
        <v>734</v>
      </c>
      <c r="B391" s="17" t="str">
        <f>VLOOKUP(A391,data!I:S,2,FALSE)</f>
        <v>Pos Z</v>
      </c>
      <c r="C391" s="15">
        <f>TRUNC(VLOOKUP(A391,data!I:S,3,FALSE),1)</f>
        <v>798.3</v>
      </c>
      <c r="D391" s="15">
        <f>TRUNC(VLOOKUP(A391,data!I:S,4,FALSE),1)</f>
        <v>800.3</v>
      </c>
      <c r="E391" s="15">
        <f>VLOOKUP(A391,data!I:S,5,FALSE)</f>
        <v>-3</v>
      </c>
      <c r="F391" s="15">
        <f>VLOOKUP(A391,data!I:S,6,FALSE)</f>
        <v>3</v>
      </c>
      <c r="G391" s="17">
        <f>C391-D391</f>
        <v>-2</v>
      </c>
      <c r="H391" s="17">
        <f>IF(OR(G391&lt;E391,G391&gt;F391),1,0)</f>
        <v>0</v>
      </c>
      <c r="I391" s="15" t="str">
        <f>IF(H391=1,IF(G391&lt;E391,G391-E391,G391-F391),"")</f>
        <v/>
      </c>
      <c r="J391" s="33" t="str">
        <f>VLOOKUP(A391,data!I:S,9,FALSE)</f>
        <v>CM # 1 Buje Outboard LH - Pos Z</v>
      </c>
      <c r="K391" s="33"/>
      <c r="L391" s="33"/>
      <c r="M391" s="33"/>
      <c r="N391" s="2"/>
      <c r="X391" s="3" t="str">
        <f>IF(AND(H391=1,Y391="TRUE"),TRUE,"")</f>
        <v/>
      </c>
      <c r="Y391" s="3" t="str">
        <f>VLOOKUP(A391,data!I:S,10,FALSE)</f>
        <v>FALSE</v>
      </c>
      <c r="Z391" s="3">
        <f>VLOOKUP(A391,data!I:S,7,FALSE)</f>
        <v>-3.75</v>
      </c>
      <c r="AA391" s="3">
        <f>VLOOKUP(A391,data!I:S,8,FALSE)</f>
        <v>3.75</v>
      </c>
      <c r="AB391" s="3" t="b">
        <f>IF(OR(G391&lt;Z391,G391&gt;AA391),TRUE,FALSE)</f>
        <v>0</v>
      </c>
    </row>
    <row r="392" spans="1:28" s="3" customFormat="1" x14ac:dyDescent="0.25">
      <c r="A392" s="17" t="s">
        <v>736</v>
      </c>
      <c r="B392" s="17" t="str">
        <f>VLOOKUP(A392,data!I:S,2,FALSE)</f>
        <v>Pos X</v>
      </c>
      <c r="C392" s="15">
        <f>TRUNC(VLOOKUP(A392,data!I:S,3,FALSE),1)</f>
        <v>1187.4000000000001</v>
      </c>
      <c r="D392" s="15">
        <f>TRUNC(VLOOKUP(A392,data!I:S,4,FALSE),1)</f>
        <v>1187.0999999999999</v>
      </c>
      <c r="E392" s="15">
        <f>VLOOKUP(A392,data!I:S,5,FALSE)</f>
        <v>-3</v>
      </c>
      <c r="F392" s="15">
        <f>VLOOKUP(A392,data!I:S,6,FALSE)</f>
        <v>3</v>
      </c>
      <c r="G392" s="17">
        <f>C392-D392</f>
        <v>0.3000000000001819</v>
      </c>
      <c r="H392" s="17">
        <f>IF(OR(G392&lt;E392,G392&gt;F392),1,0)</f>
        <v>0</v>
      </c>
      <c r="I392" s="15" t="str">
        <f>IF(H392=1,IF(G392&lt;E392,G392-E392,G392-F392),"")</f>
        <v/>
      </c>
      <c r="J392" s="33" t="str">
        <f>VLOOKUP(A392,data!I:S,9,FALSE)</f>
        <v>CM # 2 Top Hole LH - Pos X</v>
      </c>
      <c r="K392" s="33"/>
      <c r="L392" s="33"/>
      <c r="M392" s="33"/>
      <c r="N392" s="2"/>
      <c r="X392" s="3" t="str">
        <f>IF(AND(H392=1,Y392="TRUE"),TRUE,"")</f>
        <v/>
      </c>
      <c r="Y392" s="3" t="str">
        <f>VLOOKUP(A392,data!I:S,10,FALSE)</f>
        <v>TRUE</v>
      </c>
      <c r="Z392" s="3">
        <f>VLOOKUP(A392,data!I:S,7,FALSE)</f>
        <v>-3.75</v>
      </c>
      <c r="AA392" s="3">
        <f>VLOOKUP(A392,data!I:S,8,FALSE)</f>
        <v>3.75</v>
      </c>
      <c r="AB392" s="3" t="b">
        <f>IF(OR(G392&lt;Z392,G392&gt;AA392),TRUE,FALSE)</f>
        <v>0</v>
      </c>
    </row>
    <row r="393" spans="1:28" s="3" customFormat="1" x14ac:dyDescent="0.25">
      <c r="A393" s="17" t="s">
        <v>738</v>
      </c>
      <c r="B393" s="17" t="str">
        <f>VLOOKUP(A393,data!I:S,2,FALSE)</f>
        <v>Pos Y</v>
      </c>
      <c r="C393" s="15">
        <f>TRUNC(VLOOKUP(A393,data!I:S,3,FALSE),1)</f>
        <v>-142.19999999999999</v>
      </c>
      <c r="D393" s="15">
        <f>TRUNC(VLOOKUP(A393,data!I:S,4,FALSE),1)</f>
        <v>-142</v>
      </c>
      <c r="E393" s="15">
        <f>VLOOKUP(A393,data!I:S,5,FALSE)</f>
        <v>-3</v>
      </c>
      <c r="F393" s="15">
        <f>VLOOKUP(A393,data!I:S,6,FALSE)</f>
        <v>3</v>
      </c>
      <c r="G393" s="17">
        <f>C393-D393</f>
        <v>-0.19999999999998863</v>
      </c>
      <c r="H393" s="17">
        <f>IF(OR(G393&lt;E393,G393&gt;F393),1,0)</f>
        <v>0</v>
      </c>
      <c r="I393" s="15" t="str">
        <f>IF(H393=1,IF(G393&lt;E393,G393-E393,G393-F393),"")</f>
        <v/>
      </c>
      <c r="J393" s="33" t="str">
        <f>VLOOKUP(A393,data!I:S,9,FALSE)</f>
        <v>CM # 2 Top Hole LH - Pos Y</v>
      </c>
      <c r="K393" s="33"/>
      <c r="L393" s="33"/>
      <c r="M393" s="33"/>
      <c r="N393" s="2"/>
      <c r="X393" s="3" t="str">
        <f>IF(AND(H393=1,Y393="TRUE"),TRUE,"")</f>
        <v/>
      </c>
      <c r="Y393" s="3" t="str">
        <f>VLOOKUP(A393,data!I:S,10,FALSE)</f>
        <v>TRUE</v>
      </c>
      <c r="Z393" s="3">
        <f>VLOOKUP(A393,data!I:S,7,FALSE)</f>
        <v>-3.75</v>
      </c>
      <c r="AA393" s="3">
        <f>VLOOKUP(A393,data!I:S,8,FALSE)</f>
        <v>3.75</v>
      </c>
      <c r="AB393" s="3" t="b">
        <f>IF(OR(G393&lt;Z393,G393&gt;AA393),TRUE,FALSE)</f>
        <v>0</v>
      </c>
    </row>
    <row r="394" spans="1:28" s="3" customFormat="1" x14ac:dyDescent="0.25">
      <c r="A394" s="17" t="s">
        <v>740</v>
      </c>
      <c r="B394" s="17" t="str">
        <f>VLOOKUP(A394,data!I:S,2,FALSE)</f>
        <v>Pos Z</v>
      </c>
      <c r="C394" s="15">
        <f>TRUNC(VLOOKUP(A394,data!I:S,3,FALSE),1)</f>
        <v>785.5</v>
      </c>
      <c r="D394" s="15">
        <f>TRUNC(VLOOKUP(A394,data!I:S,4,FALSE),1)</f>
        <v>789</v>
      </c>
      <c r="E394" s="15">
        <f>VLOOKUP(A394,data!I:S,5,FALSE)</f>
        <v>-3</v>
      </c>
      <c r="F394" s="15">
        <f>VLOOKUP(A394,data!I:S,6,FALSE)</f>
        <v>3</v>
      </c>
      <c r="G394" s="17">
        <f>C394-D394</f>
        <v>-3.5</v>
      </c>
      <c r="H394" s="17">
        <f>IF(OR(G394&lt;E394,G394&gt;F394),1,0)</f>
        <v>1</v>
      </c>
      <c r="I394" s="15">
        <f>IF(H394=1,IF(G394&lt;E394,G394-E394,G394-F394),"")</f>
        <v>-0.5</v>
      </c>
      <c r="J394" s="33" t="str">
        <f>VLOOKUP(A394,data!I:S,9,FALSE)</f>
        <v>CM # 2 Top Hole LH - Pos Z</v>
      </c>
      <c r="K394" s="33"/>
      <c r="L394" s="33"/>
      <c r="M394" s="33"/>
      <c r="N394" s="2"/>
      <c r="X394" s="3" t="b">
        <f>IF(AND(H394=1,Y394="TRUE"),TRUE,"")</f>
        <v>1</v>
      </c>
      <c r="Y394" s="3" t="str">
        <f>VLOOKUP(A394,data!I:S,10,FALSE)</f>
        <v>TRUE</v>
      </c>
      <c r="Z394" s="3">
        <f>VLOOKUP(A394,data!I:S,7,FALSE)</f>
        <v>-3.75</v>
      </c>
      <c r="AA394" s="3">
        <f>VLOOKUP(A394,data!I:S,8,FALSE)</f>
        <v>3.75</v>
      </c>
      <c r="AB394" s="3" t="b">
        <f>IF(OR(G394&lt;Z394,G394&gt;AA394),TRUE,FALSE)</f>
        <v>0</v>
      </c>
    </row>
    <row r="395" spans="1:28" s="3" customFormat="1" x14ac:dyDescent="0.25">
      <c r="A395" s="17" t="s">
        <v>742</v>
      </c>
      <c r="B395" s="17" t="str">
        <f>VLOOKUP(A395,data!I:S,2,FALSE)</f>
        <v>Dist X</v>
      </c>
      <c r="C395" s="15">
        <f>TRUNC(VLOOKUP(A395,data!I:S,3,FALSE),1)</f>
        <v>438.1</v>
      </c>
      <c r="D395" s="15">
        <f>TRUNC(VLOOKUP(A395,data!I:S,4,FALSE),1)</f>
        <v>437.1</v>
      </c>
      <c r="E395" s="15">
        <f>VLOOKUP(A395,data!I:S,5,FALSE)</f>
        <v>-2</v>
      </c>
      <c r="F395" s="15">
        <f>VLOOKUP(A395,data!I:S,6,FALSE)</f>
        <v>2</v>
      </c>
      <c r="G395" s="17">
        <f>C395-D395</f>
        <v>1</v>
      </c>
      <c r="H395" s="17">
        <f>IF(OR(G395&lt;E395,G395&gt;F395),1,0)</f>
        <v>0</v>
      </c>
      <c r="I395" s="15" t="str">
        <f>IF(H395=1,IF(G395&lt;E395,G395-E395,G395-F395),"")</f>
        <v/>
      </c>
      <c r="J395" s="33" t="str">
        <f>VLOOKUP(A395,data!I:S,9,FALSE)</f>
        <v>CM # 1 Buje Inboard RH vs CM # 2 Top Hole LH - L-Pitch</v>
      </c>
      <c r="K395" s="33"/>
      <c r="L395" s="33"/>
      <c r="M395" s="33"/>
      <c r="N395" s="2"/>
      <c r="X395" s="3" t="str">
        <f>IF(AND(H395=1,Y395="TRUE"),TRUE,"")</f>
        <v/>
      </c>
      <c r="Y395" s="3" t="str">
        <f>VLOOKUP(A395,data!I:S,10,FALSE)</f>
        <v>TRUE</v>
      </c>
      <c r="Z395" s="3">
        <f>VLOOKUP(A395,data!I:S,7,FALSE)</f>
        <v>-4</v>
      </c>
      <c r="AA395" s="3">
        <f>VLOOKUP(A395,data!I:S,8,FALSE)</f>
        <v>4</v>
      </c>
      <c r="AB395" s="3" t="b">
        <f>IF(OR(G395&lt;Z395,G395&gt;AA395),TRUE,FALSE)</f>
        <v>0</v>
      </c>
    </row>
    <row r="396" spans="1:28" s="3" customFormat="1" x14ac:dyDescent="0.25">
      <c r="A396" s="17" t="s">
        <v>744</v>
      </c>
      <c r="B396" s="17" t="str">
        <f>VLOOKUP(A396,data!I:S,2,FALSE)</f>
        <v>Dist Y</v>
      </c>
      <c r="C396" s="15">
        <f>TRUNC(VLOOKUP(A396,data!I:S,3,FALSE),1)</f>
        <v>295.89999999999998</v>
      </c>
      <c r="D396" s="15">
        <f>TRUNC(VLOOKUP(A396,data!I:S,4,FALSE),1)</f>
        <v>296.7</v>
      </c>
      <c r="E396" s="15">
        <f>VLOOKUP(A396,data!I:S,5,FALSE)</f>
        <v>-2</v>
      </c>
      <c r="F396" s="15">
        <f>VLOOKUP(A396,data!I:S,6,FALSE)</f>
        <v>2</v>
      </c>
      <c r="G396" s="17">
        <f>C396-D396</f>
        <v>-0.80000000000001137</v>
      </c>
      <c r="H396" s="17">
        <f>IF(OR(G396&lt;E396,G396&gt;F396),1,0)</f>
        <v>0</v>
      </c>
      <c r="I396" s="15" t="str">
        <f>IF(H396=1,IF(G396&lt;E396,G396-E396,G396-F396),"")</f>
        <v/>
      </c>
      <c r="J396" s="33" t="str">
        <f>VLOOKUP(A396,data!I:S,9,FALSE)</f>
        <v>CM # 1 Buje Inboard RH vs CM # 2 Top Hole LH - W-Pitch</v>
      </c>
      <c r="K396" s="33"/>
      <c r="L396" s="33"/>
      <c r="M396" s="33"/>
      <c r="N396" s="2"/>
      <c r="X396" s="3" t="str">
        <f>IF(AND(H396=1,Y396="TRUE"),TRUE,"")</f>
        <v/>
      </c>
      <c r="Y396" s="3" t="str">
        <f>VLOOKUP(A396,data!I:S,10,FALSE)</f>
        <v>TRUE</v>
      </c>
      <c r="Z396" s="3">
        <f>VLOOKUP(A396,data!I:S,7,FALSE)</f>
        <v>-4</v>
      </c>
      <c r="AA396" s="3">
        <f>VLOOKUP(A396,data!I:S,8,FALSE)</f>
        <v>4</v>
      </c>
      <c r="AB396" s="3" t="b">
        <f>IF(OR(G396&lt;Z396,G396&gt;AA396),TRUE,FALSE)</f>
        <v>0</v>
      </c>
    </row>
    <row r="397" spans="1:28" s="3" customFormat="1" x14ac:dyDescent="0.25">
      <c r="A397" s="17" t="s">
        <v>746</v>
      </c>
      <c r="B397" s="17" t="str">
        <f>VLOOKUP(A397,data!I:S,2,FALSE)</f>
        <v>Dist X</v>
      </c>
      <c r="C397" s="15">
        <f>TRUNC(VLOOKUP(A397,data!I:S,3,FALSE),1)</f>
        <v>436.5</v>
      </c>
      <c r="D397" s="15">
        <f>TRUNC(VLOOKUP(A397,data!I:S,4,FALSE),1)</f>
        <v>435.6</v>
      </c>
      <c r="E397" s="15">
        <f>VLOOKUP(A397,data!I:S,5,FALSE)</f>
        <v>-2</v>
      </c>
      <c r="F397" s="15">
        <f>VLOOKUP(A397,data!I:S,6,FALSE)</f>
        <v>2</v>
      </c>
      <c r="G397" s="17">
        <f>C397-D397</f>
        <v>0.89999999999997726</v>
      </c>
      <c r="H397" s="17">
        <f>IF(OR(G397&lt;E397,G397&gt;F397),1,0)</f>
        <v>0</v>
      </c>
      <c r="I397" s="15" t="str">
        <f>IF(H397=1,IF(G397&lt;E397,G397-E397,G397-F397),"")</f>
        <v/>
      </c>
      <c r="J397" s="33" t="str">
        <f>VLOOKUP(A397,data!I:S,9,FALSE)</f>
        <v>CM # 1 Buje Outboard LH vs CM # 2 Top Hole LH - L-Pitch</v>
      </c>
      <c r="K397" s="33"/>
      <c r="L397" s="33"/>
      <c r="M397" s="33"/>
      <c r="N397" s="2"/>
      <c r="X397" s="3" t="str">
        <f>IF(AND(H397=1,Y397="TRUE"),TRUE,"")</f>
        <v/>
      </c>
      <c r="Y397" s="3" t="str">
        <f>VLOOKUP(A397,data!I:S,10,FALSE)</f>
        <v>TRUE</v>
      </c>
      <c r="Z397" s="3">
        <f>VLOOKUP(A397,data!I:S,7,FALSE)</f>
        <v>-4</v>
      </c>
      <c r="AA397" s="3">
        <f>VLOOKUP(A397,data!I:S,8,FALSE)</f>
        <v>4</v>
      </c>
      <c r="AB397" s="3" t="b">
        <f>IF(OR(G397&lt;Z397,G397&gt;AA397),TRUE,FALSE)</f>
        <v>0</v>
      </c>
    </row>
    <row r="398" spans="1:28" s="3" customFormat="1" x14ac:dyDescent="0.25">
      <c r="A398" s="17" t="s">
        <v>748</v>
      </c>
      <c r="B398" s="17" t="str">
        <f>VLOOKUP(A398,data!I:S,2,FALSE)</f>
        <v>Dist Y</v>
      </c>
      <c r="C398" s="15">
        <f>TRUNC(VLOOKUP(A398,data!I:S,3,FALSE),1)</f>
        <v>67.599999999999994</v>
      </c>
      <c r="D398" s="15">
        <f>TRUNC(VLOOKUP(A398,data!I:S,4,FALSE),1)</f>
        <v>68</v>
      </c>
      <c r="E398" s="15">
        <f>VLOOKUP(A398,data!I:S,5,FALSE)</f>
        <v>-2</v>
      </c>
      <c r="F398" s="15">
        <f>VLOOKUP(A398,data!I:S,6,FALSE)</f>
        <v>2</v>
      </c>
      <c r="G398" s="17">
        <f>C398-D398</f>
        <v>-0.40000000000000568</v>
      </c>
      <c r="H398" s="17">
        <f>IF(OR(G398&lt;E398,G398&gt;F398),1,0)</f>
        <v>0</v>
      </c>
      <c r="I398" s="15" t="str">
        <f>IF(H398=1,IF(G398&lt;E398,G398-E398,G398-F398),"")</f>
        <v/>
      </c>
      <c r="J398" s="33" t="str">
        <f>VLOOKUP(A398,data!I:S,9,FALSE)</f>
        <v>CM # 1 Buje Outboard LH vs CM # 2 Top Hole LH - W-Pitch</v>
      </c>
      <c r="K398" s="33"/>
      <c r="L398" s="33"/>
      <c r="M398" s="33"/>
      <c r="N398" s="2"/>
      <c r="X398" s="3" t="str">
        <f>IF(AND(H398=1,Y398="TRUE"),TRUE,"")</f>
        <v/>
      </c>
      <c r="Y398" s="3" t="str">
        <f>VLOOKUP(A398,data!I:S,10,FALSE)</f>
        <v>TRUE</v>
      </c>
      <c r="Z398" s="3">
        <f>VLOOKUP(A398,data!I:S,7,FALSE)</f>
        <v>-4</v>
      </c>
      <c r="AA398" s="3">
        <f>VLOOKUP(A398,data!I:S,8,FALSE)</f>
        <v>4</v>
      </c>
      <c r="AB398" s="3" t="b">
        <f>IF(OR(G398&lt;Z398,G398&gt;AA398),TRUE,FALSE)</f>
        <v>0</v>
      </c>
    </row>
    <row r="399" spans="1:28" s="3" customFormat="1" ht="30" customHeight="1" x14ac:dyDescent="0.25">
      <c r="A399" s="27" t="str">
        <f ca="1">INDEX(data!D:D,MATCH(OFFSET(INDIRECT("RC",FALSE),3,0),data!I:I,0))</f>
        <v>Front Bound Stopper (HPS)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9"/>
      <c r="N399" s="2"/>
    </row>
    <row r="400" spans="1:28" s="3" customFormat="1" ht="200.1" customHeight="1" x14ac:dyDescent="0.25">
      <c r="A400" s="30" t="s">
        <v>32</v>
      </c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2"/>
      <c r="N400" s="2"/>
    </row>
    <row r="401" spans="1:28" s="3" customFormat="1" x14ac:dyDescent="0.25">
      <c r="A401" s="17" t="s">
        <v>0</v>
      </c>
      <c r="B401" s="17" t="s">
        <v>18</v>
      </c>
      <c r="C401" s="17" t="s">
        <v>19</v>
      </c>
      <c r="D401" s="17" t="s">
        <v>20</v>
      </c>
      <c r="E401" s="17" t="s">
        <v>34</v>
      </c>
      <c r="F401" s="17" t="s">
        <v>35</v>
      </c>
      <c r="G401" s="17" t="s">
        <v>36</v>
      </c>
      <c r="H401" s="17" t="s">
        <v>16</v>
      </c>
      <c r="I401" s="17" t="s">
        <v>17</v>
      </c>
      <c r="J401" s="33" t="s">
        <v>37</v>
      </c>
      <c r="K401" s="33"/>
      <c r="L401" s="33"/>
      <c r="M401" s="33"/>
      <c r="N401" s="2"/>
      <c r="X401" s="3" t="s">
        <v>27</v>
      </c>
      <c r="Y401" s="3" t="s">
        <v>23</v>
      </c>
      <c r="Z401" s="3" t="s">
        <v>24</v>
      </c>
      <c r="AA401" s="3" t="s">
        <v>25</v>
      </c>
      <c r="AB401" s="3" t="s">
        <v>26</v>
      </c>
    </row>
    <row r="402" spans="1:28" s="3" customFormat="1" x14ac:dyDescent="0.25">
      <c r="A402" s="17" t="s">
        <v>752</v>
      </c>
      <c r="B402" s="17" t="str">
        <f>VLOOKUP(A402,data!I:S,2,FALSE)</f>
        <v>Pos X</v>
      </c>
      <c r="C402" s="15">
        <f>TRUNC(VLOOKUP(A402,data!I:S,3,FALSE),1)</f>
        <v>1099.9000000000001</v>
      </c>
      <c r="D402" s="15">
        <f>TRUNC(VLOOKUP(A402,data!I:S,4,FALSE),1)</f>
        <v>1097.4000000000001</v>
      </c>
      <c r="E402" s="15">
        <f>VLOOKUP(A402,data!I:S,5,FALSE)</f>
        <v>-3</v>
      </c>
      <c r="F402" s="15">
        <f>VLOOKUP(A402,data!I:S,6,FALSE)</f>
        <v>3</v>
      </c>
      <c r="G402" s="17">
        <f>C402-D402</f>
        <v>2.5</v>
      </c>
      <c r="H402" s="17">
        <f>IF(OR(G402&lt;E402,G402&gt;F402),1,0)</f>
        <v>0</v>
      </c>
      <c r="I402" s="15" t="str">
        <f>IF(H402=1,IF(G402&lt;E402,G402-E402,G402-F402),"")</f>
        <v/>
      </c>
      <c r="J402" s="33" t="str">
        <f>VLOOKUP(A402,data!I:S,9,FALSE)</f>
        <v>Nut RH - Pos X</v>
      </c>
      <c r="K402" s="33"/>
      <c r="L402" s="33"/>
      <c r="M402" s="33"/>
      <c r="N402" s="2"/>
      <c r="X402" s="3" t="str">
        <f>IF(AND(H402=1,Y402="TRUE"),TRUE,"")</f>
        <v/>
      </c>
      <c r="Y402" s="3" t="str">
        <f>VLOOKUP(A402,data!I:S,10,FALSE)</f>
        <v>TRUE</v>
      </c>
      <c r="Z402" s="3">
        <f>VLOOKUP(A402,data!I:S,7,FALSE)</f>
        <v>-6</v>
      </c>
      <c r="AA402" s="3">
        <f>VLOOKUP(A402,data!I:S,8,FALSE)</f>
        <v>6</v>
      </c>
      <c r="AB402" s="3" t="b">
        <f>IF(OR(G402&lt;Z402,G402&gt;AA402),TRUE,FALSE)</f>
        <v>0</v>
      </c>
    </row>
    <row r="403" spans="1:28" s="3" customFormat="1" x14ac:dyDescent="0.25">
      <c r="A403" s="17" t="s">
        <v>754</v>
      </c>
      <c r="B403" s="17" t="str">
        <f>VLOOKUP(A403,data!I:S,2,FALSE)</f>
        <v>Pos Y</v>
      </c>
      <c r="C403" s="15">
        <f>TRUNC(VLOOKUP(A403,data!I:S,3,FALSE),1)</f>
        <v>473.7</v>
      </c>
      <c r="D403" s="15">
        <f>TRUNC(VLOOKUP(A403,data!I:S,4,FALSE),1)</f>
        <v>477.1</v>
      </c>
      <c r="E403" s="15">
        <f>VLOOKUP(A403,data!I:S,5,FALSE)</f>
        <v>-3</v>
      </c>
      <c r="F403" s="15">
        <f>VLOOKUP(A403,data!I:S,6,FALSE)</f>
        <v>3</v>
      </c>
      <c r="G403" s="17">
        <f>C403-D403</f>
        <v>-3.4000000000000341</v>
      </c>
      <c r="H403" s="17">
        <f>IF(OR(G403&lt;E403,G403&gt;F403),1,0)</f>
        <v>1</v>
      </c>
      <c r="I403" s="15">
        <f>IF(H403=1,IF(G403&lt;E403,G403-E403,G403-F403),"")</f>
        <v>-0.40000000000003411</v>
      </c>
      <c r="J403" s="33" t="str">
        <f>VLOOKUP(A403,data!I:S,9,FALSE)</f>
        <v>Nut RH - Pos Y</v>
      </c>
      <c r="K403" s="33"/>
      <c r="L403" s="33"/>
      <c r="M403" s="33"/>
      <c r="N403" s="2"/>
      <c r="X403" s="3" t="b">
        <f>IF(AND(H403=1,Y403="TRUE"),TRUE,"")</f>
        <v>1</v>
      </c>
      <c r="Y403" s="3" t="str">
        <f>VLOOKUP(A403,data!I:S,10,FALSE)</f>
        <v>TRUE</v>
      </c>
      <c r="Z403" s="3">
        <f>VLOOKUP(A403,data!I:S,7,FALSE)</f>
        <v>-6</v>
      </c>
      <c r="AA403" s="3">
        <f>VLOOKUP(A403,data!I:S,8,FALSE)</f>
        <v>6</v>
      </c>
      <c r="AB403" s="3" t="b">
        <f>IF(OR(G403&lt;Z403,G403&gt;AA403),TRUE,FALSE)</f>
        <v>0</v>
      </c>
    </row>
    <row r="404" spans="1:28" s="3" customFormat="1" x14ac:dyDescent="0.25">
      <c r="A404" s="17" t="s">
        <v>756</v>
      </c>
      <c r="B404" s="17" t="str">
        <f>VLOOKUP(A404,data!I:S,2,FALSE)</f>
        <v>Pos Z</v>
      </c>
      <c r="C404" s="15">
        <f>TRUNC(VLOOKUP(A404,data!I:S,3,FALSE),1)</f>
        <v>868.3</v>
      </c>
      <c r="D404" s="15">
        <f>TRUNC(VLOOKUP(A404,data!I:S,4,FALSE),1)</f>
        <v>871.5</v>
      </c>
      <c r="E404" s="15">
        <f>VLOOKUP(A404,data!I:S,5,FALSE)</f>
        <v>-3</v>
      </c>
      <c r="F404" s="15">
        <f>VLOOKUP(A404,data!I:S,6,FALSE)</f>
        <v>3</v>
      </c>
      <c r="G404" s="17">
        <f>C404-D404</f>
        <v>-3.2000000000000455</v>
      </c>
      <c r="H404" s="17">
        <f>IF(OR(G404&lt;E404,G404&gt;F404),1,0)</f>
        <v>1</v>
      </c>
      <c r="I404" s="15">
        <f>IF(H404=1,IF(G404&lt;E404,G404-E404,G404-F404),"")</f>
        <v>-0.20000000000004547</v>
      </c>
      <c r="J404" s="33" t="str">
        <f>VLOOKUP(A404,data!I:S,9,FALSE)</f>
        <v>Nut RH - Pos Z</v>
      </c>
      <c r="K404" s="33"/>
      <c r="L404" s="33"/>
      <c r="M404" s="33"/>
      <c r="N404" s="2"/>
      <c r="X404" s="3" t="b">
        <f>IF(AND(H404=1,Y404="TRUE"),TRUE,"")</f>
        <v>1</v>
      </c>
      <c r="Y404" s="3" t="str">
        <f>VLOOKUP(A404,data!I:S,10,FALSE)</f>
        <v>TRUE</v>
      </c>
      <c r="Z404" s="3">
        <f>VLOOKUP(A404,data!I:S,7,FALSE)</f>
        <v>-6</v>
      </c>
      <c r="AA404" s="3">
        <f>VLOOKUP(A404,data!I:S,8,FALSE)</f>
        <v>6</v>
      </c>
      <c r="AB404" s="3" t="b">
        <f>IF(OR(G404&lt;Z404,G404&gt;AA404),TRUE,FALSE)</f>
        <v>0</v>
      </c>
    </row>
    <row r="405" spans="1:28" s="3" customFormat="1" x14ac:dyDescent="0.25">
      <c r="A405" s="17" t="s">
        <v>758</v>
      </c>
      <c r="B405" s="17" t="str">
        <f>VLOOKUP(A405,data!I:S,2,FALSE)</f>
        <v>Pos X</v>
      </c>
      <c r="C405" s="15">
        <f>TRUNC(VLOOKUP(A405,data!I:S,3,FALSE),1)</f>
        <v>1100.7</v>
      </c>
      <c r="D405" s="15">
        <f>TRUNC(VLOOKUP(A405,data!I:S,4,FALSE),1)</f>
        <v>1097.5</v>
      </c>
      <c r="E405" s="15">
        <f>VLOOKUP(A405,data!I:S,5,FALSE)</f>
        <v>-3</v>
      </c>
      <c r="F405" s="15">
        <f>VLOOKUP(A405,data!I:S,6,FALSE)</f>
        <v>3</v>
      </c>
      <c r="G405" s="17">
        <f>C405-D405</f>
        <v>3.2000000000000455</v>
      </c>
      <c r="H405" s="17">
        <f>IF(OR(G405&lt;E405,G405&gt;F405),1,0)</f>
        <v>1</v>
      </c>
      <c r="I405" s="15">
        <f>IF(H405=1,IF(G405&lt;E405,G405-E405,G405-F405),"")</f>
        <v>0.20000000000004547</v>
      </c>
      <c r="J405" s="33" t="str">
        <f>VLOOKUP(A405,data!I:S,9,FALSE)</f>
        <v>Nut LH - Pos X</v>
      </c>
      <c r="K405" s="33"/>
      <c r="L405" s="33"/>
      <c r="M405" s="33"/>
      <c r="N405" s="2"/>
      <c r="X405" s="3" t="b">
        <f>IF(AND(H405=1,Y405="TRUE"),TRUE,"")</f>
        <v>1</v>
      </c>
      <c r="Y405" s="3" t="str">
        <f>VLOOKUP(A405,data!I:S,10,FALSE)</f>
        <v>TRUE</v>
      </c>
      <c r="Z405" s="3">
        <f>VLOOKUP(A405,data!I:S,7,FALSE)</f>
        <v>-6</v>
      </c>
      <c r="AA405" s="3">
        <f>VLOOKUP(A405,data!I:S,8,FALSE)</f>
        <v>6</v>
      </c>
      <c r="AB405" s="3" t="b">
        <f>IF(OR(G405&lt;Z405,G405&gt;AA405),TRUE,FALSE)</f>
        <v>0</v>
      </c>
    </row>
    <row r="406" spans="1:28" s="3" customFormat="1" x14ac:dyDescent="0.25">
      <c r="A406" s="17" t="s">
        <v>760</v>
      </c>
      <c r="B406" s="17" t="str">
        <f>VLOOKUP(A406,data!I:S,2,FALSE)</f>
        <v>Pos Y</v>
      </c>
      <c r="C406" s="15">
        <f>TRUNC(VLOOKUP(A406,data!I:S,3,FALSE),1)</f>
        <v>-477.6</v>
      </c>
      <c r="D406" s="15">
        <f>TRUNC(VLOOKUP(A406,data!I:S,4,FALSE),1)</f>
        <v>-477.1</v>
      </c>
      <c r="E406" s="15">
        <f>VLOOKUP(A406,data!I:S,5,FALSE)</f>
        <v>-3</v>
      </c>
      <c r="F406" s="15">
        <f>VLOOKUP(A406,data!I:S,6,FALSE)</f>
        <v>3</v>
      </c>
      <c r="G406" s="17">
        <f>C406-D406</f>
        <v>-0.5</v>
      </c>
      <c r="H406" s="17">
        <f>IF(OR(G406&lt;E406,G406&gt;F406),1,0)</f>
        <v>0</v>
      </c>
      <c r="I406" s="15" t="str">
        <f>IF(H406=1,IF(G406&lt;E406,G406-E406,G406-F406),"")</f>
        <v/>
      </c>
      <c r="J406" s="33" t="str">
        <f>VLOOKUP(A406,data!I:S,9,FALSE)</f>
        <v>Nut LH - Pos Y</v>
      </c>
      <c r="K406" s="33"/>
      <c r="L406" s="33"/>
      <c r="M406" s="33"/>
      <c r="N406" s="2"/>
      <c r="X406" s="3" t="str">
        <f>IF(AND(H406=1,Y406="TRUE"),TRUE,"")</f>
        <v/>
      </c>
      <c r="Y406" s="3" t="str">
        <f>VLOOKUP(A406,data!I:S,10,FALSE)</f>
        <v>TRUE</v>
      </c>
      <c r="Z406" s="3">
        <f>VLOOKUP(A406,data!I:S,7,FALSE)</f>
        <v>-6</v>
      </c>
      <c r="AA406" s="3">
        <f>VLOOKUP(A406,data!I:S,8,FALSE)</f>
        <v>6</v>
      </c>
      <c r="AB406" s="3" t="b">
        <f>IF(OR(G406&lt;Z406,G406&gt;AA406),TRUE,FALSE)</f>
        <v>0</v>
      </c>
    </row>
    <row r="407" spans="1:28" s="3" customFormat="1" x14ac:dyDescent="0.25">
      <c r="A407" s="17" t="s">
        <v>762</v>
      </c>
      <c r="B407" s="17" t="str">
        <f>VLOOKUP(A407,data!I:S,2,FALSE)</f>
        <v>Pos Z</v>
      </c>
      <c r="C407" s="15">
        <f>TRUNC(VLOOKUP(A407,data!I:S,3,FALSE),1)</f>
        <v>867.3</v>
      </c>
      <c r="D407" s="15">
        <f>TRUNC(VLOOKUP(A407,data!I:S,4,FALSE),1)</f>
        <v>871.5</v>
      </c>
      <c r="E407" s="15">
        <f>VLOOKUP(A407,data!I:S,5,FALSE)</f>
        <v>-3</v>
      </c>
      <c r="F407" s="15">
        <f>VLOOKUP(A407,data!I:S,6,FALSE)</f>
        <v>3</v>
      </c>
      <c r="G407" s="17">
        <f>C407-D407</f>
        <v>-4.2000000000000455</v>
      </c>
      <c r="H407" s="17">
        <f>IF(OR(G407&lt;E407,G407&gt;F407),1,0)</f>
        <v>1</v>
      </c>
      <c r="I407" s="15">
        <f>IF(H407=1,IF(G407&lt;E407,G407-E407,G407-F407),"")</f>
        <v>-1.2000000000000455</v>
      </c>
      <c r="J407" s="33" t="str">
        <f>VLOOKUP(A407,data!I:S,9,FALSE)</f>
        <v>Nut LH - Pos Z</v>
      </c>
      <c r="K407" s="33"/>
      <c r="L407" s="33"/>
      <c r="M407" s="33"/>
      <c r="N407" s="2"/>
      <c r="X407" s="3" t="b">
        <f>IF(AND(H407=1,Y407="TRUE"),TRUE,"")</f>
        <v>1</v>
      </c>
      <c r="Y407" s="3" t="str">
        <f>VLOOKUP(A407,data!I:S,10,FALSE)</f>
        <v>TRUE</v>
      </c>
      <c r="Z407" s="3">
        <f>VLOOKUP(A407,data!I:S,7,FALSE)</f>
        <v>-6</v>
      </c>
      <c r="AA407" s="3">
        <f>VLOOKUP(A407,data!I:S,8,FALSE)</f>
        <v>6</v>
      </c>
      <c r="AB407" s="3" t="b">
        <f>IF(OR(G407&lt;Z407,G407&gt;AA407),TRUE,FALSE)</f>
        <v>0</v>
      </c>
    </row>
    <row r="408" spans="1:28" s="3" customFormat="1" x14ac:dyDescent="0.25">
      <c r="A408" s="17" t="s">
        <v>764</v>
      </c>
      <c r="B408" s="17" t="str">
        <f>VLOOKUP(A408,data!I:S,2,FALSE)</f>
        <v>Dist Y</v>
      </c>
      <c r="C408" s="15">
        <f>TRUNC(VLOOKUP(A408,data!I:S,3,FALSE),1)</f>
        <v>951.4</v>
      </c>
      <c r="D408" s="15">
        <f>TRUNC(VLOOKUP(A408,data!I:S,4,FALSE),1)</f>
        <v>954.2</v>
      </c>
      <c r="E408" s="15">
        <f>VLOOKUP(A408,data!I:S,5,FALSE)</f>
        <v>-3</v>
      </c>
      <c r="F408" s="15">
        <f>VLOOKUP(A408,data!I:S,6,FALSE)</f>
        <v>3</v>
      </c>
      <c r="G408" s="17">
        <f>C408-D408</f>
        <v>-2.8000000000000682</v>
      </c>
      <c r="H408" s="17">
        <f>IF(OR(G408&lt;E408,G408&gt;F408),1,0)</f>
        <v>0</v>
      </c>
      <c r="I408" s="15" t="str">
        <f>IF(H408=1,IF(G408&lt;E408,G408-E408,G408-F408),"")</f>
        <v/>
      </c>
      <c r="J408" s="33" t="str">
        <f>VLOOKUP(A408,data!I:S,9,FALSE)</f>
        <v>Nut RH vs Nut LH - W-Pitch</v>
      </c>
      <c r="K408" s="33"/>
      <c r="L408" s="33"/>
      <c r="M408" s="33"/>
      <c r="N408" s="2"/>
      <c r="X408" s="3" t="str">
        <f>IF(AND(H408=1,Y408="TRUE"),TRUE,"")</f>
        <v/>
      </c>
      <c r="Y408" s="3" t="str">
        <f>VLOOKUP(A408,data!I:S,10,FALSE)</f>
        <v>TRUE</v>
      </c>
      <c r="Z408" s="3">
        <f>VLOOKUP(A408,data!I:S,7,FALSE)</f>
        <v>-6</v>
      </c>
      <c r="AA408" s="3">
        <f>VLOOKUP(A408,data!I:S,8,FALSE)</f>
        <v>6</v>
      </c>
      <c r="AB408" s="3" t="b">
        <f>IF(OR(G408&lt;Z408,G408&gt;AA408),TRUE,FALSE)</f>
        <v>0</v>
      </c>
    </row>
    <row r="409" spans="1:28" s="3" customFormat="1" ht="30" customHeight="1" x14ac:dyDescent="0.25">
      <c r="A409" s="27" t="str">
        <f ca="1">INDEX(data!D:D,MATCH(OFFSET(INDIRECT("RC",FALSE),3,0),data!I:I,0))</f>
        <v>Rear Engine Mount (4X4-KD)</v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9"/>
      <c r="N409" s="2"/>
    </row>
    <row r="410" spans="1:28" s="3" customFormat="1" ht="200.1" customHeight="1" x14ac:dyDescent="0.25">
      <c r="A410" s="30" t="s">
        <v>32</v>
      </c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2"/>
      <c r="N410" s="2"/>
    </row>
    <row r="411" spans="1:28" s="3" customFormat="1" x14ac:dyDescent="0.25">
      <c r="A411" s="17" t="s">
        <v>0</v>
      </c>
      <c r="B411" s="17" t="s">
        <v>18</v>
      </c>
      <c r="C411" s="17" t="s">
        <v>19</v>
      </c>
      <c r="D411" s="17" t="s">
        <v>20</v>
      </c>
      <c r="E411" s="17" t="s">
        <v>34</v>
      </c>
      <c r="F411" s="17" t="s">
        <v>35</v>
      </c>
      <c r="G411" s="17" t="s">
        <v>36</v>
      </c>
      <c r="H411" s="17" t="s">
        <v>16</v>
      </c>
      <c r="I411" s="17" t="s">
        <v>17</v>
      </c>
      <c r="J411" s="33" t="s">
        <v>37</v>
      </c>
      <c r="K411" s="33"/>
      <c r="L411" s="33"/>
      <c r="M411" s="33"/>
      <c r="N411" s="2"/>
      <c r="X411" s="3" t="s">
        <v>27</v>
      </c>
      <c r="Y411" s="3" t="s">
        <v>23</v>
      </c>
      <c r="Z411" s="3" t="s">
        <v>24</v>
      </c>
      <c r="AA411" s="3" t="s">
        <v>25</v>
      </c>
      <c r="AB411" s="3" t="s">
        <v>26</v>
      </c>
    </row>
    <row r="412" spans="1:28" s="3" customFormat="1" x14ac:dyDescent="0.25">
      <c r="A412" s="17" t="s">
        <v>768</v>
      </c>
      <c r="B412" s="17" t="str">
        <f>VLOOKUP(A412,data!I:S,2,FALSE)</f>
        <v>Pos X</v>
      </c>
      <c r="C412" s="15">
        <f>TRUNC(VLOOKUP(A412,data!I:S,3,FALSE),1)</f>
        <v>1789.7</v>
      </c>
      <c r="D412" s="15">
        <f>TRUNC(VLOOKUP(A412,data!I:S,4,FALSE),1)</f>
        <v>1788.7</v>
      </c>
      <c r="E412" s="15">
        <f>VLOOKUP(A412,data!I:S,5,FALSE)</f>
        <v>-3</v>
      </c>
      <c r="F412" s="15">
        <f>VLOOKUP(A412,data!I:S,6,FALSE)</f>
        <v>3</v>
      </c>
      <c r="G412" s="17">
        <f>C412-D412</f>
        <v>1</v>
      </c>
      <c r="H412" s="17">
        <f>IF(OR(G412&lt;E412,G412&gt;F412),1,0)</f>
        <v>0</v>
      </c>
      <c r="I412" s="15" t="str">
        <f>IF(H412=1,IF(G412&lt;E412,G412-E412,G412-F412),"")</f>
        <v/>
      </c>
      <c r="J412" s="33" t="str">
        <f>VLOOKUP(A412,data!I:S,9,FALSE)</f>
        <v>Hole Front RH - Pos X</v>
      </c>
      <c r="K412" s="33"/>
      <c r="L412" s="33"/>
      <c r="M412" s="33"/>
      <c r="N412" s="2"/>
      <c r="X412" s="3" t="str">
        <f>IF(AND(H412=1,Y412="TRUE"),TRUE,"")</f>
        <v/>
      </c>
      <c r="Y412" s="3" t="str">
        <f>VLOOKUP(A412,data!I:S,10,FALSE)</f>
        <v>TRUE</v>
      </c>
      <c r="Z412" s="3">
        <f>VLOOKUP(A412,data!I:S,7,FALSE)</f>
        <v>-6</v>
      </c>
      <c r="AA412" s="3">
        <f>VLOOKUP(A412,data!I:S,8,FALSE)</f>
        <v>6</v>
      </c>
      <c r="AB412" s="3" t="b">
        <f>IF(OR(G412&lt;Z412,G412&gt;AA412),TRUE,FALSE)</f>
        <v>0</v>
      </c>
    </row>
    <row r="413" spans="1:28" s="3" customFormat="1" x14ac:dyDescent="0.25">
      <c r="A413" s="17" t="s">
        <v>770</v>
      </c>
      <c r="B413" s="17" t="str">
        <f>VLOOKUP(A413,data!I:S,2,FALSE)</f>
        <v>Pos Y</v>
      </c>
      <c r="C413" s="15">
        <f>TRUNC(VLOOKUP(A413,data!I:S,3,FALSE),1)</f>
        <v>48.5</v>
      </c>
      <c r="D413" s="15">
        <f>TRUNC(VLOOKUP(A413,data!I:S,4,FALSE),1)</f>
        <v>50</v>
      </c>
      <c r="E413" s="15">
        <f>VLOOKUP(A413,data!I:S,5,FALSE)</f>
        <v>-3</v>
      </c>
      <c r="F413" s="15">
        <f>VLOOKUP(A413,data!I:S,6,FALSE)</f>
        <v>3</v>
      </c>
      <c r="G413" s="17">
        <f>C413-D413</f>
        <v>-1.5</v>
      </c>
      <c r="H413" s="17">
        <f>IF(OR(G413&lt;E413,G413&gt;F413),1,0)</f>
        <v>0</v>
      </c>
      <c r="I413" s="15" t="str">
        <f>IF(H413=1,IF(G413&lt;E413,G413-E413,G413-F413),"")</f>
        <v/>
      </c>
      <c r="J413" s="33" t="str">
        <f>VLOOKUP(A413,data!I:S,9,FALSE)</f>
        <v>Hole Front RH - Pos Y</v>
      </c>
      <c r="K413" s="33"/>
      <c r="L413" s="33"/>
      <c r="M413" s="33"/>
      <c r="N413" s="2"/>
      <c r="X413" s="3" t="str">
        <f>IF(AND(H413=1,Y413="TRUE"),TRUE,"")</f>
        <v/>
      </c>
      <c r="Y413" s="3" t="str">
        <f>VLOOKUP(A413,data!I:S,10,FALSE)</f>
        <v>TRUE</v>
      </c>
      <c r="Z413" s="3">
        <f>VLOOKUP(A413,data!I:S,7,FALSE)</f>
        <v>-6</v>
      </c>
      <c r="AA413" s="3">
        <f>VLOOKUP(A413,data!I:S,8,FALSE)</f>
        <v>6</v>
      </c>
      <c r="AB413" s="3" t="b">
        <f>IF(OR(G413&lt;Z413,G413&gt;AA413),TRUE,FALSE)</f>
        <v>0</v>
      </c>
    </row>
    <row r="414" spans="1:28" s="3" customFormat="1" x14ac:dyDescent="0.25">
      <c r="A414" s="17" t="s">
        <v>772</v>
      </c>
      <c r="B414" s="17" t="str">
        <f>VLOOKUP(A414,data!I:S,2,FALSE)</f>
        <v>Pos Z</v>
      </c>
      <c r="C414" s="15">
        <f>TRUNC(VLOOKUP(A414,data!I:S,3,FALSE),1)</f>
        <v>832.3</v>
      </c>
      <c r="D414" s="15">
        <f>TRUNC(VLOOKUP(A414,data!I:S,4,FALSE),1)</f>
        <v>832.5</v>
      </c>
      <c r="E414" s="15">
        <f>VLOOKUP(A414,data!I:S,5,FALSE)</f>
        <v>-3</v>
      </c>
      <c r="F414" s="15">
        <f>VLOOKUP(A414,data!I:S,6,FALSE)</f>
        <v>3</v>
      </c>
      <c r="G414" s="17">
        <f>C414-D414</f>
        <v>-0.20000000000004547</v>
      </c>
      <c r="H414" s="17">
        <f>IF(OR(G414&lt;E414,G414&gt;F414),1,0)</f>
        <v>0</v>
      </c>
      <c r="I414" s="15" t="str">
        <f>IF(H414=1,IF(G414&lt;E414,G414-E414,G414-F414),"")</f>
        <v/>
      </c>
      <c r="J414" s="33" t="str">
        <f>VLOOKUP(A414,data!I:S,9,FALSE)</f>
        <v>Hole Front RH - Pos Z</v>
      </c>
      <c r="K414" s="33"/>
      <c r="L414" s="33"/>
      <c r="M414" s="33"/>
      <c r="N414" s="2"/>
      <c r="X414" s="3" t="str">
        <f>IF(AND(H414=1,Y414="TRUE"),TRUE,"")</f>
        <v/>
      </c>
      <c r="Y414" s="3" t="str">
        <f>VLOOKUP(A414,data!I:S,10,FALSE)</f>
        <v>TRUE</v>
      </c>
      <c r="Z414" s="3">
        <f>VLOOKUP(A414,data!I:S,7,FALSE)</f>
        <v>-6</v>
      </c>
      <c r="AA414" s="3">
        <f>VLOOKUP(A414,data!I:S,8,FALSE)</f>
        <v>6</v>
      </c>
      <c r="AB414" s="3" t="b">
        <f>IF(OR(G414&lt;Z414,G414&gt;AA414),TRUE,FALSE)</f>
        <v>0</v>
      </c>
    </row>
    <row r="415" spans="1:28" s="3" customFormat="1" x14ac:dyDescent="0.25">
      <c r="A415" s="17" t="s">
        <v>774</v>
      </c>
      <c r="B415" s="17" t="str">
        <f>VLOOKUP(A415,data!I:S,2,FALSE)</f>
        <v>Pos X</v>
      </c>
      <c r="C415" s="15">
        <f>TRUNC(VLOOKUP(A415,data!I:S,3,FALSE),1)</f>
        <v>1814.8</v>
      </c>
      <c r="D415" s="15">
        <f>TRUNC(VLOOKUP(A415,data!I:S,4,FALSE),1)</f>
        <v>1813.6</v>
      </c>
      <c r="E415" s="15">
        <f>VLOOKUP(A415,data!I:S,5,FALSE)</f>
        <v>-3</v>
      </c>
      <c r="F415" s="15">
        <f>VLOOKUP(A415,data!I:S,6,FALSE)</f>
        <v>3</v>
      </c>
      <c r="G415" s="17">
        <f>C415-D415</f>
        <v>1.2000000000000455</v>
      </c>
      <c r="H415" s="17">
        <f>IF(OR(G415&lt;E415,G415&gt;F415),1,0)</f>
        <v>0</v>
      </c>
      <c r="I415" s="15" t="str">
        <f>IF(H415=1,IF(G415&lt;E415,G415-E415,G415-F415),"")</f>
        <v/>
      </c>
      <c r="J415" s="33" t="str">
        <f>VLOOKUP(A415,data!I:S,9,FALSE)</f>
        <v>Hole Rear RH - Pos X</v>
      </c>
      <c r="K415" s="33"/>
      <c r="L415" s="33"/>
      <c r="M415" s="33"/>
      <c r="N415" s="2"/>
      <c r="X415" s="3" t="str">
        <f>IF(AND(H415=1,Y415="TRUE"),TRUE,"")</f>
        <v/>
      </c>
      <c r="Y415" s="3" t="str">
        <f>VLOOKUP(A415,data!I:S,10,FALSE)</f>
        <v>TRUE</v>
      </c>
      <c r="Z415" s="3">
        <f>VLOOKUP(A415,data!I:S,7,FALSE)</f>
        <v>-6</v>
      </c>
      <c r="AA415" s="3">
        <f>VLOOKUP(A415,data!I:S,8,FALSE)</f>
        <v>6</v>
      </c>
      <c r="AB415" s="3" t="b">
        <f>IF(OR(G415&lt;Z415,G415&gt;AA415),TRUE,FALSE)</f>
        <v>0</v>
      </c>
    </row>
    <row r="416" spans="1:28" s="3" customFormat="1" x14ac:dyDescent="0.25">
      <c r="A416" s="17" t="s">
        <v>776</v>
      </c>
      <c r="B416" s="17" t="str">
        <f>VLOOKUP(A416,data!I:S,2,FALSE)</f>
        <v>Pos Y</v>
      </c>
      <c r="C416" s="15">
        <f>TRUNC(VLOOKUP(A416,data!I:S,3,FALSE),1)</f>
        <v>48.6</v>
      </c>
      <c r="D416" s="15">
        <f>TRUNC(VLOOKUP(A416,data!I:S,4,FALSE),1)</f>
        <v>50</v>
      </c>
      <c r="E416" s="15">
        <f>VLOOKUP(A416,data!I:S,5,FALSE)</f>
        <v>-3</v>
      </c>
      <c r="F416" s="15">
        <f>VLOOKUP(A416,data!I:S,6,FALSE)</f>
        <v>3</v>
      </c>
      <c r="G416" s="17">
        <f>C416-D416</f>
        <v>-1.3999999999999986</v>
      </c>
      <c r="H416" s="17">
        <f>IF(OR(G416&lt;E416,G416&gt;F416),1,0)</f>
        <v>0</v>
      </c>
      <c r="I416" s="15" t="str">
        <f>IF(H416=1,IF(G416&lt;E416,G416-E416,G416-F416),"")</f>
        <v/>
      </c>
      <c r="J416" s="33" t="str">
        <f>VLOOKUP(A416,data!I:S,9,FALSE)</f>
        <v>Hole Rear RH - Pos Y</v>
      </c>
      <c r="K416" s="33"/>
      <c r="L416" s="33"/>
      <c r="M416" s="33"/>
      <c r="N416" s="2"/>
      <c r="X416" s="3" t="str">
        <f>IF(AND(H416=1,Y416="TRUE"),TRUE,"")</f>
        <v/>
      </c>
      <c r="Y416" s="3" t="str">
        <f>VLOOKUP(A416,data!I:S,10,FALSE)</f>
        <v>TRUE</v>
      </c>
      <c r="Z416" s="3">
        <f>VLOOKUP(A416,data!I:S,7,FALSE)</f>
        <v>-6</v>
      </c>
      <c r="AA416" s="3">
        <f>VLOOKUP(A416,data!I:S,8,FALSE)</f>
        <v>6</v>
      </c>
      <c r="AB416" s="3" t="b">
        <f>IF(OR(G416&lt;Z416,G416&gt;AA416),TRUE,FALSE)</f>
        <v>0</v>
      </c>
    </row>
    <row r="417" spans="1:28" s="3" customFormat="1" x14ac:dyDescent="0.25">
      <c r="A417" s="17" t="s">
        <v>778</v>
      </c>
      <c r="B417" s="17" t="str">
        <f>VLOOKUP(A417,data!I:S,2,FALSE)</f>
        <v>Pos Z</v>
      </c>
      <c r="C417" s="15">
        <f>TRUNC(VLOOKUP(A417,data!I:S,3,FALSE),1)</f>
        <v>830.8</v>
      </c>
      <c r="D417" s="15">
        <f>TRUNC(VLOOKUP(A417,data!I:S,4,FALSE),1)</f>
        <v>830.6</v>
      </c>
      <c r="E417" s="15">
        <f>VLOOKUP(A417,data!I:S,5,FALSE)</f>
        <v>-3</v>
      </c>
      <c r="F417" s="15">
        <f>VLOOKUP(A417,data!I:S,6,FALSE)</f>
        <v>3</v>
      </c>
      <c r="G417" s="17">
        <f>C417-D417</f>
        <v>0.19999999999993179</v>
      </c>
      <c r="H417" s="17">
        <f>IF(OR(G417&lt;E417,G417&gt;F417),1,0)</f>
        <v>0</v>
      </c>
      <c r="I417" s="15" t="str">
        <f>IF(H417=1,IF(G417&lt;E417,G417-E417,G417-F417),"")</f>
        <v/>
      </c>
      <c r="J417" s="33" t="str">
        <f>VLOOKUP(A417,data!I:S,9,FALSE)</f>
        <v>Hole Rear RH - Pos Z</v>
      </c>
      <c r="K417" s="33"/>
      <c r="L417" s="33"/>
      <c r="M417" s="33"/>
      <c r="N417" s="2"/>
      <c r="X417" s="3" t="str">
        <f>IF(AND(H417=1,Y417="TRUE"),TRUE,"")</f>
        <v/>
      </c>
      <c r="Y417" s="3" t="str">
        <f>VLOOKUP(A417,data!I:S,10,FALSE)</f>
        <v>TRUE</v>
      </c>
      <c r="Z417" s="3">
        <f>VLOOKUP(A417,data!I:S,7,FALSE)</f>
        <v>-6</v>
      </c>
      <c r="AA417" s="3">
        <f>VLOOKUP(A417,data!I:S,8,FALSE)</f>
        <v>6</v>
      </c>
      <c r="AB417" s="3" t="b">
        <f>IF(OR(G417&lt;Z417,G417&gt;AA417),TRUE,FALSE)</f>
        <v>0</v>
      </c>
    </row>
    <row r="418" spans="1:28" s="3" customFormat="1" x14ac:dyDescent="0.25">
      <c r="A418" s="17" t="s">
        <v>780</v>
      </c>
      <c r="B418" s="17" t="str">
        <f>VLOOKUP(A418,data!I:S,2,FALSE)</f>
        <v>Pos X</v>
      </c>
      <c r="C418" s="15">
        <f>TRUNC(VLOOKUP(A418,data!I:S,3,FALSE),1)</f>
        <v>1789.7</v>
      </c>
      <c r="D418" s="15">
        <f>TRUNC(VLOOKUP(A418,data!I:S,4,FALSE),1)</f>
        <v>1788.7</v>
      </c>
      <c r="E418" s="15">
        <f>VLOOKUP(A418,data!I:S,5,FALSE)</f>
        <v>-3</v>
      </c>
      <c r="F418" s="15">
        <f>VLOOKUP(A418,data!I:S,6,FALSE)</f>
        <v>3</v>
      </c>
      <c r="G418" s="17">
        <f>C418-D418</f>
        <v>1</v>
      </c>
      <c r="H418" s="17">
        <f>IF(OR(G418&lt;E418,G418&gt;F418),1,0)</f>
        <v>0</v>
      </c>
      <c r="I418" s="15" t="str">
        <f>IF(H418=1,IF(G418&lt;E418,G418-E418,G418-F418),"")</f>
        <v/>
      </c>
      <c r="J418" s="33" t="str">
        <f>VLOOKUP(A418,data!I:S,9,FALSE)</f>
        <v>Hole Front LH - Pos X</v>
      </c>
      <c r="K418" s="33"/>
      <c r="L418" s="33"/>
      <c r="M418" s="33"/>
      <c r="N418" s="2"/>
      <c r="X418" s="3" t="str">
        <f>IF(AND(H418=1,Y418="TRUE"),TRUE,"")</f>
        <v/>
      </c>
      <c r="Y418" s="3" t="str">
        <f>VLOOKUP(A418,data!I:S,10,FALSE)</f>
        <v>TRUE</v>
      </c>
      <c r="Z418" s="3">
        <f>VLOOKUP(A418,data!I:S,7,FALSE)</f>
        <v>-6</v>
      </c>
      <c r="AA418" s="3">
        <f>VLOOKUP(A418,data!I:S,8,FALSE)</f>
        <v>6</v>
      </c>
      <c r="AB418" s="3" t="b">
        <f>IF(OR(G418&lt;Z418,G418&gt;AA418),TRUE,FALSE)</f>
        <v>0</v>
      </c>
    </row>
    <row r="419" spans="1:28" s="3" customFormat="1" x14ac:dyDescent="0.25">
      <c r="A419" s="17" t="s">
        <v>782</v>
      </c>
      <c r="B419" s="17" t="str">
        <f>VLOOKUP(A419,data!I:S,2,FALSE)</f>
        <v>Pos Y</v>
      </c>
      <c r="C419" s="15">
        <f>TRUNC(VLOOKUP(A419,data!I:S,3,FALSE),1)</f>
        <v>-31.4</v>
      </c>
      <c r="D419" s="15">
        <f>TRUNC(VLOOKUP(A419,data!I:S,4,FALSE),1)</f>
        <v>-30</v>
      </c>
      <c r="E419" s="15">
        <f>VLOOKUP(A419,data!I:S,5,FALSE)</f>
        <v>-3</v>
      </c>
      <c r="F419" s="15">
        <f>VLOOKUP(A419,data!I:S,6,FALSE)</f>
        <v>3</v>
      </c>
      <c r="G419" s="17">
        <f>C419-D419</f>
        <v>-1.3999999999999986</v>
      </c>
      <c r="H419" s="17">
        <f>IF(OR(G419&lt;E419,G419&gt;F419),1,0)</f>
        <v>0</v>
      </c>
      <c r="I419" s="15" t="str">
        <f>IF(H419=1,IF(G419&lt;E419,G419-E419,G419-F419),"")</f>
        <v/>
      </c>
      <c r="J419" s="33" t="str">
        <f>VLOOKUP(A419,data!I:S,9,FALSE)</f>
        <v>Hole Front LH - Pos Y</v>
      </c>
      <c r="K419" s="33"/>
      <c r="L419" s="33"/>
      <c r="M419" s="33"/>
      <c r="N419" s="2"/>
      <c r="X419" s="3" t="str">
        <f>IF(AND(H419=1,Y419="TRUE"),TRUE,"")</f>
        <v/>
      </c>
      <c r="Y419" s="3" t="str">
        <f>VLOOKUP(A419,data!I:S,10,FALSE)</f>
        <v>TRUE</v>
      </c>
      <c r="Z419" s="3">
        <f>VLOOKUP(A419,data!I:S,7,FALSE)</f>
        <v>-6</v>
      </c>
      <c r="AA419" s="3">
        <f>VLOOKUP(A419,data!I:S,8,FALSE)</f>
        <v>6</v>
      </c>
      <c r="AB419" s="3" t="b">
        <f>IF(OR(G419&lt;Z419,G419&gt;AA419),TRUE,FALSE)</f>
        <v>0</v>
      </c>
    </row>
    <row r="420" spans="1:28" s="3" customFormat="1" x14ac:dyDescent="0.25">
      <c r="A420" s="17" t="s">
        <v>784</v>
      </c>
      <c r="B420" s="17" t="str">
        <f>VLOOKUP(A420,data!I:S,2,FALSE)</f>
        <v>Pos Z</v>
      </c>
      <c r="C420" s="15">
        <f>TRUNC(VLOOKUP(A420,data!I:S,3,FALSE),1)</f>
        <v>832</v>
      </c>
      <c r="D420" s="15">
        <f>TRUNC(VLOOKUP(A420,data!I:S,4,FALSE),1)</f>
        <v>832.5</v>
      </c>
      <c r="E420" s="15">
        <f>VLOOKUP(A420,data!I:S,5,FALSE)</f>
        <v>-3</v>
      </c>
      <c r="F420" s="15">
        <f>VLOOKUP(A420,data!I:S,6,FALSE)</f>
        <v>3</v>
      </c>
      <c r="G420" s="17">
        <f>C420-D420</f>
        <v>-0.5</v>
      </c>
      <c r="H420" s="17">
        <f>IF(OR(G420&lt;E420,G420&gt;F420),1,0)</f>
        <v>0</v>
      </c>
      <c r="I420" s="15" t="str">
        <f>IF(H420=1,IF(G420&lt;E420,G420-E420,G420-F420),"")</f>
        <v/>
      </c>
      <c r="J420" s="33" t="str">
        <f>VLOOKUP(A420,data!I:S,9,FALSE)</f>
        <v>Hole Front LH - Pos Z</v>
      </c>
      <c r="K420" s="33"/>
      <c r="L420" s="33"/>
      <c r="M420" s="33"/>
      <c r="N420" s="2"/>
      <c r="X420" s="3" t="str">
        <f>IF(AND(H420=1,Y420="TRUE"),TRUE,"")</f>
        <v/>
      </c>
      <c r="Y420" s="3" t="str">
        <f>VLOOKUP(A420,data!I:S,10,FALSE)</f>
        <v>TRUE</v>
      </c>
      <c r="Z420" s="3">
        <f>VLOOKUP(A420,data!I:S,7,FALSE)</f>
        <v>-6</v>
      </c>
      <c r="AA420" s="3">
        <f>VLOOKUP(A420,data!I:S,8,FALSE)</f>
        <v>6</v>
      </c>
      <c r="AB420" s="3" t="b">
        <f>IF(OR(G420&lt;Z420,G420&gt;AA420),TRUE,FALSE)</f>
        <v>0</v>
      </c>
    </row>
    <row r="421" spans="1:28" s="3" customFormat="1" x14ac:dyDescent="0.25">
      <c r="A421" s="17" t="s">
        <v>786</v>
      </c>
      <c r="B421" s="17" t="str">
        <f>VLOOKUP(A421,data!I:S,2,FALSE)</f>
        <v>Pos X</v>
      </c>
      <c r="C421" s="15">
        <f>TRUNC(VLOOKUP(A421,data!I:S,3,FALSE),1)</f>
        <v>1814.6</v>
      </c>
      <c r="D421" s="15">
        <f>TRUNC(VLOOKUP(A421,data!I:S,4,FALSE),1)</f>
        <v>1813.6</v>
      </c>
      <c r="E421" s="15">
        <f>VLOOKUP(A421,data!I:S,5,FALSE)</f>
        <v>-3</v>
      </c>
      <c r="F421" s="15">
        <f>VLOOKUP(A421,data!I:S,6,FALSE)</f>
        <v>3</v>
      </c>
      <c r="G421" s="17">
        <f>C421-D421</f>
        <v>1</v>
      </c>
      <c r="H421" s="17">
        <f>IF(OR(G421&lt;E421,G421&gt;F421),1,0)</f>
        <v>0</v>
      </c>
      <c r="I421" s="15" t="str">
        <f>IF(H421=1,IF(G421&lt;E421,G421-E421,G421-F421),"")</f>
        <v/>
      </c>
      <c r="J421" s="33" t="str">
        <f>VLOOKUP(A421,data!I:S,9,FALSE)</f>
        <v>Hole Rear LH - Pos X</v>
      </c>
      <c r="K421" s="33"/>
      <c r="L421" s="33"/>
      <c r="M421" s="33"/>
      <c r="N421" s="2"/>
      <c r="X421" s="3" t="str">
        <f>IF(AND(H421=1,Y421="TRUE"),TRUE,"")</f>
        <v/>
      </c>
      <c r="Y421" s="3" t="str">
        <f>VLOOKUP(A421,data!I:S,10,FALSE)</f>
        <v>TRUE</v>
      </c>
      <c r="Z421" s="3">
        <f>VLOOKUP(A421,data!I:S,7,FALSE)</f>
        <v>-6</v>
      </c>
      <c r="AA421" s="3">
        <f>VLOOKUP(A421,data!I:S,8,FALSE)</f>
        <v>6</v>
      </c>
      <c r="AB421" s="3" t="b">
        <f>IF(OR(G421&lt;Z421,G421&gt;AA421),TRUE,FALSE)</f>
        <v>0</v>
      </c>
    </row>
    <row r="422" spans="1:28" s="3" customFormat="1" x14ac:dyDescent="0.25">
      <c r="A422" s="17" t="s">
        <v>788</v>
      </c>
      <c r="B422" s="17" t="str">
        <f>VLOOKUP(A422,data!I:S,2,FALSE)</f>
        <v>Pos Y</v>
      </c>
      <c r="C422" s="15">
        <f>TRUNC(VLOOKUP(A422,data!I:S,3,FALSE),1)</f>
        <v>-31.5</v>
      </c>
      <c r="D422" s="15">
        <f>TRUNC(VLOOKUP(A422,data!I:S,4,FALSE),1)</f>
        <v>-30</v>
      </c>
      <c r="E422" s="15">
        <f>VLOOKUP(A422,data!I:S,5,FALSE)</f>
        <v>-3</v>
      </c>
      <c r="F422" s="15">
        <f>VLOOKUP(A422,data!I:S,6,FALSE)</f>
        <v>3</v>
      </c>
      <c r="G422" s="17">
        <f>C422-D422</f>
        <v>-1.5</v>
      </c>
      <c r="H422" s="17">
        <f>IF(OR(G422&lt;E422,G422&gt;F422),1,0)</f>
        <v>0</v>
      </c>
      <c r="I422" s="15" t="str">
        <f>IF(H422=1,IF(G422&lt;E422,G422-E422,G422-F422),"")</f>
        <v/>
      </c>
      <c r="J422" s="33" t="str">
        <f>VLOOKUP(A422,data!I:S,9,FALSE)</f>
        <v>Hole Rear LH - Pos Y</v>
      </c>
      <c r="K422" s="33"/>
      <c r="L422" s="33"/>
      <c r="M422" s="33"/>
      <c r="N422" s="2"/>
      <c r="X422" s="3" t="str">
        <f>IF(AND(H422=1,Y422="TRUE"),TRUE,"")</f>
        <v/>
      </c>
      <c r="Y422" s="3" t="str">
        <f>VLOOKUP(A422,data!I:S,10,FALSE)</f>
        <v>TRUE</v>
      </c>
      <c r="Z422" s="3">
        <f>VLOOKUP(A422,data!I:S,7,FALSE)</f>
        <v>-6</v>
      </c>
      <c r="AA422" s="3">
        <f>VLOOKUP(A422,data!I:S,8,FALSE)</f>
        <v>6</v>
      </c>
      <c r="AB422" s="3" t="b">
        <f>IF(OR(G422&lt;Z422,G422&gt;AA422),TRUE,FALSE)</f>
        <v>0</v>
      </c>
    </row>
    <row r="423" spans="1:28" s="3" customFormat="1" x14ac:dyDescent="0.25">
      <c r="A423" s="17" t="s">
        <v>790</v>
      </c>
      <c r="B423" s="17" t="str">
        <f>VLOOKUP(A423,data!I:S,2,FALSE)</f>
        <v>Pos Z</v>
      </c>
      <c r="C423" s="15">
        <f>TRUNC(VLOOKUP(A423,data!I:S,3,FALSE),1)</f>
        <v>830.4</v>
      </c>
      <c r="D423" s="15">
        <f>TRUNC(VLOOKUP(A423,data!I:S,4,FALSE),1)</f>
        <v>830.6</v>
      </c>
      <c r="E423" s="15">
        <f>VLOOKUP(A423,data!I:S,5,FALSE)</f>
        <v>-3</v>
      </c>
      <c r="F423" s="15">
        <f>VLOOKUP(A423,data!I:S,6,FALSE)</f>
        <v>3</v>
      </c>
      <c r="G423" s="17">
        <f>C423-D423</f>
        <v>-0.20000000000004547</v>
      </c>
      <c r="H423" s="17">
        <f>IF(OR(G423&lt;E423,G423&gt;F423),1,0)</f>
        <v>0</v>
      </c>
      <c r="I423" s="15" t="str">
        <f>IF(H423=1,IF(G423&lt;E423,G423-E423,G423-F423),"")</f>
        <v/>
      </c>
      <c r="J423" s="33" t="str">
        <f>VLOOKUP(A423,data!I:S,9,FALSE)</f>
        <v>Hole Rear LH - Pos Z</v>
      </c>
      <c r="K423" s="33"/>
      <c r="L423" s="33"/>
      <c r="M423" s="33"/>
      <c r="N423" s="2"/>
      <c r="X423" s="3" t="str">
        <f>IF(AND(H423=1,Y423="TRUE"),TRUE,"")</f>
        <v/>
      </c>
      <c r="Y423" s="3" t="str">
        <f>VLOOKUP(A423,data!I:S,10,FALSE)</f>
        <v>TRUE</v>
      </c>
      <c r="Z423" s="3">
        <f>VLOOKUP(A423,data!I:S,7,FALSE)</f>
        <v>-6</v>
      </c>
      <c r="AA423" s="3">
        <f>VLOOKUP(A423,data!I:S,8,FALSE)</f>
        <v>6</v>
      </c>
      <c r="AB423" s="3" t="b">
        <f>IF(OR(G423&lt;Z423,G423&gt;AA423),TRUE,FALSE)</f>
        <v>0</v>
      </c>
    </row>
    <row r="424" spans="1:28" s="3" customFormat="1" x14ac:dyDescent="0.25">
      <c r="A424" s="17" t="s">
        <v>792</v>
      </c>
      <c r="B424" s="17" t="str">
        <f>VLOOKUP(A424,data!I:S,2,FALSE)</f>
        <v>Dist X</v>
      </c>
      <c r="C424" s="15">
        <f>TRUNC(VLOOKUP(A424,data!I:S,3,FALSE),1)</f>
        <v>836.2</v>
      </c>
      <c r="D424" s="15">
        <f>TRUNC(VLOOKUP(A424,data!I:S,4,FALSE),1)</f>
        <v>836.2</v>
      </c>
      <c r="E424" s="15">
        <f>VLOOKUP(A424,data!I:S,5,FALSE)</f>
        <v>-4</v>
      </c>
      <c r="F424" s="15">
        <f>VLOOKUP(A424,data!I:S,6,FALSE)</f>
        <v>4</v>
      </c>
      <c r="G424" s="17">
        <f>C424-D424</f>
        <v>0</v>
      </c>
      <c r="H424" s="17">
        <f>IF(OR(G424&lt;E424,G424&gt;F424),1,0)</f>
        <v>0</v>
      </c>
      <c r="I424" s="15" t="str">
        <f>IF(H424=1,IF(G424&lt;E424,G424-E424,G424-F424),"")</f>
        <v/>
      </c>
      <c r="J424" s="33" t="str">
        <f>VLOOKUP(A424,data!I:S,9,FALSE)</f>
        <v>Hole Front RH vs Front Engine Mount Hole Rear RH - L-Pitch</v>
      </c>
      <c r="K424" s="33"/>
      <c r="L424" s="33"/>
      <c r="M424" s="33"/>
      <c r="N424" s="2"/>
      <c r="X424" s="3" t="str">
        <f>IF(AND(H424=1,Y424="TRUE"),TRUE,"")</f>
        <v/>
      </c>
      <c r="Y424" s="3" t="str">
        <f>VLOOKUP(A424,data!I:S,10,FALSE)</f>
        <v>TRUE</v>
      </c>
      <c r="Z424" s="3">
        <f>VLOOKUP(A424,data!I:S,7,FALSE)</f>
        <v>-6</v>
      </c>
      <c r="AA424" s="3">
        <f>VLOOKUP(A424,data!I:S,8,FALSE)</f>
        <v>6</v>
      </c>
      <c r="AB424" s="3" t="b">
        <f>IF(OR(G424&lt;Z424,G424&gt;AA424),TRUE,FALSE)</f>
        <v>0</v>
      </c>
    </row>
    <row r="425" spans="1:28" s="3" customFormat="1" x14ac:dyDescent="0.25">
      <c r="A425" s="17" t="s">
        <v>794</v>
      </c>
      <c r="B425" s="17" t="str">
        <f>VLOOKUP(A425,data!I:S,2,FALSE)</f>
        <v>Dist X</v>
      </c>
      <c r="C425" s="15">
        <f>TRUNC(VLOOKUP(A425,data!I:S,3,FALSE),1)</f>
        <v>836.2</v>
      </c>
      <c r="D425" s="15">
        <f>TRUNC(VLOOKUP(A425,data!I:S,4,FALSE),1)</f>
        <v>836.2</v>
      </c>
      <c r="E425" s="15">
        <f>VLOOKUP(A425,data!I:S,5,FALSE)</f>
        <v>-4</v>
      </c>
      <c r="F425" s="15">
        <f>VLOOKUP(A425,data!I:S,6,FALSE)</f>
        <v>4</v>
      </c>
      <c r="G425" s="17">
        <f>C425-D425</f>
        <v>0</v>
      </c>
      <c r="H425" s="17">
        <f>IF(OR(G425&lt;E425,G425&gt;F425),1,0)</f>
        <v>0</v>
      </c>
      <c r="I425" s="15" t="str">
        <f>IF(H425=1,IF(G425&lt;E425,G425-E425,G425-F425),"")</f>
        <v/>
      </c>
      <c r="J425" s="33" t="str">
        <f>VLOOKUP(A425,data!I:S,9,FALSE)</f>
        <v>Hole Front LH vs Front Engine Mount Hole Rear RH - L-Pitch</v>
      </c>
      <c r="K425" s="33"/>
      <c r="L425" s="33"/>
      <c r="M425" s="33"/>
      <c r="N425" s="2"/>
      <c r="X425" s="3" t="str">
        <f>IF(AND(H425=1,Y425="TRUE"),TRUE,"")</f>
        <v/>
      </c>
      <c r="Y425" s="3" t="str">
        <f>VLOOKUP(A425,data!I:S,10,FALSE)</f>
        <v>TRUE</v>
      </c>
      <c r="Z425" s="3">
        <f>VLOOKUP(A425,data!I:S,7,FALSE)</f>
        <v>-6</v>
      </c>
      <c r="AA425" s="3">
        <f>VLOOKUP(A425,data!I:S,8,FALSE)</f>
        <v>6</v>
      </c>
      <c r="AB425" s="3" t="b">
        <f>IF(OR(G425&lt;Z425,G425&gt;AA425),TRUE,FALSE)</f>
        <v>0</v>
      </c>
    </row>
    <row r="426" spans="1:28" s="3" customFormat="1" ht="30" customHeight="1" x14ac:dyDescent="0.25">
      <c r="A426" s="27" t="str">
        <f ca="1">INDEX(data!D:D,MATCH(OFFSET(INDIRECT("RC",FALSE),3,0),data!I:I,0))</f>
        <v>Center Bearing (4X4)</v>
      </c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9"/>
      <c r="N426" s="2"/>
    </row>
    <row r="427" spans="1:28" s="3" customFormat="1" ht="200.1" customHeight="1" x14ac:dyDescent="0.25">
      <c r="A427" s="30" t="s">
        <v>32</v>
      </c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2"/>
      <c r="N427" s="2"/>
    </row>
    <row r="428" spans="1:28" s="3" customFormat="1" x14ac:dyDescent="0.25">
      <c r="A428" s="17" t="s">
        <v>0</v>
      </c>
      <c r="B428" s="17" t="s">
        <v>18</v>
      </c>
      <c r="C428" s="17" t="s">
        <v>19</v>
      </c>
      <c r="D428" s="17" t="s">
        <v>20</v>
      </c>
      <c r="E428" s="17" t="s">
        <v>34</v>
      </c>
      <c r="F428" s="17" t="s">
        <v>35</v>
      </c>
      <c r="G428" s="17" t="s">
        <v>36</v>
      </c>
      <c r="H428" s="17" t="s">
        <v>16</v>
      </c>
      <c r="I428" s="17" t="s">
        <v>17</v>
      </c>
      <c r="J428" s="33" t="s">
        <v>37</v>
      </c>
      <c r="K428" s="33"/>
      <c r="L428" s="33"/>
      <c r="M428" s="33"/>
      <c r="N428" s="2"/>
      <c r="X428" s="3" t="s">
        <v>27</v>
      </c>
      <c r="Y428" s="3" t="s">
        <v>23</v>
      </c>
      <c r="Z428" s="3" t="s">
        <v>24</v>
      </c>
      <c r="AA428" s="3" t="s">
        <v>25</v>
      </c>
      <c r="AB428" s="3" t="s">
        <v>26</v>
      </c>
    </row>
    <row r="429" spans="1:28" s="3" customFormat="1" x14ac:dyDescent="0.25">
      <c r="A429" s="17" t="s">
        <v>798</v>
      </c>
      <c r="B429" s="17" t="str">
        <f>VLOOKUP(A429,data!I:S,2,FALSE)</f>
        <v>Pos X</v>
      </c>
      <c r="C429" s="15">
        <f>TRUNC(VLOOKUP(A429,data!I:S,3,FALSE),1)</f>
        <v>2814.1</v>
      </c>
      <c r="D429" s="15">
        <f>TRUNC(VLOOKUP(A429,data!I:S,4,FALSE),1)</f>
        <v>2813.6</v>
      </c>
      <c r="E429" s="15">
        <f>VLOOKUP(A429,data!I:S,5,FALSE)</f>
        <v>-3</v>
      </c>
      <c r="F429" s="15">
        <f>VLOOKUP(A429,data!I:S,6,FALSE)</f>
        <v>3</v>
      </c>
      <c r="G429" s="17">
        <f>C429-D429</f>
        <v>0.5</v>
      </c>
      <c r="H429" s="17">
        <f>IF(OR(G429&lt;E429,G429&gt;F429),1,0)</f>
        <v>0</v>
      </c>
      <c r="I429" s="15" t="str">
        <f>IF(H429=1,IF(G429&lt;E429,G429-E429,G429-F429),"")</f>
        <v/>
      </c>
      <c r="J429" s="33" t="str">
        <f>VLOOKUP(A429,data!I:S,9,FALSE)</f>
        <v>Nut Front RH - Pos X</v>
      </c>
      <c r="K429" s="33"/>
      <c r="L429" s="33"/>
      <c r="M429" s="33"/>
      <c r="N429" s="2"/>
      <c r="X429" s="3" t="str">
        <f>IF(AND(H429=1,Y429="TRUE"),TRUE,"")</f>
        <v/>
      </c>
      <c r="Y429" s="3" t="str">
        <f>VLOOKUP(A429,data!I:S,10,FALSE)</f>
        <v>TRUE</v>
      </c>
      <c r="Z429" s="3">
        <f>VLOOKUP(A429,data!I:S,7,FALSE)</f>
        <v>-6</v>
      </c>
      <c r="AA429" s="3">
        <f>VLOOKUP(A429,data!I:S,8,FALSE)</f>
        <v>6</v>
      </c>
      <c r="AB429" s="3" t="b">
        <f>IF(OR(G429&lt;Z429,G429&gt;AA429),TRUE,FALSE)</f>
        <v>0</v>
      </c>
    </row>
    <row r="430" spans="1:28" s="3" customFormat="1" x14ac:dyDescent="0.25">
      <c r="A430" s="17" t="s">
        <v>800</v>
      </c>
      <c r="B430" s="17" t="str">
        <f>VLOOKUP(A430,data!I:S,2,FALSE)</f>
        <v>Pos Y</v>
      </c>
      <c r="C430" s="15">
        <f>TRUNC(VLOOKUP(A430,data!I:S,3,FALSE),1)</f>
        <v>102.5</v>
      </c>
      <c r="D430" s="15">
        <f>TRUNC(VLOOKUP(A430,data!I:S,4,FALSE),1)</f>
        <v>103.1</v>
      </c>
      <c r="E430" s="15">
        <f>VLOOKUP(A430,data!I:S,5,FALSE)</f>
        <v>-3</v>
      </c>
      <c r="F430" s="15">
        <f>VLOOKUP(A430,data!I:S,6,FALSE)</f>
        <v>3</v>
      </c>
      <c r="G430" s="17">
        <f>C430-D430</f>
        <v>-0.59999999999999432</v>
      </c>
      <c r="H430" s="17">
        <f>IF(OR(G430&lt;E430,G430&gt;F430),1,0)</f>
        <v>0</v>
      </c>
      <c r="I430" s="15" t="str">
        <f>IF(H430=1,IF(G430&lt;E430,G430-E430,G430-F430),"")</f>
        <v/>
      </c>
      <c r="J430" s="33" t="str">
        <f>VLOOKUP(A430,data!I:S,9,FALSE)</f>
        <v>Nut Front RH - Pos Y</v>
      </c>
      <c r="K430" s="33"/>
      <c r="L430" s="33"/>
      <c r="M430" s="33"/>
      <c r="N430" s="2"/>
      <c r="X430" s="3" t="str">
        <f>IF(AND(H430=1,Y430="TRUE"),TRUE,"")</f>
        <v/>
      </c>
      <c r="Y430" s="3" t="str">
        <f>VLOOKUP(A430,data!I:S,10,FALSE)</f>
        <v>TRUE</v>
      </c>
      <c r="Z430" s="3">
        <f>VLOOKUP(A430,data!I:S,7,FALSE)</f>
        <v>-6</v>
      </c>
      <c r="AA430" s="3">
        <f>VLOOKUP(A430,data!I:S,8,FALSE)</f>
        <v>6</v>
      </c>
      <c r="AB430" s="3" t="b">
        <f>IF(OR(G430&lt;Z430,G430&gt;AA430),TRUE,FALSE)</f>
        <v>0</v>
      </c>
    </row>
    <row r="431" spans="1:28" s="3" customFormat="1" x14ac:dyDescent="0.25">
      <c r="A431" s="17" t="s">
        <v>802</v>
      </c>
      <c r="B431" s="17" t="str">
        <f>VLOOKUP(A431,data!I:S,2,FALSE)</f>
        <v>Pos Z</v>
      </c>
      <c r="C431" s="15">
        <f>TRUNC(VLOOKUP(A431,data!I:S,3,FALSE),1)</f>
        <v>929.4</v>
      </c>
      <c r="D431" s="15">
        <f>TRUNC(VLOOKUP(A431,data!I:S,4,FALSE),1)</f>
        <v>930</v>
      </c>
      <c r="E431" s="15">
        <f>VLOOKUP(A431,data!I:S,5,FALSE)</f>
        <v>-3</v>
      </c>
      <c r="F431" s="15">
        <f>VLOOKUP(A431,data!I:S,6,FALSE)</f>
        <v>3</v>
      </c>
      <c r="G431" s="17">
        <f>C431-D431</f>
        <v>-0.60000000000002274</v>
      </c>
      <c r="H431" s="17">
        <f>IF(OR(G431&lt;E431,G431&gt;F431),1,0)</f>
        <v>0</v>
      </c>
      <c r="I431" s="15" t="str">
        <f>IF(H431=1,IF(G431&lt;E431,G431-E431,G431-F431),"")</f>
        <v/>
      </c>
      <c r="J431" s="33" t="str">
        <f>VLOOKUP(A431,data!I:S,9,FALSE)</f>
        <v>Nut Front RH - Pos Z</v>
      </c>
      <c r="K431" s="33"/>
      <c r="L431" s="33"/>
      <c r="M431" s="33"/>
      <c r="N431" s="2"/>
      <c r="X431" s="3" t="str">
        <f>IF(AND(H431=1,Y431="TRUE"),TRUE,"")</f>
        <v/>
      </c>
      <c r="Y431" s="3" t="str">
        <f>VLOOKUP(A431,data!I:S,10,FALSE)</f>
        <v>TRUE</v>
      </c>
      <c r="Z431" s="3">
        <f>VLOOKUP(A431,data!I:S,7,FALSE)</f>
        <v>-6</v>
      </c>
      <c r="AA431" s="3">
        <f>VLOOKUP(A431,data!I:S,8,FALSE)</f>
        <v>6</v>
      </c>
      <c r="AB431" s="3" t="b">
        <f>IF(OR(G431&lt;Z431,G431&gt;AA431),TRUE,FALSE)</f>
        <v>0</v>
      </c>
    </row>
    <row r="432" spans="1:28" s="3" customFormat="1" x14ac:dyDescent="0.25">
      <c r="A432" s="17" t="s">
        <v>804</v>
      </c>
      <c r="B432" s="17" t="str">
        <f>VLOOKUP(A432,data!I:S,2,FALSE)</f>
        <v>Pos X</v>
      </c>
      <c r="C432" s="15">
        <f>TRUNC(VLOOKUP(A432,data!I:S,3,FALSE),1)</f>
        <v>2875.5</v>
      </c>
      <c r="D432" s="15">
        <f>TRUNC(VLOOKUP(A432,data!I:S,4,FALSE),1)</f>
        <v>2875</v>
      </c>
      <c r="E432" s="15">
        <f>VLOOKUP(A432,data!I:S,5,FALSE)</f>
        <v>-3</v>
      </c>
      <c r="F432" s="15">
        <f>VLOOKUP(A432,data!I:S,6,FALSE)</f>
        <v>3</v>
      </c>
      <c r="G432" s="17">
        <f>C432-D432</f>
        <v>0.5</v>
      </c>
      <c r="H432" s="17">
        <f>IF(OR(G432&lt;E432,G432&gt;F432),1,0)</f>
        <v>0</v>
      </c>
      <c r="I432" s="15" t="str">
        <f>IF(H432=1,IF(G432&lt;E432,G432-E432,G432-F432),"")</f>
        <v/>
      </c>
      <c r="J432" s="33" t="str">
        <f>VLOOKUP(A432,data!I:S,9,FALSE)</f>
        <v>Nut Rear RH - Pos X</v>
      </c>
      <c r="K432" s="33"/>
      <c r="L432" s="33"/>
      <c r="M432" s="33"/>
      <c r="N432" s="2"/>
      <c r="X432" s="3" t="str">
        <f>IF(AND(H432=1,Y432="TRUE"),TRUE,"")</f>
        <v/>
      </c>
      <c r="Y432" s="3" t="str">
        <f>VLOOKUP(A432,data!I:S,10,FALSE)</f>
        <v>TRUE</v>
      </c>
      <c r="Z432" s="3">
        <f>VLOOKUP(A432,data!I:S,7,FALSE)</f>
        <v>-4.5</v>
      </c>
      <c r="AA432" s="3">
        <f>VLOOKUP(A432,data!I:S,8,FALSE)</f>
        <v>4.5</v>
      </c>
      <c r="AB432" s="3" t="b">
        <f>IF(OR(G432&lt;Z432,G432&gt;AA432),TRUE,FALSE)</f>
        <v>0</v>
      </c>
    </row>
    <row r="433" spans="1:28" s="3" customFormat="1" x14ac:dyDescent="0.25">
      <c r="A433" s="17" t="s">
        <v>806</v>
      </c>
      <c r="B433" s="17" t="str">
        <f>VLOOKUP(A433,data!I:S,2,FALSE)</f>
        <v>Pos Y</v>
      </c>
      <c r="C433" s="15">
        <f>TRUNC(VLOOKUP(A433,data!I:S,3,FALSE),1)</f>
        <v>108.5</v>
      </c>
      <c r="D433" s="15">
        <f>TRUNC(VLOOKUP(A433,data!I:S,4,FALSE),1)</f>
        <v>107.8</v>
      </c>
      <c r="E433" s="15">
        <f>VLOOKUP(A433,data!I:S,5,FALSE)</f>
        <v>-3</v>
      </c>
      <c r="F433" s="15">
        <f>VLOOKUP(A433,data!I:S,6,FALSE)</f>
        <v>3</v>
      </c>
      <c r="G433" s="17">
        <f>C433-D433</f>
        <v>0.70000000000000284</v>
      </c>
      <c r="H433" s="17">
        <f>IF(OR(G433&lt;E433,G433&gt;F433),1,0)</f>
        <v>0</v>
      </c>
      <c r="I433" s="15" t="str">
        <f>IF(H433=1,IF(G433&lt;E433,G433-E433,G433-F433),"")</f>
        <v/>
      </c>
      <c r="J433" s="33" t="str">
        <f>VLOOKUP(A433,data!I:S,9,FALSE)</f>
        <v>Nut Rear RH - Pos Y</v>
      </c>
      <c r="K433" s="33"/>
      <c r="L433" s="33"/>
      <c r="M433" s="33"/>
      <c r="N433" s="2"/>
      <c r="X433" s="3" t="str">
        <f>IF(AND(H433=1,Y433="TRUE"),TRUE,"")</f>
        <v/>
      </c>
      <c r="Y433" s="3" t="str">
        <f>VLOOKUP(A433,data!I:S,10,FALSE)</f>
        <v>TRUE</v>
      </c>
      <c r="Z433" s="3">
        <f>VLOOKUP(A433,data!I:S,7,FALSE)</f>
        <v>-4.5</v>
      </c>
      <c r="AA433" s="3">
        <f>VLOOKUP(A433,data!I:S,8,FALSE)</f>
        <v>4.5</v>
      </c>
      <c r="AB433" s="3" t="b">
        <f>IF(OR(G433&lt;Z433,G433&gt;AA433),TRUE,FALSE)</f>
        <v>0</v>
      </c>
    </row>
    <row r="434" spans="1:28" s="3" customFormat="1" x14ac:dyDescent="0.25">
      <c r="A434" s="17" t="s">
        <v>808</v>
      </c>
      <c r="B434" s="17" t="str">
        <f>VLOOKUP(A434,data!I:S,2,FALSE)</f>
        <v>Pos Z</v>
      </c>
      <c r="C434" s="15">
        <f>TRUNC(VLOOKUP(A434,data!I:S,3,FALSE),1)</f>
        <v>921.4</v>
      </c>
      <c r="D434" s="15">
        <f>TRUNC(VLOOKUP(A434,data!I:S,4,FALSE),1)</f>
        <v>921.3</v>
      </c>
      <c r="E434" s="15">
        <f>VLOOKUP(A434,data!I:S,5,FALSE)</f>
        <v>-3</v>
      </c>
      <c r="F434" s="15">
        <f>VLOOKUP(A434,data!I:S,6,FALSE)</f>
        <v>3</v>
      </c>
      <c r="G434" s="17">
        <f>C434-D434</f>
        <v>0.10000000000002274</v>
      </c>
      <c r="H434" s="17">
        <f>IF(OR(G434&lt;E434,G434&gt;F434),1,0)</f>
        <v>0</v>
      </c>
      <c r="I434" s="15" t="str">
        <f>IF(H434=1,IF(G434&lt;E434,G434-E434,G434-F434),"")</f>
        <v/>
      </c>
      <c r="J434" s="33" t="str">
        <f>VLOOKUP(A434,data!I:S,9,FALSE)</f>
        <v>Nut Rear RH - Pos Z</v>
      </c>
      <c r="K434" s="33"/>
      <c r="L434" s="33"/>
      <c r="M434" s="33"/>
      <c r="N434" s="2"/>
      <c r="X434" s="3" t="str">
        <f>IF(AND(H434=1,Y434="TRUE"),TRUE,"")</f>
        <v/>
      </c>
      <c r="Y434" s="3" t="str">
        <f>VLOOKUP(A434,data!I:S,10,FALSE)</f>
        <v>TRUE</v>
      </c>
      <c r="Z434" s="3">
        <f>VLOOKUP(A434,data!I:S,7,FALSE)</f>
        <v>-4.5</v>
      </c>
      <c r="AA434" s="3">
        <f>VLOOKUP(A434,data!I:S,8,FALSE)</f>
        <v>4.5</v>
      </c>
      <c r="AB434" s="3" t="b">
        <f>IF(OR(G434&lt;Z434,G434&gt;AA434),TRUE,FALSE)</f>
        <v>0</v>
      </c>
    </row>
    <row r="435" spans="1:28" s="3" customFormat="1" x14ac:dyDescent="0.25">
      <c r="A435" s="17" t="s">
        <v>810</v>
      </c>
      <c r="B435" s="17" t="str">
        <f>VLOOKUP(A435,data!I:S,2,FALSE)</f>
        <v>Pos X</v>
      </c>
      <c r="C435" s="15">
        <f>TRUNC(VLOOKUP(A435,data!I:S,3,FALSE),1)</f>
        <v>2813.4</v>
      </c>
      <c r="D435" s="15">
        <f>TRUNC(VLOOKUP(A435,data!I:S,4,FALSE),1)</f>
        <v>2813.6</v>
      </c>
      <c r="E435" s="15">
        <f>VLOOKUP(A435,data!I:S,5,FALSE)</f>
        <v>-3</v>
      </c>
      <c r="F435" s="15">
        <f>VLOOKUP(A435,data!I:S,6,FALSE)</f>
        <v>3</v>
      </c>
      <c r="G435" s="17">
        <f>C435-D435</f>
        <v>-0.1999999999998181</v>
      </c>
      <c r="H435" s="17">
        <f>IF(OR(G435&lt;E435,G435&gt;F435),1,0)</f>
        <v>0</v>
      </c>
      <c r="I435" s="15" t="str">
        <f>IF(H435=1,IF(G435&lt;E435,G435-E435,G435-F435),"")</f>
        <v/>
      </c>
      <c r="J435" s="33" t="str">
        <f>VLOOKUP(A435,data!I:S,9,FALSE)</f>
        <v>Nut Front LH - Pos X</v>
      </c>
      <c r="K435" s="33"/>
      <c r="L435" s="33"/>
      <c r="M435" s="33"/>
      <c r="N435" s="2"/>
      <c r="X435" s="3" t="str">
        <f>IF(AND(H435=1,Y435="TRUE"),TRUE,"")</f>
        <v/>
      </c>
      <c r="Y435" s="3" t="str">
        <f>VLOOKUP(A435,data!I:S,10,FALSE)</f>
        <v>TRUE</v>
      </c>
      <c r="Z435" s="3">
        <f>VLOOKUP(A435,data!I:S,7,FALSE)</f>
        <v>-6</v>
      </c>
      <c r="AA435" s="3">
        <f>VLOOKUP(A435,data!I:S,8,FALSE)</f>
        <v>6</v>
      </c>
      <c r="AB435" s="3" t="b">
        <f>IF(OR(G435&lt;Z435,G435&gt;AA435),TRUE,FALSE)</f>
        <v>0</v>
      </c>
    </row>
    <row r="436" spans="1:28" s="3" customFormat="1" x14ac:dyDescent="0.25">
      <c r="A436" s="17" t="s">
        <v>812</v>
      </c>
      <c r="B436" s="17" t="str">
        <f>VLOOKUP(A436,data!I:S,2,FALSE)</f>
        <v>Pos Y</v>
      </c>
      <c r="C436" s="15">
        <f>TRUNC(VLOOKUP(A436,data!I:S,3,FALSE),1)</f>
        <v>-71.599999999999994</v>
      </c>
      <c r="D436" s="15">
        <f>TRUNC(VLOOKUP(A436,data!I:S,4,FALSE),1)</f>
        <v>-70.5</v>
      </c>
      <c r="E436" s="15">
        <f>VLOOKUP(A436,data!I:S,5,FALSE)</f>
        <v>-3</v>
      </c>
      <c r="F436" s="15">
        <f>VLOOKUP(A436,data!I:S,6,FALSE)</f>
        <v>3</v>
      </c>
      <c r="G436" s="17">
        <f>C436-D436</f>
        <v>-1.0999999999999943</v>
      </c>
      <c r="H436" s="17">
        <f>IF(OR(G436&lt;E436,G436&gt;F436),1,0)</f>
        <v>0</v>
      </c>
      <c r="I436" s="15" t="str">
        <f>IF(H436=1,IF(G436&lt;E436,G436-E436,G436-F436),"")</f>
        <v/>
      </c>
      <c r="J436" s="33" t="str">
        <f>VLOOKUP(A436,data!I:S,9,FALSE)</f>
        <v>Nut Front LH - Pos Y</v>
      </c>
      <c r="K436" s="33"/>
      <c r="L436" s="33"/>
      <c r="M436" s="33"/>
      <c r="N436" s="2"/>
      <c r="X436" s="3" t="str">
        <f>IF(AND(H436=1,Y436="TRUE"),TRUE,"")</f>
        <v/>
      </c>
      <c r="Y436" s="3" t="str">
        <f>VLOOKUP(A436,data!I:S,10,FALSE)</f>
        <v>TRUE</v>
      </c>
      <c r="Z436" s="3">
        <f>VLOOKUP(A436,data!I:S,7,FALSE)</f>
        <v>-6</v>
      </c>
      <c r="AA436" s="3">
        <f>VLOOKUP(A436,data!I:S,8,FALSE)</f>
        <v>6</v>
      </c>
      <c r="AB436" s="3" t="b">
        <f>IF(OR(G436&lt;Z436,G436&gt;AA436),TRUE,FALSE)</f>
        <v>0</v>
      </c>
    </row>
    <row r="437" spans="1:28" s="3" customFormat="1" x14ac:dyDescent="0.25">
      <c r="A437" s="17" t="s">
        <v>814</v>
      </c>
      <c r="B437" s="17" t="str">
        <f>VLOOKUP(A437,data!I:S,2,FALSE)</f>
        <v>Pos Z</v>
      </c>
      <c r="C437" s="15">
        <f>TRUNC(VLOOKUP(A437,data!I:S,3,FALSE),1)</f>
        <v>928.9</v>
      </c>
      <c r="D437" s="15">
        <f>TRUNC(VLOOKUP(A437,data!I:S,4,FALSE),1)</f>
        <v>930</v>
      </c>
      <c r="E437" s="15">
        <f>VLOOKUP(A437,data!I:S,5,FALSE)</f>
        <v>-3</v>
      </c>
      <c r="F437" s="15">
        <f>VLOOKUP(A437,data!I:S,6,FALSE)</f>
        <v>3</v>
      </c>
      <c r="G437" s="17">
        <f>C437-D437</f>
        <v>-1.1000000000000227</v>
      </c>
      <c r="H437" s="17">
        <f>IF(OR(G437&lt;E437,G437&gt;F437),1,0)</f>
        <v>0</v>
      </c>
      <c r="I437" s="15" t="str">
        <f>IF(H437=1,IF(G437&lt;E437,G437-E437,G437-F437),"")</f>
        <v/>
      </c>
      <c r="J437" s="33" t="str">
        <f>VLOOKUP(A437,data!I:S,9,FALSE)</f>
        <v>Nut Front LH - Pos Z</v>
      </c>
      <c r="K437" s="33"/>
      <c r="L437" s="33"/>
      <c r="M437" s="33"/>
      <c r="N437" s="2"/>
      <c r="X437" s="3" t="str">
        <f>IF(AND(H437=1,Y437="TRUE"),TRUE,"")</f>
        <v/>
      </c>
      <c r="Y437" s="3" t="str">
        <f>VLOOKUP(A437,data!I:S,10,FALSE)</f>
        <v>TRUE</v>
      </c>
      <c r="Z437" s="3">
        <f>VLOOKUP(A437,data!I:S,7,FALSE)</f>
        <v>-6</v>
      </c>
      <c r="AA437" s="3">
        <f>VLOOKUP(A437,data!I:S,8,FALSE)</f>
        <v>6</v>
      </c>
      <c r="AB437" s="3" t="b">
        <f>IF(OR(G437&lt;Z437,G437&gt;AA437),TRUE,FALSE)</f>
        <v>0</v>
      </c>
    </row>
    <row r="438" spans="1:28" s="3" customFormat="1" x14ac:dyDescent="0.25">
      <c r="A438" s="17" t="s">
        <v>816</v>
      </c>
      <c r="B438" s="17" t="str">
        <f>VLOOKUP(A438,data!I:S,2,FALSE)</f>
        <v>Pos X</v>
      </c>
      <c r="C438" s="15">
        <f>TRUNC(VLOOKUP(A438,data!I:S,3,FALSE),1)</f>
        <v>2874.6</v>
      </c>
      <c r="D438" s="15">
        <f>TRUNC(VLOOKUP(A438,data!I:S,4,FALSE),1)</f>
        <v>2875</v>
      </c>
      <c r="E438" s="15">
        <f>VLOOKUP(A438,data!I:S,5,FALSE)</f>
        <v>-3</v>
      </c>
      <c r="F438" s="15">
        <f>VLOOKUP(A438,data!I:S,6,FALSE)</f>
        <v>3</v>
      </c>
      <c r="G438" s="17">
        <f>C438-D438</f>
        <v>-0.40000000000009095</v>
      </c>
      <c r="H438" s="17">
        <f>IF(OR(G438&lt;E438,G438&gt;F438),1,0)</f>
        <v>0</v>
      </c>
      <c r="I438" s="15" t="str">
        <f>IF(H438=1,IF(G438&lt;E438,G438-E438,G438-F438),"")</f>
        <v/>
      </c>
      <c r="J438" s="33" t="str">
        <f>VLOOKUP(A438,data!I:S,9,FALSE)</f>
        <v>Nut Rear LH - Pos X</v>
      </c>
      <c r="K438" s="33"/>
      <c r="L438" s="33"/>
      <c r="M438" s="33"/>
      <c r="N438" s="2"/>
      <c r="X438" s="3" t="str">
        <f>IF(AND(H438=1,Y438="TRUE"),TRUE,"")</f>
        <v/>
      </c>
      <c r="Y438" s="3" t="str">
        <f>VLOOKUP(A438,data!I:S,10,FALSE)</f>
        <v>TRUE</v>
      </c>
      <c r="Z438" s="3">
        <f>VLOOKUP(A438,data!I:S,7,FALSE)</f>
        <v>-4.5</v>
      </c>
      <c r="AA438" s="3">
        <f>VLOOKUP(A438,data!I:S,8,FALSE)</f>
        <v>4.5</v>
      </c>
      <c r="AB438" s="3" t="b">
        <f>IF(OR(G438&lt;Z438,G438&gt;AA438),TRUE,FALSE)</f>
        <v>0</v>
      </c>
    </row>
    <row r="439" spans="1:28" s="3" customFormat="1" x14ac:dyDescent="0.25">
      <c r="A439" s="17" t="s">
        <v>818</v>
      </c>
      <c r="B439" s="17" t="str">
        <f>VLOOKUP(A439,data!I:S,2,FALSE)</f>
        <v>Pos Y</v>
      </c>
      <c r="C439" s="15">
        <f>TRUNC(VLOOKUP(A439,data!I:S,3,FALSE),1)</f>
        <v>-75.900000000000006</v>
      </c>
      <c r="D439" s="15">
        <f>TRUNC(VLOOKUP(A439,data!I:S,4,FALSE),1)</f>
        <v>-75.2</v>
      </c>
      <c r="E439" s="15">
        <f>VLOOKUP(A439,data!I:S,5,FALSE)</f>
        <v>-3</v>
      </c>
      <c r="F439" s="15">
        <f>VLOOKUP(A439,data!I:S,6,FALSE)</f>
        <v>3</v>
      </c>
      <c r="G439" s="17">
        <f>C439-D439</f>
        <v>-0.70000000000000284</v>
      </c>
      <c r="H439" s="17">
        <f>IF(OR(G439&lt;E439,G439&gt;F439),1,0)</f>
        <v>0</v>
      </c>
      <c r="I439" s="15" t="str">
        <f>IF(H439=1,IF(G439&lt;E439,G439-E439,G439-F439),"")</f>
        <v/>
      </c>
      <c r="J439" s="33" t="str">
        <f>VLOOKUP(A439,data!I:S,9,FALSE)</f>
        <v>Nut Rear LH - Pos Y</v>
      </c>
      <c r="K439" s="33"/>
      <c r="L439" s="33"/>
      <c r="M439" s="33"/>
      <c r="N439" s="2"/>
      <c r="X439" s="3" t="str">
        <f>IF(AND(H439=1,Y439="TRUE"),TRUE,"")</f>
        <v/>
      </c>
      <c r="Y439" s="3" t="str">
        <f>VLOOKUP(A439,data!I:S,10,FALSE)</f>
        <v>TRUE</v>
      </c>
      <c r="Z439" s="3">
        <f>VLOOKUP(A439,data!I:S,7,FALSE)</f>
        <v>-4.5</v>
      </c>
      <c r="AA439" s="3">
        <f>VLOOKUP(A439,data!I:S,8,FALSE)</f>
        <v>4.5</v>
      </c>
      <c r="AB439" s="3" t="b">
        <f>IF(OR(G439&lt;Z439,G439&gt;AA439),TRUE,FALSE)</f>
        <v>0</v>
      </c>
    </row>
    <row r="440" spans="1:28" s="3" customFormat="1" x14ac:dyDescent="0.25">
      <c r="A440" s="17" t="s">
        <v>820</v>
      </c>
      <c r="B440" s="17" t="str">
        <f>VLOOKUP(A440,data!I:S,2,FALSE)</f>
        <v>Pos Z</v>
      </c>
      <c r="C440" s="15">
        <f>TRUNC(VLOOKUP(A440,data!I:S,3,FALSE),1)</f>
        <v>920</v>
      </c>
      <c r="D440" s="15">
        <f>TRUNC(VLOOKUP(A440,data!I:S,4,FALSE),1)</f>
        <v>921.3</v>
      </c>
      <c r="E440" s="15">
        <f>VLOOKUP(A440,data!I:S,5,FALSE)</f>
        <v>-3</v>
      </c>
      <c r="F440" s="15">
        <f>VLOOKUP(A440,data!I:S,6,FALSE)</f>
        <v>3</v>
      </c>
      <c r="G440" s="17">
        <f>C440-D440</f>
        <v>-1.2999999999999545</v>
      </c>
      <c r="H440" s="17">
        <f>IF(OR(G440&lt;E440,G440&gt;F440),1,0)</f>
        <v>0</v>
      </c>
      <c r="I440" s="15" t="str">
        <f>IF(H440=1,IF(G440&lt;E440,G440-E440,G440-F440),"")</f>
        <v/>
      </c>
      <c r="J440" s="33" t="str">
        <f>VLOOKUP(A440,data!I:S,9,FALSE)</f>
        <v>Nut Rear LH - Pos Z</v>
      </c>
      <c r="K440" s="33"/>
      <c r="L440" s="33"/>
      <c r="M440" s="33"/>
      <c r="N440" s="2"/>
      <c r="X440" s="3" t="str">
        <f>IF(AND(H440=1,Y440="TRUE"),TRUE,"")</f>
        <v/>
      </c>
      <c r="Y440" s="3" t="str">
        <f>VLOOKUP(A440,data!I:S,10,FALSE)</f>
        <v>TRUE</v>
      </c>
      <c r="Z440" s="3">
        <f>VLOOKUP(A440,data!I:S,7,FALSE)</f>
        <v>-4.5</v>
      </c>
      <c r="AA440" s="3">
        <f>VLOOKUP(A440,data!I:S,8,FALSE)</f>
        <v>4.5</v>
      </c>
      <c r="AB440" s="3" t="b">
        <f>IF(OR(G440&lt;Z440,G440&gt;AA440),TRUE,FALSE)</f>
        <v>0</v>
      </c>
    </row>
    <row r="441" spans="1:28" s="3" customFormat="1" ht="30" customHeight="1" x14ac:dyDescent="0.25">
      <c r="A441" s="27" t="str">
        <f ca="1">INDEX(data!D:D,MATCH(OFFSET(INDIRECT("RC",FALSE),3,0),data!I:I,0))</f>
        <v>Spare Tire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"/>
    </row>
    <row r="442" spans="1:28" s="3" customFormat="1" ht="200.1" customHeight="1" x14ac:dyDescent="0.25">
      <c r="A442" s="30" t="s">
        <v>32</v>
      </c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2"/>
      <c r="N442" s="2"/>
    </row>
    <row r="443" spans="1:28" s="3" customFormat="1" x14ac:dyDescent="0.25">
      <c r="A443" s="17" t="s">
        <v>0</v>
      </c>
      <c r="B443" s="17" t="s">
        <v>18</v>
      </c>
      <c r="C443" s="17" t="s">
        <v>19</v>
      </c>
      <c r="D443" s="17" t="s">
        <v>20</v>
      </c>
      <c r="E443" s="17" t="s">
        <v>34</v>
      </c>
      <c r="F443" s="17" t="s">
        <v>35</v>
      </c>
      <c r="G443" s="17" t="s">
        <v>36</v>
      </c>
      <c r="H443" s="17" t="s">
        <v>16</v>
      </c>
      <c r="I443" s="17" t="s">
        <v>17</v>
      </c>
      <c r="J443" s="33" t="s">
        <v>37</v>
      </c>
      <c r="K443" s="33"/>
      <c r="L443" s="33"/>
      <c r="M443" s="33"/>
      <c r="N443" s="2"/>
      <c r="X443" s="3" t="s">
        <v>27</v>
      </c>
      <c r="Y443" s="3" t="s">
        <v>23</v>
      </c>
      <c r="Z443" s="3" t="s">
        <v>24</v>
      </c>
      <c r="AA443" s="3" t="s">
        <v>25</v>
      </c>
      <c r="AB443" s="3" t="s">
        <v>26</v>
      </c>
    </row>
    <row r="444" spans="1:28" s="3" customFormat="1" x14ac:dyDescent="0.25">
      <c r="A444" s="17" t="s">
        <v>824</v>
      </c>
      <c r="B444" s="17" t="str">
        <f>VLOOKUP(A444,data!I:S,2,FALSE)</f>
        <v>Pos X</v>
      </c>
      <c r="C444" s="15">
        <f>TRUNC(VLOOKUP(A444,data!I:S,3,FALSE),1)</f>
        <v>4616.1000000000004</v>
      </c>
      <c r="D444" s="15">
        <f>TRUNC(VLOOKUP(A444,data!I:S,4,FALSE),1)</f>
        <v>4617</v>
      </c>
      <c r="E444" s="15">
        <f>VLOOKUP(A444,data!I:S,5,FALSE)</f>
        <v>-3</v>
      </c>
      <c r="F444" s="15">
        <f>VLOOKUP(A444,data!I:S,6,FALSE)</f>
        <v>3</v>
      </c>
      <c r="G444" s="17">
        <f>C444-D444</f>
        <v>-0.8999999999996362</v>
      </c>
      <c r="H444" s="17">
        <f>IF(OR(G444&lt;E444,G444&gt;F444),1,0)</f>
        <v>0</v>
      </c>
      <c r="I444" s="15" t="str">
        <f>IF(H444=1,IF(G444&lt;E444,G444-E444,G444-F444),"")</f>
        <v/>
      </c>
      <c r="J444" s="33" t="str">
        <f>VLOOKUP(A444,data!I:S,9,FALSE)</f>
        <v>Hole RH - Pos X</v>
      </c>
      <c r="K444" s="33"/>
      <c r="L444" s="33"/>
      <c r="M444" s="33"/>
      <c r="N444" s="2"/>
      <c r="X444" s="3" t="str">
        <f>IF(AND(H444=1,Y444="TRUE"),TRUE,"")</f>
        <v/>
      </c>
      <c r="Y444" s="3" t="str">
        <f>VLOOKUP(A444,data!I:S,10,FALSE)</f>
        <v>TRUE</v>
      </c>
      <c r="Z444" s="3">
        <f>VLOOKUP(A444,data!I:S,7,FALSE)</f>
        <v>-6</v>
      </c>
      <c r="AA444" s="3">
        <f>VLOOKUP(A444,data!I:S,8,FALSE)</f>
        <v>6</v>
      </c>
      <c r="AB444" s="3" t="b">
        <f>IF(OR(G444&lt;Z444,G444&gt;AA444),TRUE,FALSE)</f>
        <v>0</v>
      </c>
    </row>
    <row r="445" spans="1:28" s="3" customFormat="1" x14ac:dyDescent="0.25">
      <c r="A445" s="17" t="s">
        <v>826</v>
      </c>
      <c r="B445" s="17" t="str">
        <f>VLOOKUP(A445,data!I:S,2,FALSE)</f>
        <v>Pos Y</v>
      </c>
      <c r="C445" s="15">
        <f>TRUNC(VLOOKUP(A445,data!I:S,3,FALSE),1)</f>
        <v>10.6</v>
      </c>
      <c r="D445" s="15">
        <f>TRUNC(VLOOKUP(A445,data!I:S,4,FALSE),1)</f>
        <v>9.6999999999999993</v>
      </c>
      <c r="E445" s="15">
        <f>VLOOKUP(A445,data!I:S,5,FALSE)</f>
        <v>-3</v>
      </c>
      <c r="F445" s="15">
        <f>VLOOKUP(A445,data!I:S,6,FALSE)</f>
        <v>3</v>
      </c>
      <c r="G445" s="17">
        <f>C445-D445</f>
        <v>0.90000000000000036</v>
      </c>
      <c r="H445" s="17">
        <f>IF(OR(G445&lt;E445,G445&gt;F445),1,0)</f>
        <v>0</v>
      </c>
      <c r="I445" s="15" t="str">
        <f>IF(H445=1,IF(G445&lt;E445,G445-E445,G445-F445),"")</f>
        <v/>
      </c>
      <c r="J445" s="33" t="str">
        <f>VLOOKUP(A445,data!I:S,9,FALSE)</f>
        <v>Hole RH - Pos Y</v>
      </c>
      <c r="K445" s="33"/>
      <c r="L445" s="33"/>
      <c r="M445" s="33"/>
      <c r="N445" s="2"/>
      <c r="X445" s="3" t="str">
        <f>IF(AND(H445=1,Y445="TRUE"),TRUE,"")</f>
        <v/>
      </c>
      <c r="Y445" s="3" t="str">
        <f>VLOOKUP(A445,data!I:S,10,FALSE)</f>
        <v>TRUE</v>
      </c>
      <c r="Z445" s="3">
        <f>VLOOKUP(A445,data!I:S,7,FALSE)</f>
        <v>-6</v>
      </c>
      <c r="AA445" s="3">
        <f>VLOOKUP(A445,data!I:S,8,FALSE)</f>
        <v>6</v>
      </c>
      <c r="AB445" s="3" t="b">
        <f>IF(OR(G445&lt;Z445,G445&gt;AA445),TRUE,FALSE)</f>
        <v>0</v>
      </c>
    </row>
    <row r="446" spans="1:28" s="3" customFormat="1" x14ac:dyDescent="0.25">
      <c r="A446" s="17" t="s">
        <v>828</v>
      </c>
      <c r="B446" s="17" t="str">
        <f>VLOOKUP(A446,data!I:S,2,FALSE)</f>
        <v>Pos Z</v>
      </c>
      <c r="C446" s="15">
        <f>TRUNC(VLOOKUP(A446,data!I:S,3,FALSE),1)</f>
        <v>1183.7</v>
      </c>
      <c r="D446" s="15">
        <f>TRUNC(VLOOKUP(A446,data!I:S,4,FALSE),1)</f>
        <v>1179.5999999999999</v>
      </c>
      <c r="E446" s="15">
        <f>VLOOKUP(A446,data!I:S,5,FALSE)</f>
        <v>-3</v>
      </c>
      <c r="F446" s="15">
        <f>VLOOKUP(A446,data!I:S,6,FALSE)</f>
        <v>3</v>
      </c>
      <c r="G446" s="17">
        <f>C446-D446</f>
        <v>4.1000000000001364</v>
      </c>
      <c r="H446" s="17">
        <f>IF(OR(G446&lt;E446,G446&gt;F446),1,0)</f>
        <v>1</v>
      </c>
      <c r="I446" s="15">
        <f>IF(H446=1,IF(G446&lt;E446,G446-E446,G446-F446),"")</f>
        <v>1.1000000000001364</v>
      </c>
      <c r="J446" s="33" t="str">
        <f>VLOOKUP(A446,data!I:S,9,FALSE)</f>
        <v>Hole RH - Pos Z</v>
      </c>
      <c r="K446" s="33"/>
      <c r="L446" s="33"/>
      <c r="M446" s="33"/>
      <c r="N446" s="2"/>
      <c r="X446" s="3" t="b">
        <f>IF(AND(H446=1,Y446="TRUE"),TRUE,"")</f>
        <v>1</v>
      </c>
      <c r="Y446" s="3" t="str">
        <f>VLOOKUP(A446,data!I:S,10,FALSE)</f>
        <v>TRUE</v>
      </c>
      <c r="Z446" s="3">
        <f>VLOOKUP(A446,data!I:S,7,FALSE)</f>
        <v>-6</v>
      </c>
      <c r="AA446" s="3">
        <f>VLOOKUP(A446,data!I:S,8,FALSE)</f>
        <v>6</v>
      </c>
      <c r="AB446" s="3" t="b">
        <f>IF(OR(G446&lt;Z446,G446&gt;AA446),TRUE,FALSE)</f>
        <v>0</v>
      </c>
    </row>
    <row r="447" spans="1:28" s="3" customFormat="1" x14ac:dyDescent="0.25">
      <c r="A447" s="17" t="s">
        <v>830</v>
      </c>
      <c r="B447" s="17" t="str">
        <f>VLOOKUP(A447,data!I:S,2,FALSE)</f>
        <v>Pos X</v>
      </c>
      <c r="C447" s="15">
        <f>TRUNC(VLOOKUP(A447,data!I:S,3,FALSE),1)</f>
        <v>4626.8</v>
      </c>
      <c r="D447" s="15">
        <f>TRUNC(VLOOKUP(A447,data!I:S,4,FALSE),1)</f>
        <v>4627.3999999999996</v>
      </c>
      <c r="E447" s="15">
        <f>VLOOKUP(A447,data!I:S,5,FALSE)</f>
        <v>-3</v>
      </c>
      <c r="F447" s="15">
        <f>VLOOKUP(A447,data!I:S,6,FALSE)</f>
        <v>3</v>
      </c>
      <c r="G447" s="17">
        <f>C447-D447</f>
        <v>-0.5999999999994543</v>
      </c>
      <c r="H447" s="17">
        <f>IF(OR(G447&lt;E447,G447&gt;F447),1,0)</f>
        <v>0</v>
      </c>
      <c r="I447" s="15" t="str">
        <f>IF(H447=1,IF(G447&lt;E447,G447-E447,G447-F447),"")</f>
        <v/>
      </c>
      <c r="J447" s="33" t="str">
        <f>VLOOKUP(A447,data!I:S,9,FALSE)</f>
        <v>Hole LH - Pos X</v>
      </c>
      <c r="K447" s="33"/>
      <c r="L447" s="33"/>
      <c r="M447" s="33"/>
      <c r="N447" s="2"/>
      <c r="X447" s="3" t="str">
        <f>IF(AND(H447=1,Y447="TRUE"),TRUE,"")</f>
        <v/>
      </c>
      <c r="Y447" s="3" t="str">
        <f>VLOOKUP(A447,data!I:S,10,FALSE)</f>
        <v>TRUE</v>
      </c>
      <c r="Z447" s="3">
        <f>VLOOKUP(A447,data!I:S,7,FALSE)</f>
        <v>-6</v>
      </c>
      <c r="AA447" s="3">
        <f>VLOOKUP(A447,data!I:S,8,FALSE)</f>
        <v>6</v>
      </c>
      <c r="AB447" s="3" t="b">
        <f>IF(OR(G447&lt;Z447,G447&gt;AA447),TRUE,FALSE)</f>
        <v>0</v>
      </c>
    </row>
    <row r="448" spans="1:28" s="3" customFormat="1" x14ac:dyDescent="0.25">
      <c r="A448" s="17" t="s">
        <v>832</v>
      </c>
      <c r="B448" s="17" t="str">
        <f>VLOOKUP(A448,data!I:S,2,FALSE)</f>
        <v>Pos Y</v>
      </c>
      <c r="C448" s="15">
        <f>TRUNC(VLOOKUP(A448,data!I:S,3,FALSE),1)</f>
        <v>-70.5</v>
      </c>
      <c r="D448" s="15">
        <f>TRUNC(VLOOKUP(A448,data!I:S,4,FALSE),1)</f>
        <v>-70.3</v>
      </c>
      <c r="E448" s="15">
        <f>VLOOKUP(A448,data!I:S,5,FALSE)</f>
        <v>-3</v>
      </c>
      <c r="F448" s="15">
        <f>VLOOKUP(A448,data!I:S,6,FALSE)</f>
        <v>3</v>
      </c>
      <c r="G448" s="17">
        <f>C448-D448</f>
        <v>-0.20000000000000284</v>
      </c>
      <c r="H448" s="17">
        <f>IF(OR(G448&lt;E448,G448&gt;F448),1,0)</f>
        <v>0</v>
      </c>
      <c r="I448" s="15" t="str">
        <f>IF(H448=1,IF(G448&lt;E448,G448-E448,G448-F448),"")</f>
        <v/>
      </c>
      <c r="J448" s="33" t="str">
        <f>VLOOKUP(A448,data!I:S,9,FALSE)</f>
        <v>Hole LH - Pos Y</v>
      </c>
      <c r="K448" s="33"/>
      <c r="L448" s="33"/>
      <c r="M448" s="33"/>
      <c r="N448" s="2"/>
      <c r="X448" s="3" t="str">
        <f>IF(AND(H448=1,Y448="TRUE"),TRUE,"")</f>
        <v/>
      </c>
      <c r="Y448" s="3" t="str">
        <f>VLOOKUP(A448,data!I:S,10,FALSE)</f>
        <v>TRUE</v>
      </c>
      <c r="Z448" s="3">
        <f>VLOOKUP(A448,data!I:S,7,FALSE)</f>
        <v>-6</v>
      </c>
      <c r="AA448" s="3">
        <f>VLOOKUP(A448,data!I:S,8,FALSE)</f>
        <v>6</v>
      </c>
      <c r="AB448" s="3" t="b">
        <f>IF(OR(G448&lt;Z448,G448&gt;AA448),TRUE,FALSE)</f>
        <v>0</v>
      </c>
    </row>
    <row r="449" spans="1:28" s="3" customFormat="1" x14ac:dyDescent="0.25">
      <c r="A449" s="17" t="s">
        <v>834</v>
      </c>
      <c r="B449" s="17" t="str">
        <f>VLOOKUP(A449,data!I:S,2,FALSE)</f>
        <v>Pos Z</v>
      </c>
      <c r="C449" s="15">
        <f>TRUNC(VLOOKUP(A449,data!I:S,3,FALSE),1)</f>
        <v>1185.3</v>
      </c>
      <c r="D449" s="15">
        <f>TRUNC(VLOOKUP(A449,data!I:S,4,FALSE),1)</f>
        <v>1181.2</v>
      </c>
      <c r="E449" s="15">
        <f>VLOOKUP(A449,data!I:S,5,FALSE)</f>
        <v>-3</v>
      </c>
      <c r="F449" s="15">
        <f>VLOOKUP(A449,data!I:S,6,FALSE)</f>
        <v>3</v>
      </c>
      <c r="G449" s="17">
        <f>C449-D449</f>
        <v>4.0999999999999091</v>
      </c>
      <c r="H449" s="17">
        <f>IF(OR(G449&lt;E449,G449&gt;F449),1,0)</f>
        <v>1</v>
      </c>
      <c r="I449" s="15">
        <f>IF(H449=1,IF(G449&lt;E449,G449-E449,G449-F449),"")</f>
        <v>1.0999999999999091</v>
      </c>
      <c r="J449" s="33" t="str">
        <f>VLOOKUP(A449,data!I:S,9,FALSE)</f>
        <v>Hole LH - Pos Z</v>
      </c>
      <c r="K449" s="33"/>
      <c r="L449" s="33"/>
      <c r="M449" s="33"/>
      <c r="N449" s="2"/>
      <c r="X449" s="3" t="b">
        <f>IF(AND(H449=1,Y449="TRUE"),TRUE,"")</f>
        <v>1</v>
      </c>
      <c r="Y449" s="3" t="str">
        <f>VLOOKUP(A449,data!I:S,10,FALSE)</f>
        <v>TRUE</v>
      </c>
      <c r="Z449" s="3">
        <f>VLOOKUP(A449,data!I:S,7,FALSE)</f>
        <v>-6</v>
      </c>
      <c r="AA449" s="3">
        <f>VLOOKUP(A449,data!I:S,8,FALSE)</f>
        <v>6</v>
      </c>
      <c r="AB449" s="3" t="b">
        <f>IF(OR(G449&lt;Z449,G449&gt;AA449),TRUE,FALSE)</f>
        <v>0</v>
      </c>
    </row>
    <row r="450" spans="1:28" s="3" customFormat="1" ht="30" customHeight="1" x14ac:dyDescent="0.25">
      <c r="A450" s="27" t="str">
        <f ca="1">INDEX(data!D:D,MATCH(OFFSET(INDIRECT("RC",FALSE),3,0),data!I:I,0))</f>
        <v>Pipes (KD)</v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9"/>
      <c r="N450" s="2"/>
    </row>
    <row r="451" spans="1:28" s="3" customFormat="1" ht="200.1" customHeight="1" x14ac:dyDescent="0.25">
      <c r="A451" s="30" t="s">
        <v>32</v>
      </c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2"/>
      <c r="N451" s="2"/>
    </row>
    <row r="452" spans="1:28" s="3" customFormat="1" x14ac:dyDescent="0.25">
      <c r="A452" s="17" t="s">
        <v>0</v>
      </c>
      <c r="B452" s="17" t="s">
        <v>18</v>
      </c>
      <c r="C452" s="17" t="s">
        <v>19</v>
      </c>
      <c r="D452" s="17" t="s">
        <v>20</v>
      </c>
      <c r="E452" s="17" t="s">
        <v>34</v>
      </c>
      <c r="F452" s="17" t="s">
        <v>35</v>
      </c>
      <c r="G452" s="17" t="s">
        <v>36</v>
      </c>
      <c r="H452" s="17" t="s">
        <v>16</v>
      </c>
      <c r="I452" s="17" t="s">
        <v>17</v>
      </c>
      <c r="J452" s="33" t="s">
        <v>37</v>
      </c>
      <c r="K452" s="33"/>
      <c r="L452" s="33"/>
      <c r="M452" s="33"/>
      <c r="N452" s="2"/>
      <c r="X452" s="3" t="s">
        <v>27</v>
      </c>
      <c r="Y452" s="3" t="s">
        <v>23</v>
      </c>
      <c r="Z452" s="3" t="s">
        <v>24</v>
      </c>
      <c r="AA452" s="3" t="s">
        <v>25</v>
      </c>
      <c r="AB452" s="3" t="s">
        <v>26</v>
      </c>
    </row>
    <row r="453" spans="1:28" s="3" customFormat="1" x14ac:dyDescent="0.25">
      <c r="A453" s="17" t="s">
        <v>838</v>
      </c>
      <c r="B453" s="17" t="str">
        <f>VLOOKUP(A453,data!I:S,2,FALSE)</f>
        <v>Pos X</v>
      </c>
      <c r="C453" s="15">
        <f>TRUNC(VLOOKUP(A453,data!I:S,3,FALSE),1)</f>
        <v>3872.1</v>
      </c>
      <c r="D453" s="15">
        <f>TRUNC(VLOOKUP(A453,data!I:S,4,FALSE),1)</f>
        <v>3870.1</v>
      </c>
      <c r="E453" s="15">
        <f>VLOOKUP(A453,data!I:S,5,FALSE)</f>
        <v>-4</v>
      </c>
      <c r="F453" s="15">
        <f>VLOOKUP(A453,data!I:S,6,FALSE)</f>
        <v>4</v>
      </c>
      <c r="G453" s="17">
        <f>C453-D453</f>
        <v>2</v>
      </c>
      <c r="H453" s="17">
        <f>IF(OR(G453&lt;E453,G453&gt;F453),1,0)</f>
        <v>0</v>
      </c>
      <c r="I453" s="15" t="str">
        <f>IF(H453=1,IF(G453&lt;E453,G453-E453,G453-F453),"")</f>
        <v/>
      </c>
      <c r="J453" s="33" t="str">
        <f>VLOOKUP(A453,data!I:S,9,FALSE)</f>
        <v>Pipe # 6 (Inboard) - Pos X</v>
      </c>
      <c r="K453" s="33"/>
      <c r="L453" s="33"/>
      <c r="M453" s="33"/>
      <c r="N453" s="2"/>
      <c r="X453" s="3" t="str">
        <f>IF(AND(H453=1,Y453="TRUE"),TRUE,"")</f>
        <v/>
      </c>
      <c r="Y453" s="3" t="str">
        <f>VLOOKUP(A453,data!I:S,10,FALSE)</f>
        <v>TRUE</v>
      </c>
      <c r="Z453" s="3">
        <f>VLOOKUP(A453,data!I:S,7,FALSE)</f>
        <v>-8</v>
      </c>
      <c r="AA453" s="3">
        <f>VLOOKUP(A453,data!I:S,8,FALSE)</f>
        <v>8</v>
      </c>
      <c r="AB453" s="3" t="b">
        <f>IF(OR(G453&lt;Z453,G453&gt;AA453),TRUE,FALSE)</f>
        <v>0</v>
      </c>
    </row>
    <row r="454" spans="1:28" s="3" customFormat="1" x14ac:dyDescent="0.25">
      <c r="A454" s="17" t="s">
        <v>840</v>
      </c>
      <c r="B454" s="17" t="str">
        <f>VLOOKUP(A454,data!I:S,2,FALSE)</f>
        <v>Pos Y</v>
      </c>
      <c r="C454" s="15">
        <f>TRUNC(VLOOKUP(A454,data!I:S,3,FALSE),1)</f>
        <v>140</v>
      </c>
      <c r="D454" s="15">
        <f>TRUNC(VLOOKUP(A454,data!I:S,4,FALSE),1)</f>
        <v>140.9</v>
      </c>
      <c r="E454" s="15">
        <f>VLOOKUP(A454,data!I:S,5,FALSE)</f>
        <v>-4</v>
      </c>
      <c r="F454" s="15">
        <f>VLOOKUP(A454,data!I:S,6,FALSE)</f>
        <v>4</v>
      </c>
      <c r="G454" s="17">
        <f>C454-D454</f>
        <v>-0.90000000000000568</v>
      </c>
      <c r="H454" s="17">
        <f>IF(OR(G454&lt;E454,G454&gt;F454),1,0)</f>
        <v>0</v>
      </c>
      <c r="I454" s="15" t="str">
        <f>IF(H454=1,IF(G454&lt;E454,G454-E454,G454-F454),"")</f>
        <v/>
      </c>
      <c r="J454" s="33" t="str">
        <f>VLOOKUP(A454,data!I:S,9,FALSE)</f>
        <v>Pipe # 6 (Inboard) - Pos Y</v>
      </c>
      <c r="K454" s="33"/>
      <c r="L454" s="33"/>
      <c r="M454" s="33"/>
      <c r="N454" s="2"/>
      <c r="X454" s="3" t="str">
        <f>IF(AND(H454=1,Y454="TRUE"),TRUE,"")</f>
        <v/>
      </c>
      <c r="Y454" s="3" t="str">
        <f>VLOOKUP(A454,data!I:S,10,FALSE)</f>
        <v>TRUE</v>
      </c>
      <c r="Z454" s="3">
        <f>VLOOKUP(A454,data!I:S,7,FALSE)</f>
        <v>-8</v>
      </c>
      <c r="AA454" s="3">
        <f>VLOOKUP(A454,data!I:S,8,FALSE)</f>
        <v>8</v>
      </c>
      <c r="AB454" s="3" t="b">
        <f>IF(OR(G454&lt;Z454,G454&gt;AA454),TRUE,FALSE)</f>
        <v>0</v>
      </c>
    </row>
    <row r="455" spans="1:28" s="3" customFormat="1" x14ac:dyDescent="0.25">
      <c r="A455" s="17" t="s">
        <v>842</v>
      </c>
      <c r="B455" s="17" t="str">
        <f>VLOOKUP(A455,data!I:S,2,FALSE)</f>
        <v>Pos Z</v>
      </c>
      <c r="C455" s="15">
        <f>TRUNC(VLOOKUP(A455,data!I:S,3,FALSE),1)</f>
        <v>984</v>
      </c>
      <c r="D455" s="15">
        <f>TRUNC(VLOOKUP(A455,data!I:S,4,FALSE),1)</f>
        <v>985.8</v>
      </c>
      <c r="E455" s="15">
        <f>VLOOKUP(A455,data!I:S,5,FALSE)</f>
        <v>-4</v>
      </c>
      <c r="F455" s="15">
        <f>VLOOKUP(A455,data!I:S,6,FALSE)</f>
        <v>4</v>
      </c>
      <c r="G455" s="17">
        <f>C455-D455</f>
        <v>-1.7999999999999545</v>
      </c>
      <c r="H455" s="17">
        <f>IF(OR(G455&lt;E455,G455&gt;F455),1,0)</f>
        <v>0</v>
      </c>
      <c r="I455" s="15" t="str">
        <f>IF(H455=1,IF(G455&lt;E455,G455-E455,G455-F455),"")</f>
        <v/>
      </c>
      <c r="J455" s="33" t="str">
        <f>VLOOKUP(A455,data!I:S,9,FALSE)</f>
        <v>Pipe # 6 (Inboard) - Pos Z</v>
      </c>
      <c r="K455" s="33"/>
      <c r="L455" s="33"/>
      <c r="M455" s="33"/>
      <c r="N455" s="2"/>
      <c r="X455" s="3" t="str">
        <f>IF(AND(H455=1,Y455="TRUE"),TRUE,"")</f>
        <v/>
      </c>
      <c r="Y455" s="3" t="str">
        <f>VLOOKUP(A455,data!I:S,10,FALSE)</f>
        <v>TRUE</v>
      </c>
      <c r="Z455" s="3">
        <f>VLOOKUP(A455,data!I:S,7,FALSE)</f>
        <v>-8</v>
      </c>
      <c r="AA455" s="3">
        <f>VLOOKUP(A455,data!I:S,8,FALSE)</f>
        <v>8</v>
      </c>
      <c r="AB455" s="3" t="b">
        <f>IF(OR(G455&lt;Z455,G455&gt;AA455),TRUE,FALSE)</f>
        <v>0</v>
      </c>
    </row>
    <row r="456" spans="1:28" s="3" customFormat="1" x14ac:dyDescent="0.25">
      <c r="A456" s="17" t="s">
        <v>844</v>
      </c>
      <c r="B456" s="17" t="str">
        <f>VLOOKUP(A456,data!I:S,2,FALSE)</f>
        <v>Pos X</v>
      </c>
      <c r="C456" s="15">
        <f>TRUNC(VLOOKUP(A456,data!I:S,3,FALSE),1)</f>
        <v>3869.3</v>
      </c>
      <c r="D456" s="15">
        <f>TRUNC(VLOOKUP(A456,data!I:S,4,FALSE),1)</f>
        <v>3870.1</v>
      </c>
      <c r="E456" s="15">
        <f>VLOOKUP(A456,data!I:S,5,FALSE)</f>
        <v>-4</v>
      </c>
      <c r="F456" s="15">
        <f>VLOOKUP(A456,data!I:S,6,FALSE)</f>
        <v>4</v>
      </c>
      <c r="G456" s="17">
        <f>C456-D456</f>
        <v>-0.79999999999972715</v>
      </c>
      <c r="H456" s="17">
        <f>IF(OR(G456&lt;E456,G456&gt;F456),1,0)</f>
        <v>0</v>
      </c>
      <c r="I456" s="15" t="str">
        <f>IF(H456=1,IF(G456&lt;E456,G456-E456,G456-F456),"")</f>
        <v/>
      </c>
      <c r="J456" s="33" t="str">
        <f>VLOOKUP(A456,data!I:S,9,FALSE)</f>
        <v>Pipe # 7 (Outboard) - Pos X</v>
      </c>
      <c r="K456" s="33"/>
      <c r="L456" s="33"/>
      <c r="M456" s="33"/>
      <c r="N456" s="2"/>
      <c r="X456" s="3" t="str">
        <f>IF(AND(H456=1,Y456="TRUE"),TRUE,"")</f>
        <v/>
      </c>
      <c r="Y456" s="3" t="str">
        <f>VLOOKUP(A456,data!I:S,10,FALSE)</f>
        <v>TRUE</v>
      </c>
      <c r="Z456" s="3">
        <f>VLOOKUP(A456,data!I:S,7,FALSE)</f>
        <v>-8</v>
      </c>
      <c r="AA456" s="3">
        <f>VLOOKUP(A456,data!I:S,8,FALSE)</f>
        <v>8</v>
      </c>
      <c r="AB456" s="3" t="b">
        <f>IF(OR(G456&lt;Z456,G456&gt;AA456),TRUE,FALSE)</f>
        <v>0</v>
      </c>
    </row>
    <row r="457" spans="1:28" s="3" customFormat="1" x14ac:dyDescent="0.25">
      <c r="A457" s="17" t="s">
        <v>846</v>
      </c>
      <c r="B457" s="17" t="str">
        <f>VLOOKUP(A457,data!I:S,2,FALSE)</f>
        <v>Pos Y</v>
      </c>
      <c r="C457" s="15">
        <f>TRUNC(VLOOKUP(A457,data!I:S,3,FALSE),1)</f>
        <v>384.5</v>
      </c>
      <c r="D457" s="15">
        <f>TRUNC(VLOOKUP(A457,data!I:S,4,FALSE),1)</f>
        <v>384.7</v>
      </c>
      <c r="E457" s="15">
        <f>VLOOKUP(A457,data!I:S,5,FALSE)</f>
        <v>-4</v>
      </c>
      <c r="F457" s="15">
        <f>VLOOKUP(A457,data!I:S,6,FALSE)</f>
        <v>4</v>
      </c>
      <c r="G457" s="17">
        <f>C457-D457</f>
        <v>-0.19999999999998863</v>
      </c>
      <c r="H457" s="17">
        <f>IF(OR(G457&lt;E457,G457&gt;F457),1,0)</f>
        <v>0</v>
      </c>
      <c r="I457" s="15" t="str">
        <f>IF(H457=1,IF(G457&lt;E457,G457-E457,G457-F457),"")</f>
        <v/>
      </c>
      <c r="J457" s="33" t="str">
        <f>VLOOKUP(A457,data!I:S,9,FALSE)</f>
        <v>Pipe # 7 (Outboard) - Pos Y</v>
      </c>
      <c r="K457" s="33"/>
      <c r="L457" s="33"/>
      <c r="M457" s="33"/>
      <c r="N457" s="2"/>
      <c r="X457" s="3" t="str">
        <f>IF(AND(H457=1,Y457="TRUE"),TRUE,"")</f>
        <v/>
      </c>
      <c r="Y457" s="3" t="str">
        <f>VLOOKUP(A457,data!I:S,10,FALSE)</f>
        <v>TRUE</v>
      </c>
      <c r="Z457" s="3">
        <f>VLOOKUP(A457,data!I:S,7,FALSE)</f>
        <v>-8</v>
      </c>
      <c r="AA457" s="3">
        <f>VLOOKUP(A457,data!I:S,8,FALSE)</f>
        <v>8</v>
      </c>
      <c r="AB457" s="3" t="b">
        <f>IF(OR(G457&lt;Z457,G457&gt;AA457),TRUE,FALSE)</f>
        <v>0</v>
      </c>
    </row>
    <row r="458" spans="1:28" s="3" customFormat="1" x14ac:dyDescent="0.25">
      <c r="A458" s="17" t="s">
        <v>848</v>
      </c>
      <c r="B458" s="17" t="str">
        <f>VLOOKUP(A458,data!I:S,2,FALSE)</f>
        <v>Pos Z</v>
      </c>
      <c r="C458" s="15">
        <f>TRUNC(VLOOKUP(A458,data!I:S,3,FALSE),1)</f>
        <v>1012.3</v>
      </c>
      <c r="D458" s="15">
        <f>TRUNC(VLOOKUP(A458,data!I:S,4,FALSE),1)</f>
        <v>1010.3</v>
      </c>
      <c r="E458" s="15">
        <f>VLOOKUP(A458,data!I:S,5,FALSE)</f>
        <v>-4</v>
      </c>
      <c r="F458" s="15">
        <f>VLOOKUP(A458,data!I:S,6,FALSE)</f>
        <v>4</v>
      </c>
      <c r="G458" s="17">
        <f>C458-D458</f>
        <v>2</v>
      </c>
      <c r="H458" s="17">
        <f>IF(OR(G458&lt;E458,G458&gt;F458),1,0)</f>
        <v>0</v>
      </c>
      <c r="I458" s="15" t="str">
        <f>IF(H458=1,IF(G458&lt;E458,G458-E458,G458-F458),"")</f>
        <v/>
      </c>
      <c r="J458" s="33" t="str">
        <f>VLOOKUP(A458,data!I:S,9,FALSE)</f>
        <v>Pipe # 7 (Outboard) - Pos Z</v>
      </c>
      <c r="K458" s="33"/>
      <c r="L458" s="33"/>
      <c r="M458" s="33"/>
      <c r="N458" s="2"/>
      <c r="X458" s="3" t="str">
        <f>IF(AND(H458=1,Y458="TRUE"),TRUE,"")</f>
        <v/>
      </c>
      <c r="Y458" s="3" t="str">
        <f>VLOOKUP(A458,data!I:S,10,FALSE)</f>
        <v>TRUE</v>
      </c>
      <c r="Z458" s="3">
        <f>VLOOKUP(A458,data!I:S,7,FALSE)</f>
        <v>-8</v>
      </c>
      <c r="AA458" s="3">
        <f>VLOOKUP(A458,data!I:S,8,FALSE)</f>
        <v>8</v>
      </c>
      <c r="AB458" s="3" t="b">
        <f>IF(OR(G458&lt;Z458,G458&gt;AA458),TRUE,FALSE)</f>
        <v>0</v>
      </c>
    </row>
    <row r="459" spans="1:28" s="3" customFormat="1" x14ac:dyDescent="0.25">
      <c r="A459" s="17" t="s">
        <v>850</v>
      </c>
      <c r="B459" s="17" t="str">
        <f>VLOOKUP(A459,data!I:S,2,FALSE)</f>
        <v>Pos X</v>
      </c>
      <c r="C459" s="15">
        <f>TRUNC(VLOOKUP(A459,data!I:S,3,FALSE),1)</f>
        <v>4977.5</v>
      </c>
      <c r="D459" s="15">
        <f>TRUNC(VLOOKUP(A459,data!I:S,4,FALSE),1)</f>
        <v>4977.5</v>
      </c>
      <c r="E459" s="15">
        <f>VLOOKUP(A459,data!I:S,5,FALSE)</f>
        <v>-4</v>
      </c>
      <c r="F459" s="15">
        <f>VLOOKUP(A459,data!I:S,6,FALSE)</f>
        <v>4</v>
      </c>
      <c r="G459" s="17">
        <f>C459-D459</f>
        <v>0</v>
      </c>
      <c r="H459" s="17">
        <f>IF(OR(G459&lt;E459,G459&gt;F459),1,0)</f>
        <v>0</v>
      </c>
      <c r="I459" s="15" t="str">
        <f>IF(H459=1,IF(G459&lt;E459,G459-E459,G459-F459),"")</f>
        <v/>
      </c>
      <c r="J459" s="33" t="str">
        <f>VLOOKUP(A459,data!I:S,9,FALSE)</f>
        <v>Pipe # 8 (Inboard) - Pos X</v>
      </c>
      <c r="K459" s="33"/>
      <c r="L459" s="33"/>
      <c r="M459" s="33"/>
      <c r="N459" s="2"/>
      <c r="X459" s="3" t="str">
        <f>IF(AND(H459=1,Y459="TRUE"),TRUE,"")</f>
        <v/>
      </c>
      <c r="Y459" s="3" t="str">
        <f>VLOOKUP(A459,data!I:S,10,FALSE)</f>
        <v>TRUE</v>
      </c>
      <c r="Z459" s="3">
        <f>VLOOKUP(A459,data!I:S,7,FALSE)</f>
        <v>-8</v>
      </c>
      <c r="AA459" s="3">
        <f>VLOOKUP(A459,data!I:S,8,FALSE)</f>
        <v>8</v>
      </c>
      <c r="AB459" s="3" t="b">
        <f>IF(OR(G459&lt;Z459,G459&gt;AA459),TRUE,FALSE)</f>
        <v>0</v>
      </c>
    </row>
    <row r="460" spans="1:28" s="3" customFormat="1" x14ac:dyDescent="0.25">
      <c r="A460" s="17" t="s">
        <v>852</v>
      </c>
      <c r="B460" s="17" t="str">
        <f>VLOOKUP(A460,data!I:S,2,FALSE)</f>
        <v>Pos Y</v>
      </c>
      <c r="C460" s="15">
        <f>TRUNC(VLOOKUP(A460,data!I:S,3,FALSE),1)</f>
        <v>425.7</v>
      </c>
      <c r="D460" s="15">
        <f>TRUNC(VLOOKUP(A460,data!I:S,4,FALSE),1)</f>
        <v>424.7</v>
      </c>
      <c r="E460" s="15">
        <f>VLOOKUP(A460,data!I:S,5,FALSE)</f>
        <v>-4</v>
      </c>
      <c r="F460" s="15">
        <f>VLOOKUP(A460,data!I:S,6,FALSE)</f>
        <v>4</v>
      </c>
      <c r="G460" s="17">
        <f>C460-D460</f>
        <v>1</v>
      </c>
      <c r="H460" s="17">
        <f>IF(OR(G460&lt;E460,G460&gt;F460),1,0)</f>
        <v>0</v>
      </c>
      <c r="I460" s="15" t="str">
        <f>IF(H460=1,IF(G460&lt;E460,G460-E460,G460-F460),"")</f>
        <v/>
      </c>
      <c r="J460" s="33" t="str">
        <f>VLOOKUP(A460,data!I:S,9,FALSE)</f>
        <v>Pipe # 8 (Inboard) - Pos Y</v>
      </c>
      <c r="K460" s="33"/>
      <c r="L460" s="33"/>
      <c r="M460" s="33"/>
      <c r="N460" s="2"/>
      <c r="X460" s="3" t="str">
        <f>IF(AND(H460=1,Y460="TRUE"),TRUE,"")</f>
        <v/>
      </c>
      <c r="Y460" s="3" t="str">
        <f>VLOOKUP(A460,data!I:S,10,FALSE)</f>
        <v>TRUE</v>
      </c>
      <c r="Z460" s="3">
        <f>VLOOKUP(A460,data!I:S,7,FALSE)</f>
        <v>-8</v>
      </c>
      <c r="AA460" s="3">
        <f>VLOOKUP(A460,data!I:S,8,FALSE)</f>
        <v>8</v>
      </c>
      <c r="AB460" s="3" t="b">
        <f>IF(OR(G460&lt;Z460,G460&gt;AA460),TRUE,FALSE)</f>
        <v>0</v>
      </c>
    </row>
    <row r="461" spans="1:28" s="3" customFormat="1" x14ac:dyDescent="0.25">
      <c r="A461" s="17" t="s">
        <v>854</v>
      </c>
      <c r="B461" s="17" t="str">
        <f>VLOOKUP(A461,data!I:S,2,FALSE)</f>
        <v>Pos Z</v>
      </c>
      <c r="C461" s="15">
        <f>TRUNC(VLOOKUP(A461,data!I:S,3,FALSE),1)</f>
        <v>1072.2</v>
      </c>
      <c r="D461" s="15">
        <f>TRUNC(VLOOKUP(A461,data!I:S,4,FALSE),1)</f>
        <v>1071.3</v>
      </c>
      <c r="E461" s="15">
        <f>VLOOKUP(A461,data!I:S,5,FALSE)</f>
        <v>-4</v>
      </c>
      <c r="F461" s="15">
        <f>VLOOKUP(A461,data!I:S,6,FALSE)</f>
        <v>4</v>
      </c>
      <c r="G461" s="17">
        <f>C461-D461</f>
        <v>0.90000000000009095</v>
      </c>
      <c r="H461" s="17">
        <f>IF(OR(G461&lt;E461,G461&gt;F461),1,0)</f>
        <v>0</v>
      </c>
      <c r="I461" s="15" t="str">
        <f>IF(H461=1,IF(G461&lt;E461,G461-E461,G461-F461),"")</f>
        <v/>
      </c>
      <c r="J461" s="33" t="str">
        <f>VLOOKUP(A461,data!I:S,9,FALSE)</f>
        <v>Pipe # 8 (Inboard) - Pos Z</v>
      </c>
      <c r="K461" s="33"/>
      <c r="L461" s="33"/>
      <c r="M461" s="33"/>
      <c r="N461" s="2"/>
      <c r="X461" s="3" t="str">
        <f>IF(AND(H461=1,Y461="TRUE"),TRUE,"")</f>
        <v/>
      </c>
      <c r="Y461" s="3" t="str">
        <f>VLOOKUP(A461,data!I:S,10,FALSE)</f>
        <v>TRUE</v>
      </c>
      <c r="Z461" s="3">
        <f>VLOOKUP(A461,data!I:S,7,FALSE)</f>
        <v>-8</v>
      </c>
      <c r="AA461" s="3">
        <f>VLOOKUP(A461,data!I:S,8,FALSE)</f>
        <v>8</v>
      </c>
      <c r="AB461" s="3" t="b">
        <f>IF(OR(G461&lt;Z461,G461&gt;AA461),TRUE,FALSE)</f>
        <v>0</v>
      </c>
    </row>
    <row r="462" spans="1:28" s="3" customFormat="1" x14ac:dyDescent="0.25">
      <c r="A462" s="17" t="s">
        <v>856</v>
      </c>
      <c r="B462" s="17" t="str">
        <f>VLOOKUP(A462,data!I:S,2,FALSE)</f>
        <v>Pos X</v>
      </c>
      <c r="C462" s="15">
        <f>TRUNC(VLOOKUP(A462,data!I:S,3,FALSE),1)</f>
        <v>4975.1000000000004</v>
      </c>
      <c r="D462" s="15">
        <f>TRUNC(VLOOKUP(A462,data!I:S,4,FALSE),1)</f>
        <v>4974</v>
      </c>
      <c r="E462" s="15">
        <f>VLOOKUP(A462,data!I:S,5,FALSE)</f>
        <v>-4</v>
      </c>
      <c r="F462" s="15">
        <f>VLOOKUP(A462,data!I:S,6,FALSE)</f>
        <v>4</v>
      </c>
      <c r="G462" s="17">
        <f>C462-D462</f>
        <v>1.1000000000003638</v>
      </c>
      <c r="H462" s="17">
        <f>IF(OR(G462&lt;E462,G462&gt;F462),1,0)</f>
        <v>0</v>
      </c>
      <c r="I462" s="15" t="str">
        <f>IF(H462=1,IF(G462&lt;E462,G462-E462,G462-F462),"")</f>
        <v/>
      </c>
      <c r="J462" s="33" t="str">
        <f>VLOOKUP(A462,data!I:S,9,FALSE)</f>
        <v>Pipe # 8 (Outboard) - Pos X</v>
      </c>
      <c r="K462" s="33"/>
      <c r="L462" s="33"/>
      <c r="M462" s="33"/>
      <c r="N462" s="2"/>
      <c r="X462" s="3" t="str">
        <f>IF(AND(H462=1,Y462="TRUE"),TRUE,"")</f>
        <v/>
      </c>
      <c r="Y462" s="3" t="str">
        <f>VLOOKUP(A462,data!I:S,10,FALSE)</f>
        <v>TRUE</v>
      </c>
      <c r="Z462" s="3">
        <f>VLOOKUP(A462,data!I:S,7,FALSE)</f>
        <v>-8</v>
      </c>
      <c r="AA462" s="3">
        <f>VLOOKUP(A462,data!I:S,8,FALSE)</f>
        <v>8</v>
      </c>
      <c r="AB462" s="3" t="b">
        <f>IF(OR(G462&lt;Z462,G462&gt;AA462),TRUE,FALSE)</f>
        <v>0</v>
      </c>
    </row>
    <row r="463" spans="1:28" s="3" customFormat="1" x14ac:dyDescent="0.25">
      <c r="A463" s="17" t="s">
        <v>858</v>
      </c>
      <c r="B463" s="17" t="str">
        <f>VLOOKUP(A463,data!I:S,2,FALSE)</f>
        <v>Pos Y</v>
      </c>
      <c r="C463" s="15">
        <f>TRUNC(VLOOKUP(A463,data!I:S,3,FALSE),1)</f>
        <v>450.2</v>
      </c>
      <c r="D463" s="15">
        <f>TRUNC(VLOOKUP(A463,data!I:S,4,FALSE),1)</f>
        <v>448.7</v>
      </c>
      <c r="E463" s="15">
        <f>VLOOKUP(A463,data!I:S,5,FALSE)</f>
        <v>-4</v>
      </c>
      <c r="F463" s="15">
        <f>VLOOKUP(A463,data!I:S,6,FALSE)</f>
        <v>4</v>
      </c>
      <c r="G463" s="17">
        <f>C463-D463</f>
        <v>1.5</v>
      </c>
      <c r="H463" s="17">
        <f>IF(OR(G463&lt;E463,G463&gt;F463),1,0)</f>
        <v>0</v>
      </c>
      <c r="I463" s="15" t="str">
        <f>IF(H463=1,IF(G463&lt;E463,G463-E463,G463-F463),"")</f>
        <v/>
      </c>
      <c r="J463" s="33" t="str">
        <f>VLOOKUP(A463,data!I:S,9,FALSE)</f>
        <v>Pipe # 8 (Outboard) - Pos Y</v>
      </c>
      <c r="K463" s="33"/>
      <c r="L463" s="33"/>
      <c r="M463" s="33"/>
      <c r="N463" s="2"/>
      <c r="X463" s="3" t="str">
        <f>IF(AND(H463=1,Y463="TRUE"),TRUE,"")</f>
        <v/>
      </c>
      <c r="Y463" s="3" t="str">
        <f>VLOOKUP(A463,data!I:S,10,FALSE)</f>
        <v>TRUE</v>
      </c>
      <c r="Z463" s="3">
        <f>VLOOKUP(A463,data!I:S,7,FALSE)</f>
        <v>-8</v>
      </c>
      <c r="AA463" s="3">
        <f>VLOOKUP(A463,data!I:S,8,FALSE)</f>
        <v>8</v>
      </c>
      <c r="AB463" s="3" t="b">
        <f>IF(OR(G463&lt;Z463,G463&gt;AA463),TRUE,FALSE)</f>
        <v>0</v>
      </c>
    </row>
    <row r="464" spans="1:28" s="3" customFormat="1" x14ac:dyDescent="0.25">
      <c r="A464" s="17" t="s">
        <v>860</v>
      </c>
      <c r="B464" s="17" t="str">
        <f>VLOOKUP(A464,data!I:S,2,FALSE)</f>
        <v>Pos Z</v>
      </c>
      <c r="C464" s="15">
        <f>TRUNC(VLOOKUP(A464,data!I:S,3,FALSE),1)</f>
        <v>1070.5999999999999</v>
      </c>
      <c r="D464" s="15">
        <f>TRUNC(VLOOKUP(A464,data!I:S,4,FALSE),1)</f>
        <v>1071.3</v>
      </c>
      <c r="E464" s="15">
        <f>VLOOKUP(A464,data!I:S,5,FALSE)</f>
        <v>-4</v>
      </c>
      <c r="F464" s="15">
        <f>VLOOKUP(A464,data!I:S,6,FALSE)</f>
        <v>4</v>
      </c>
      <c r="G464" s="17">
        <f>C464-D464</f>
        <v>-0.70000000000004547</v>
      </c>
      <c r="H464" s="17">
        <f>IF(OR(G464&lt;E464,G464&gt;F464),1,0)</f>
        <v>0</v>
      </c>
      <c r="I464" s="15" t="str">
        <f>IF(H464=1,IF(G464&lt;E464,G464-E464,G464-F464),"")</f>
        <v/>
      </c>
      <c r="J464" s="33" t="str">
        <f>VLOOKUP(A464,data!I:S,9,FALSE)</f>
        <v>Pipe # 8 (Outboard) - Pos Z</v>
      </c>
      <c r="K464" s="33"/>
      <c r="L464" s="33"/>
      <c r="M464" s="33"/>
      <c r="N464" s="2"/>
      <c r="X464" s="3" t="str">
        <f>IF(AND(H464=1,Y464="TRUE"),TRUE,"")</f>
        <v/>
      </c>
      <c r="Y464" s="3" t="str">
        <f>VLOOKUP(A464,data!I:S,10,FALSE)</f>
        <v>TRUE</v>
      </c>
      <c r="Z464" s="3">
        <f>VLOOKUP(A464,data!I:S,7,FALSE)</f>
        <v>-8</v>
      </c>
      <c r="AA464" s="3">
        <f>VLOOKUP(A464,data!I:S,8,FALSE)</f>
        <v>8</v>
      </c>
      <c r="AB464" s="3" t="b">
        <f>IF(OR(G464&lt;Z464,G464&gt;AA464),TRUE,FALSE)</f>
        <v>0</v>
      </c>
    </row>
    <row r="465" spans="1:28" s="3" customFormat="1" ht="30" customHeight="1" x14ac:dyDescent="0.25">
      <c r="A465" s="27" t="str">
        <f ca="1">INDEX(data!D:D,MATCH(OFFSET(INDIRECT("RC",FALSE),3,0),data!I:I,0))</f>
        <v>Fuel Tank</v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9"/>
      <c r="N465" s="2"/>
    </row>
    <row r="466" spans="1:28" s="3" customFormat="1" ht="200.1" customHeight="1" x14ac:dyDescent="0.25">
      <c r="A466" s="30" t="s">
        <v>32</v>
      </c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2"/>
      <c r="N466" s="2"/>
    </row>
    <row r="467" spans="1:28" s="3" customFormat="1" x14ac:dyDescent="0.25">
      <c r="A467" s="17" t="s">
        <v>0</v>
      </c>
      <c r="B467" s="17" t="s">
        <v>18</v>
      </c>
      <c r="C467" s="17" t="s">
        <v>19</v>
      </c>
      <c r="D467" s="17" t="s">
        <v>20</v>
      </c>
      <c r="E467" s="17" t="s">
        <v>34</v>
      </c>
      <c r="F467" s="17" t="s">
        <v>35</v>
      </c>
      <c r="G467" s="17" t="s">
        <v>36</v>
      </c>
      <c r="H467" s="17" t="s">
        <v>16</v>
      </c>
      <c r="I467" s="17" t="s">
        <v>17</v>
      </c>
      <c r="J467" s="33" t="s">
        <v>37</v>
      </c>
      <c r="K467" s="33"/>
      <c r="L467" s="33"/>
      <c r="M467" s="33"/>
      <c r="N467" s="2"/>
      <c r="X467" s="3" t="s">
        <v>27</v>
      </c>
      <c r="Y467" s="3" t="s">
        <v>23</v>
      </c>
      <c r="Z467" s="3" t="s">
        <v>24</v>
      </c>
      <c r="AA467" s="3" t="s">
        <v>25</v>
      </c>
      <c r="AB467" s="3" t="s">
        <v>26</v>
      </c>
    </row>
    <row r="468" spans="1:28" s="3" customFormat="1" x14ac:dyDescent="0.25">
      <c r="A468" s="17" t="s">
        <v>864</v>
      </c>
      <c r="B468" s="17" t="str">
        <f>VLOOKUP(A468,data!I:S,2,FALSE)</f>
        <v>Pos X</v>
      </c>
      <c r="C468" s="15">
        <f>TRUNC(VLOOKUP(A468,data!I:S,3,FALSE),1)</f>
        <v>3089.9</v>
      </c>
      <c r="D468" s="15">
        <f>TRUNC(VLOOKUP(A468,data!I:S,4,FALSE),1)</f>
        <v>3090</v>
      </c>
      <c r="E468" s="15">
        <f>VLOOKUP(A468,data!I:S,5,FALSE)</f>
        <v>-3</v>
      </c>
      <c r="F468" s="15">
        <f>VLOOKUP(A468,data!I:S,6,FALSE)</f>
        <v>3</v>
      </c>
      <c r="G468" s="17">
        <f>C468-D468</f>
        <v>-9.9999999999909051E-2</v>
      </c>
      <c r="H468" s="17">
        <f>IF(OR(G468&lt;E468,G468&gt;F468),1,0)</f>
        <v>0</v>
      </c>
      <c r="I468" s="15" t="str">
        <f>IF(H468=1,IF(G468&lt;E468,G468-E468,G468-F468),"")</f>
        <v/>
      </c>
      <c r="J468" s="33" t="str">
        <f>VLOOKUP(A468,data!I:S,9,FALSE)</f>
        <v>Front Band Hole Front - Pos X</v>
      </c>
      <c r="K468" s="33"/>
      <c r="L468" s="33"/>
      <c r="M468" s="33"/>
      <c r="N468" s="2"/>
      <c r="X468" s="3" t="str">
        <f>IF(AND(H468=1,Y468="TRUE"),TRUE,"")</f>
        <v/>
      </c>
      <c r="Y468" s="3" t="str">
        <f>VLOOKUP(A468,data!I:S,10,FALSE)</f>
        <v>TRUE</v>
      </c>
      <c r="Z468" s="3">
        <f>VLOOKUP(A468,data!I:S,7,FALSE)</f>
        <v>-6</v>
      </c>
      <c r="AA468" s="3">
        <f>VLOOKUP(A468,data!I:S,8,FALSE)</f>
        <v>6</v>
      </c>
      <c r="AB468" s="3" t="b">
        <f>IF(OR(G468&lt;Z468,G468&gt;AA468),TRUE,FALSE)</f>
        <v>0</v>
      </c>
    </row>
    <row r="469" spans="1:28" s="3" customFormat="1" x14ac:dyDescent="0.25">
      <c r="A469" s="17" t="s">
        <v>866</v>
      </c>
      <c r="B469" s="17" t="str">
        <f>VLOOKUP(A469,data!I:S,2,FALSE)</f>
        <v>Pos Y</v>
      </c>
      <c r="C469" s="15">
        <f>TRUNC(VLOOKUP(A469,data!I:S,3,FALSE),1)</f>
        <v>-64.7</v>
      </c>
      <c r="D469" s="15">
        <f>TRUNC(VLOOKUP(A469,data!I:S,4,FALSE),1)</f>
        <v>-64.5</v>
      </c>
      <c r="E469" s="15">
        <f>VLOOKUP(A469,data!I:S,5,FALSE)</f>
        <v>-3</v>
      </c>
      <c r="F469" s="15">
        <f>VLOOKUP(A469,data!I:S,6,FALSE)</f>
        <v>3</v>
      </c>
      <c r="G469" s="17">
        <f>C469-D469</f>
        <v>-0.20000000000000284</v>
      </c>
      <c r="H469" s="17">
        <f>IF(OR(G469&lt;E469,G469&gt;F469),1,0)</f>
        <v>0</v>
      </c>
      <c r="I469" s="15" t="str">
        <f>IF(H469=1,IF(G469&lt;E469,G469-E469,G469-F469),"")</f>
        <v/>
      </c>
      <c r="J469" s="33" t="str">
        <f>VLOOKUP(A469,data!I:S,9,FALSE)</f>
        <v>Front Band Hole Front - Pos Y</v>
      </c>
      <c r="K469" s="33"/>
      <c r="L469" s="33"/>
      <c r="M469" s="33"/>
      <c r="N469" s="2"/>
      <c r="X469" s="3" t="str">
        <f>IF(AND(H469=1,Y469="TRUE"),TRUE,"")</f>
        <v/>
      </c>
      <c r="Y469" s="3" t="str">
        <f>VLOOKUP(A469,data!I:S,10,FALSE)</f>
        <v>TRUE</v>
      </c>
      <c r="Z469" s="3">
        <f>VLOOKUP(A469,data!I:S,7,FALSE)</f>
        <v>-6</v>
      </c>
      <c r="AA469" s="3">
        <f>VLOOKUP(A469,data!I:S,8,FALSE)</f>
        <v>6</v>
      </c>
      <c r="AB469" s="3" t="b">
        <f>IF(OR(G469&lt;Z469,G469&gt;AA469),TRUE,FALSE)</f>
        <v>0</v>
      </c>
    </row>
    <row r="470" spans="1:28" s="3" customFormat="1" x14ac:dyDescent="0.25">
      <c r="A470" s="17" t="s">
        <v>868</v>
      </c>
      <c r="B470" s="17" t="str">
        <f>VLOOKUP(A470,data!I:S,2,FALSE)</f>
        <v>Pos Z</v>
      </c>
      <c r="C470" s="15">
        <f>TRUNC(VLOOKUP(A470,data!I:S,3,FALSE),1)</f>
        <v>1037.7</v>
      </c>
      <c r="D470" s="15">
        <f>TRUNC(VLOOKUP(A470,data!I:S,4,FALSE),1)</f>
        <v>1040</v>
      </c>
      <c r="E470" s="15">
        <f>VLOOKUP(A470,data!I:S,5,FALSE)</f>
        <v>-3</v>
      </c>
      <c r="F470" s="15">
        <f>VLOOKUP(A470,data!I:S,6,FALSE)</f>
        <v>3</v>
      </c>
      <c r="G470" s="17">
        <f>C470-D470</f>
        <v>-2.2999999999999545</v>
      </c>
      <c r="H470" s="17">
        <f>IF(OR(G470&lt;E470,G470&gt;F470),1,0)</f>
        <v>0</v>
      </c>
      <c r="I470" s="15" t="str">
        <f>IF(H470=1,IF(G470&lt;E470,G470-E470,G470-F470),"")</f>
        <v/>
      </c>
      <c r="J470" s="33" t="str">
        <f>VLOOKUP(A470,data!I:S,9,FALSE)</f>
        <v>Front Band Hole Front - Pos Z</v>
      </c>
      <c r="K470" s="33"/>
      <c r="L470" s="33"/>
      <c r="M470" s="33"/>
      <c r="N470" s="2"/>
      <c r="X470" s="3" t="str">
        <f>IF(AND(H470=1,Y470="TRUE"),TRUE,"")</f>
        <v/>
      </c>
      <c r="Y470" s="3" t="str">
        <f>VLOOKUP(A470,data!I:S,10,FALSE)</f>
        <v>TRUE</v>
      </c>
      <c r="Z470" s="3">
        <f>VLOOKUP(A470,data!I:S,7,FALSE)</f>
        <v>-6</v>
      </c>
      <c r="AA470" s="3">
        <f>VLOOKUP(A470,data!I:S,8,FALSE)</f>
        <v>6</v>
      </c>
      <c r="AB470" s="3" t="b">
        <f>IF(OR(G470&lt;Z470,G470&gt;AA470),TRUE,FALSE)</f>
        <v>0</v>
      </c>
    </row>
    <row r="471" spans="1:28" s="3" customFormat="1" x14ac:dyDescent="0.25">
      <c r="A471" s="17" t="s">
        <v>870</v>
      </c>
      <c r="B471" s="17" t="str">
        <f>VLOOKUP(A471,data!I:S,2,FALSE)</f>
        <v>Pos X</v>
      </c>
      <c r="C471" s="15">
        <f>TRUNC(VLOOKUP(A471,data!I:S,3,FALSE),1)</f>
        <v>3139.9</v>
      </c>
      <c r="D471" s="15">
        <f>TRUNC(VLOOKUP(A471,data!I:S,4,FALSE),1)</f>
        <v>3140</v>
      </c>
      <c r="E471" s="15">
        <f>VLOOKUP(A471,data!I:S,5,FALSE)</f>
        <v>-3</v>
      </c>
      <c r="F471" s="15">
        <f>VLOOKUP(A471,data!I:S,6,FALSE)</f>
        <v>3</v>
      </c>
      <c r="G471" s="17">
        <f>C471-D471</f>
        <v>-9.9999999999909051E-2</v>
      </c>
      <c r="H471" s="17">
        <f>IF(OR(G471&lt;E471,G471&gt;F471),1,0)</f>
        <v>0</v>
      </c>
      <c r="I471" s="15" t="str">
        <f>IF(H471=1,IF(G471&lt;E471,G471-E471,G471-F471),"")</f>
        <v/>
      </c>
      <c r="J471" s="33" t="str">
        <f>VLOOKUP(A471,data!I:S,9,FALSE)</f>
        <v>Front Band Hole Rear - Pos X</v>
      </c>
      <c r="K471" s="33"/>
      <c r="L471" s="33"/>
      <c r="M471" s="33"/>
      <c r="N471" s="2"/>
      <c r="X471" s="3" t="str">
        <f>IF(AND(H471=1,Y471="TRUE"),TRUE,"")</f>
        <v/>
      </c>
      <c r="Y471" s="3" t="str">
        <f>VLOOKUP(A471,data!I:S,10,FALSE)</f>
        <v>TRUE</v>
      </c>
      <c r="Z471" s="3">
        <f>VLOOKUP(A471,data!I:S,7,FALSE)</f>
        <v>-6</v>
      </c>
      <c r="AA471" s="3">
        <f>VLOOKUP(A471,data!I:S,8,FALSE)</f>
        <v>6</v>
      </c>
      <c r="AB471" s="3" t="b">
        <f>IF(OR(G471&lt;Z471,G471&gt;AA471),TRUE,FALSE)</f>
        <v>0</v>
      </c>
    </row>
    <row r="472" spans="1:28" s="3" customFormat="1" x14ac:dyDescent="0.25">
      <c r="A472" s="17" t="s">
        <v>872</v>
      </c>
      <c r="B472" s="17" t="str">
        <f>VLOOKUP(A472,data!I:S,2,FALSE)</f>
        <v>Pos Y</v>
      </c>
      <c r="C472" s="15">
        <f>TRUNC(VLOOKUP(A472,data!I:S,3,FALSE),1)</f>
        <v>-64.599999999999994</v>
      </c>
      <c r="D472" s="15">
        <f>TRUNC(VLOOKUP(A472,data!I:S,4,FALSE),1)</f>
        <v>-64.5</v>
      </c>
      <c r="E472" s="15">
        <f>VLOOKUP(A472,data!I:S,5,FALSE)</f>
        <v>-3</v>
      </c>
      <c r="F472" s="15">
        <f>VLOOKUP(A472,data!I:S,6,FALSE)</f>
        <v>3</v>
      </c>
      <c r="G472" s="17">
        <f>C472-D472</f>
        <v>-9.9999999999994316E-2</v>
      </c>
      <c r="H472" s="17">
        <f>IF(OR(G472&lt;E472,G472&gt;F472),1,0)</f>
        <v>0</v>
      </c>
      <c r="I472" s="15" t="str">
        <f>IF(H472=1,IF(G472&lt;E472,G472-E472,G472-F472),"")</f>
        <v/>
      </c>
      <c r="J472" s="33" t="str">
        <f>VLOOKUP(A472,data!I:S,9,FALSE)</f>
        <v>Front Band Hole Rear - Pos Y</v>
      </c>
      <c r="K472" s="33"/>
      <c r="L472" s="33"/>
      <c r="M472" s="33"/>
      <c r="N472" s="2"/>
      <c r="X472" s="3" t="str">
        <f>IF(AND(H472=1,Y472="TRUE"),TRUE,"")</f>
        <v/>
      </c>
      <c r="Y472" s="3" t="str">
        <f>VLOOKUP(A472,data!I:S,10,FALSE)</f>
        <v>TRUE</v>
      </c>
      <c r="Z472" s="3">
        <f>VLOOKUP(A472,data!I:S,7,FALSE)</f>
        <v>-6</v>
      </c>
      <c r="AA472" s="3">
        <f>VLOOKUP(A472,data!I:S,8,FALSE)</f>
        <v>6</v>
      </c>
      <c r="AB472" s="3" t="b">
        <f>IF(OR(G472&lt;Z472,G472&gt;AA472),TRUE,FALSE)</f>
        <v>0</v>
      </c>
    </row>
    <row r="473" spans="1:28" s="3" customFormat="1" x14ac:dyDescent="0.25">
      <c r="A473" s="17" t="s">
        <v>874</v>
      </c>
      <c r="B473" s="17" t="str">
        <f>VLOOKUP(A473,data!I:S,2,FALSE)</f>
        <v>Pos Z</v>
      </c>
      <c r="C473" s="15">
        <f>TRUNC(VLOOKUP(A473,data!I:S,3,FALSE),1)</f>
        <v>1038.8</v>
      </c>
      <c r="D473" s="15">
        <f>TRUNC(VLOOKUP(A473,data!I:S,4,FALSE),1)</f>
        <v>1040</v>
      </c>
      <c r="E473" s="15">
        <f>VLOOKUP(A473,data!I:S,5,FALSE)</f>
        <v>-3</v>
      </c>
      <c r="F473" s="15">
        <f>VLOOKUP(A473,data!I:S,6,FALSE)</f>
        <v>3</v>
      </c>
      <c r="G473" s="17">
        <f>C473-D473</f>
        <v>-1.2000000000000455</v>
      </c>
      <c r="H473" s="17">
        <f>IF(OR(G473&lt;E473,G473&gt;F473),1,0)</f>
        <v>0</v>
      </c>
      <c r="I473" s="15" t="str">
        <f>IF(H473=1,IF(G473&lt;E473,G473-E473,G473-F473),"")</f>
        <v/>
      </c>
      <c r="J473" s="33" t="str">
        <f>VLOOKUP(A473,data!I:S,9,FALSE)</f>
        <v>Front Band Hole Rear - Pos Z</v>
      </c>
      <c r="K473" s="33"/>
      <c r="L473" s="33"/>
      <c r="M473" s="33"/>
      <c r="N473" s="2"/>
      <c r="X473" s="3" t="str">
        <f>IF(AND(H473=1,Y473="TRUE"),TRUE,"")</f>
        <v/>
      </c>
      <c r="Y473" s="3" t="str">
        <f>VLOOKUP(A473,data!I:S,10,FALSE)</f>
        <v>TRUE</v>
      </c>
      <c r="Z473" s="3">
        <f>VLOOKUP(A473,data!I:S,7,FALSE)</f>
        <v>-6</v>
      </c>
      <c r="AA473" s="3">
        <f>VLOOKUP(A473,data!I:S,8,FALSE)</f>
        <v>6</v>
      </c>
      <c r="AB473" s="3" t="b">
        <f>IF(OR(G473&lt;Z473,G473&gt;AA473),TRUE,FALSE)</f>
        <v>0</v>
      </c>
    </row>
    <row r="474" spans="1:28" s="3" customFormat="1" x14ac:dyDescent="0.25">
      <c r="A474" s="17" t="s">
        <v>876</v>
      </c>
      <c r="B474" s="17" t="str">
        <f>VLOOKUP(A474,data!I:S,2,FALSE)</f>
        <v>Pos X</v>
      </c>
      <c r="C474" s="15">
        <f>TRUNC(VLOOKUP(A474,data!I:S,3,FALSE),1)</f>
        <v>3118.5</v>
      </c>
      <c r="D474" s="15">
        <f>TRUNC(VLOOKUP(A474,data!I:S,4,FALSE),1)</f>
        <v>3115</v>
      </c>
      <c r="E474" s="15">
        <f>VLOOKUP(A474,data!I:S,5,FALSE)</f>
        <v>-3</v>
      </c>
      <c r="F474" s="15">
        <f>VLOOKUP(A474,data!I:S,6,FALSE)</f>
        <v>3</v>
      </c>
      <c r="G474" s="17">
        <f>C474-D474</f>
        <v>3.5</v>
      </c>
      <c r="H474" s="17">
        <f>IF(OR(G474&lt;E474,G474&gt;F474),1,0)</f>
        <v>1</v>
      </c>
      <c r="I474" s="15">
        <f>IF(H474=1,IF(G474&lt;E474,G474-E474,G474-F474),"")</f>
        <v>0.5</v>
      </c>
      <c r="J474" s="33" t="str">
        <f>VLOOKUP(A474,data!I:S,9,FALSE)</f>
        <v>Front Band Nut - Pos X</v>
      </c>
      <c r="K474" s="33"/>
      <c r="L474" s="33"/>
      <c r="M474" s="33"/>
      <c r="N474" s="2"/>
      <c r="X474" s="3" t="b">
        <f>IF(AND(H474=1,Y474="TRUE"),TRUE,"")</f>
        <v>1</v>
      </c>
      <c r="Y474" s="3" t="str">
        <f>VLOOKUP(A474,data!I:S,10,FALSE)</f>
        <v>TRUE</v>
      </c>
      <c r="Z474" s="3">
        <f>VLOOKUP(A474,data!I:S,7,FALSE)</f>
        <v>-6</v>
      </c>
      <c r="AA474" s="3">
        <f>VLOOKUP(A474,data!I:S,8,FALSE)</f>
        <v>6</v>
      </c>
      <c r="AB474" s="3" t="b">
        <f>IF(OR(G474&lt;Z474,G474&gt;AA474),TRUE,FALSE)</f>
        <v>0</v>
      </c>
    </row>
    <row r="475" spans="1:28" s="3" customFormat="1" x14ac:dyDescent="0.25">
      <c r="A475" s="17" t="s">
        <v>878</v>
      </c>
      <c r="B475" s="17" t="str">
        <f>VLOOKUP(A475,data!I:S,2,FALSE)</f>
        <v>Pos Y</v>
      </c>
      <c r="C475" s="15">
        <f>TRUNC(VLOOKUP(A475,data!I:S,3,FALSE),1)</f>
        <v>-466.8</v>
      </c>
      <c r="D475" s="15">
        <f>TRUNC(VLOOKUP(A475,data!I:S,4,FALSE),1)</f>
        <v>-465.4</v>
      </c>
      <c r="E475" s="15">
        <f>VLOOKUP(A475,data!I:S,5,FALSE)</f>
        <v>-3</v>
      </c>
      <c r="F475" s="15">
        <f>VLOOKUP(A475,data!I:S,6,FALSE)</f>
        <v>3</v>
      </c>
      <c r="G475" s="17">
        <f>C475-D475</f>
        <v>-1.4000000000000341</v>
      </c>
      <c r="H475" s="17">
        <f>IF(OR(G475&lt;E475,G475&gt;F475),1,0)</f>
        <v>0</v>
      </c>
      <c r="I475" s="15" t="str">
        <f>IF(H475=1,IF(G475&lt;E475,G475-E475,G475-F475),"")</f>
        <v/>
      </c>
      <c r="J475" s="33" t="str">
        <f>VLOOKUP(A475,data!I:S,9,FALSE)</f>
        <v>Front Band Nut - Pos Y</v>
      </c>
      <c r="K475" s="33"/>
      <c r="L475" s="33"/>
      <c r="M475" s="33"/>
      <c r="N475" s="2"/>
      <c r="X475" s="3" t="str">
        <f>IF(AND(H475=1,Y475="TRUE"),TRUE,"")</f>
        <v/>
      </c>
      <c r="Y475" s="3" t="str">
        <f>VLOOKUP(A475,data!I:S,10,FALSE)</f>
        <v>TRUE</v>
      </c>
      <c r="Z475" s="3">
        <f>VLOOKUP(A475,data!I:S,7,FALSE)</f>
        <v>-6</v>
      </c>
      <c r="AA475" s="3">
        <f>VLOOKUP(A475,data!I:S,8,FALSE)</f>
        <v>6</v>
      </c>
      <c r="AB475" s="3" t="b">
        <f>IF(OR(G475&lt;Z475,G475&gt;AA475),TRUE,FALSE)</f>
        <v>0</v>
      </c>
    </row>
    <row r="476" spans="1:28" s="3" customFormat="1" x14ac:dyDescent="0.25">
      <c r="A476" s="17" t="s">
        <v>880</v>
      </c>
      <c r="B476" s="17" t="str">
        <f>VLOOKUP(A476,data!I:S,2,FALSE)</f>
        <v>Pos Z</v>
      </c>
      <c r="C476" s="15">
        <f>TRUNC(VLOOKUP(A476,data!I:S,3,FALSE),1)</f>
        <v>888.6</v>
      </c>
      <c r="D476" s="15">
        <f>TRUNC(VLOOKUP(A476,data!I:S,4,FALSE),1)</f>
        <v>887.5</v>
      </c>
      <c r="E476" s="15">
        <f>VLOOKUP(A476,data!I:S,5,FALSE)</f>
        <v>-3</v>
      </c>
      <c r="F476" s="15">
        <f>VLOOKUP(A476,data!I:S,6,FALSE)</f>
        <v>3</v>
      </c>
      <c r="G476" s="17">
        <f>C476-D476</f>
        <v>1.1000000000000227</v>
      </c>
      <c r="H476" s="17">
        <f>IF(OR(G476&lt;E476,G476&gt;F476),1,0)</f>
        <v>0</v>
      </c>
      <c r="I476" s="15" t="str">
        <f>IF(H476=1,IF(G476&lt;E476,G476-E476,G476-F476),"")</f>
        <v/>
      </c>
      <c r="J476" s="33" t="str">
        <f>VLOOKUP(A476,data!I:S,9,FALSE)</f>
        <v>Front Band Nut - Pos Z</v>
      </c>
      <c r="K476" s="33"/>
      <c r="L476" s="33"/>
      <c r="M476" s="33"/>
      <c r="N476" s="2"/>
      <c r="X476" s="3" t="str">
        <f>IF(AND(H476=1,Y476="TRUE"),TRUE,"")</f>
        <v/>
      </c>
      <c r="Y476" s="3" t="str">
        <f>VLOOKUP(A476,data!I:S,10,FALSE)</f>
        <v>TRUE</v>
      </c>
      <c r="Z476" s="3">
        <f>VLOOKUP(A476,data!I:S,7,FALSE)</f>
        <v>-6</v>
      </c>
      <c r="AA476" s="3">
        <f>VLOOKUP(A476,data!I:S,8,FALSE)</f>
        <v>6</v>
      </c>
      <c r="AB476" s="3" t="b">
        <f>IF(OR(G476&lt;Z476,G476&gt;AA476),TRUE,FALSE)</f>
        <v>0</v>
      </c>
    </row>
    <row r="477" spans="1:28" s="3" customFormat="1" x14ac:dyDescent="0.25">
      <c r="A477" s="17" t="s">
        <v>882</v>
      </c>
      <c r="B477" s="17" t="str">
        <f>VLOOKUP(A477,data!I:S,2,FALSE)</f>
        <v>Pos X</v>
      </c>
      <c r="C477" s="15">
        <f>TRUNC(VLOOKUP(A477,data!I:S,3,FALSE),1)</f>
        <v>3754.5</v>
      </c>
      <c r="D477" s="15">
        <f>TRUNC(VLOOKUP(A477,data!I:S,4,FALSE),1)</f>
        <v>3755.4</v>
      </c>
      <c r="E477" s="15">
        <f>VLOOKUP(A477,data!I:S,5,FALSE)</f>
        <v>-3</v>
      </c>
      <c r="F477" s="15">
        <f>VLOOKUP(A477,data!I:S,6,FALSE)</f>
        <v>3</v>
      </c>
      <c r="G477" s="17">
        <f>C477-D477</f>
        <v>-0.90000000000009095</v>
      </c>
      <c r="H477" s="17">
        <f>IF(OR(G477&lt;E477,G477&gt;F477),1,0)</f>
        <v>0</v>
      </c>
      <c r="I477" s="15" t="str">
        <f>IF(H477=1,IF(G477&lt;E477,G477-E477,G477-F477),"")</f>
        <v/>
      </c>
      <c r="J477" s="33" t="str">
        <f>VLOOKUP(A477,data!I:S,9,FALSE)</f>
        <v>Rear Band Hole Front - Pos X</v>
      </c>
      <c r="K477" s="33"/>
      <c r="L477" s="33"/>
      <c r="M477" s="33"/>
      <c r="N477" s="2"/>
      <c r="X477" s="3" t="str">
        <f>IF(AND(H477=1,Y477="TRUE"),TRUE,"")</f>
        <v/>
      </c>
      <c r="Y477" s="3" t="str">
        <f>VLOOKUP(A477,data!I:S,10,FALSE)</f>
        <v>TRUE</v>
      </c>
      <c r="Z477" s="3">
        <f>VLOOKUP(A477,data!I:S,7,FALSE)</f>
        <v>-6</v>
      </c>
      <c r="AA477" s="3">
        <f>VLOOKUP(A477,data!I:S,8,FALSE)</f>
        <v>6</v>
      </c>
      <c r="AB477" s="3" t="b">
        <f>IF(OR(G477&lt;Z477,G477&gt;AA477),TRUE,FALSE)</f>
        <v>0</v>
      </c>
    </row>
    <row r="478" spans="1:28" s="3" customFormat="1" x14ac:dyDescent="0.25">
      <c r="A478" s="17" t="s">
        <v>884</v>
      </c>
      <c r="B478" s="17" t="str">
        <f>VLOOKUP(A478,data!I:S,2,FALSE)</f>
        <v>Pos Y</v>
      </c>
      <c r="C478" s="15">
        <f>TRUNC(VLOOKUP(A478,data!I:S,3,FALSE),1)</f>
        <v>-74.7</v>
      </c>
      <c r="D478" s="15">
        <f>TRUNC(VLOOKUP(A478,data!I:S,4,FALSE),1)</f>
        <v>-74.3</v>
      </c>
      <c r="E478" s="15">
        <f>VLOOKUP(A478,data!I:S,5,FALSE)</f>
        <v>-3</v>
      </c>
      <c r="F478" s="15">
        <f>VLOOKUP(A478,data!I:S,6,FALSE)</f>
        <v>3</v>
      </c>
      <c r="G478" s="17">
        <f>C478-D478</f>
        <v>-0.40000000000000568</v>
      </c>
      <c r="H478" s="17">
        <f>IF(OR(G478&lt;E478,G478&gt;F478),1,0)</f>
        <v>0</v>
      </c>
      <c r="I478" s="15" t="str">
        <f>IF(H478=1,IF(G478&lt;E478,G478-E478,G478-F478),"")</f>
        <v/>
      </c>
      <c r="J478" s="33" t="str">
        <f>VLOOKUP(A478,data!I:S,9,FALSE)</f>
        <v>Rear Band Hole Front - Pos Y</v>
      </c>
      <c r="K478" s="33"/>
      <c r="L478" s="33"/>
      <c r="M478" s="33"/>
      <c r="N478" s="2"/>
      <c r="X478" s="3" t="str">
        <f>IF(AND(H478=1,Y478="TRUE"),TRUE,"")</f>
        <v/>
      </c>
      <c r="Y478" s="3" t="str">
        <f>VLOOKUP(A478,data!I:S,10,FALSE)</f>
        <v>FALSE</v>
      </c>
      <c r="Z478" s="3">
        <f>VLOOKUP(A478,data!I:S,7,FALSE)</f>
        <v>-6</v>
      </c>
      <c r="AA478" s="3">
        <f>VLOOKUP(A478,data!I:S,8,FALSE)</f>
        <v>6</v>
      </c>
      <c r="AB478" s="3" t="b">
        <f>IF(OR(G478&lt;Z478,G478&gt;AA478),TRUE,FALSE)</f>
        <v>0</v>
      </c>
    </row>
    <row r="479" spans="1:28" s="3" customFormat="1" x14ac:dyDescent="0.25">
      <c r="A479" s="17" t="s">
        <v>886</v>
      </c>
      <c r="B479" s="17" t="str">
        <f>VLOOKUP(A479,data!I:S,2,FALSE)</f>
        <v>Pos Z</v>
      </c>
      <c r="C479" s="15">
        <f>TRUNC(VLOOKUP(A479,data!I:S,3,FALSE),1)</f>
        <v>1059.5999999999999</v>
      </c>
      <c r="D479" s="15">
        <f>TRUNC(VLOOKUP(A479,data!I:S,4,FALSE),1)</f>
        <v>1061.8</v>
      </c>
      <c r="E479" s="15">
        <f>VLOOKUP(A479,data!I:S,5,FALSE)</f>
        <v>-3</v>
      </c>
      <c r="F479" s="15">
        <f>VLOOKUP(A479,data!I:S,6,FALSE)</f>
        <v>3</v>
      </c>
      <c r="G479" s="17">
        <f>C479-D479</f>
        <v>-2.2000000000000455</v>
      </c>
      <c r="H479" s="17">
        <f>IF(OR(G479&lt;E479,G479&gt;F479),1,0)</f>
        <v>0</v>
      </c>
      <c r="I479" s="15" t="str">
        <f>IF(H479=1,IF(G479&lt;E479,G479-E479,G479-F479),"")</f>
        <v/>
      </c>
      <c r="J479" s="33" t="str">
        <f>VLOOKUP(A479,data!I:S,9,FALSE)</f>
        <v>Rear Band Hole Front - Pos Z</v>
      </c>
      <c r="K479" s="33"/>
      <c r="L479" s="33"/>
      <c r="M479" s="33"/>
      <c r="N479" s="2"/>
      <c r="X479" s="3" t="str">
        <f>IF(AND(H479=1,Y479="TRUE"),TRUE,"")</f>
        <v/>
      </c>
      <c r="Y479" s="3" t="str">
        <f>VLOOKUP(A479,data!I:S,10,FALSE)</f>
        <v>TRUE</v>
      </c>
      <c r="Z479" s="3">
        <f>VLOOKUP(A479,data!I:S,7,FALSE)</f>
        <v>-6</v>
      </c>
      <c r="AA479" s="3">
        <f>VLOOKUP(A479,data!I:S,8,FALSE)</f>
        <v>6</v>
      </c>
      <c r="AB479" s="3" t="b">
        <f>IF(OR(G479&lt;Z479,G479&gt;AA479),TRUE,FALSE)</f>
        <v>0</v>
      </c>
    </row>
    <row r="480" spans="1:28" s="3" customFormat="1" x14ac:dyDescent="0.25">
      <c r="A480" s="17" t="s">
        <v>888</v>
      </c>
      <c r="B480" s="17" t="str">
        <f>VLOOKUP(A480,data!I:S,2,FALSE)</f>
        <v>Pos X</v>
      </c>
      <c r="C480" s="15">
        <f>TRUNC(VLOOKUP(A480,data!I:S,3,FALSE),1)</f>
        <v>3805.1</v>
      </c>
      <c r="D480" s="15">
        <f>TRUNC(VLOOKUP(A480,data!I:S,4,FALSE),1)</f>
        <v>3805</v>
      </c>
      <c r="E480" s="15">
        <f>VLOOKUP(A480,data!I:S,5,FALSE)</f>
        <v>-3</v>
      </c>
      <c r="F480" s="15">
        <f>VLOOKUP(A480,data!I:S,6,FALSE)</f>
        <v>3</v>
      </c>
      <c r="G480" s="17">
        <f>C480-D480</f>
        <v>9.9999999999909051E-2</v>
      </c>
      <c r="H480" s="17">
        <f>IF(OR(G480&lt;E480,G480&gt;F480),1,0)</f>
        <v>0</v>
      </c>
      <c r="I480" s="15" t="str">
        <f>IF(H480=1,IF(G480&lt;E480,G480-E480,G480-F480),"")</f>
        <v/>
      </c>
      <c r="J480" s="33" t="str">
        <f>VLOOKUP(A480,data!I:S,9,FALSE)</f>
        <v>Rear Band Hole Rear - Pos X</v>
      </c>
      <c r="K480" s="33"/>
      <c r="L480" s="33"/>
      <c r="M480" s="33"/>
      <c r="N480" s="2"/>
      <c r="X480" s="3" t="str">
        <f>IF(AND(H480=1,Y480="TRUE"),TRUE,"")</f>
        <v/>
      </c>
      <c r="Y480" s="3" t="str">
        <f>VLOOKUP(A480,data!I:S,10,FALSE)</f>
        <v>TRUE</v>
      </c>
      <c r="Z480" s="3">
        <f>VLOOKUP(A480,data!I:S,7,FALSE)</f>
        <v>-6</v>
      </c>
      <c r="AA480" s="3">
        <f>VLOOKUP(A480,data!I:S,8,FALSE)</f>
        <v>6</v>
      </c>
      <c r="AB480" s="3" t="b">
        <f>IF(OR(G480&lt;Z480,G480&gt;AA480),TRUE,FALSE)</f>
        <v>0</v>
      </c>
    </row>
    <row r="481" spans="1:28" s="3" customFormat="1" x14ac:dyDescent="0.25">
      <c r="A481" s="17" t="s">
        <v>890</v>
      </c>
      <c r="B481" s="17" t="str">
        <f>VLOOKUP(A481,data!I:S,2,FALSE)</f>
        <v>Pos Y</v>
      </c>
      <c r="C481" s="15">
        <f>TRUNC(VLOOKUP(A481,data!I:S,3,FALSE),1)</f>
        <v>-70.900000000000006</v>
      </c>
      <c r="D481" s="15">
        <f>TRUNC(VLOOKUP(A481,data!I:S,4,FALSE),1)</f>
        <v>-71.2</v>
      </c>
      <c r="E481" s="15">
        <f>VLOOKUP(A481,data!I:S,5,FALSE)</f>
        <v>-3</v>
      </c>
      <c r="F481" s="15">
        <f>VLOOKUP(A481,data!I:S,6,FALSE)</f>
        <v>3</v>
      </c>
      <c r="G481" s="17">
        <f>C481-D481</f>
        <v>0.29999999999999716</v>
      </c>
      <c r="H481" s="17">
        <f>IF(OR(G481&lt;E481,G481&gt;F481),1,0)</f>
        <v>0</v>
      </c>
      <c r="I481" s="15" t="str">
        <f>IF(H481=1,IF(G481&lt;E481,G481-E481,G481-F481),"")</f>
        <v/>
      </c>
      <c r="J481" s="33" t="str">
        <f>VLOOKUP(A481,data!I:S,9,FALSE)</f>
        <v>Rear Band Hole Rear - Pos Y</v>
      </c>
      <c r="K481" s="33"/>
      <c r="L481" s="33"/>
      <c r="M481" s="33"/>
      <c r="N481" s="2"/>
      <c r="X481" s="3" t="str">
        <f>IF(AND(H481=1,Y481="TRUE"),TRUE,"")</f>
        <v/>
      </c>
      <c r="Y481" s="3" t="str">
        <f>VLOOKUP(A481,data!I:S,10,FALSE)</f>
        <v>TRUE</v>
      </c>
      <c r="Z481" s="3">
        <f>VLOOKUP(A481,data!I:S,7,FALSE)</f>
        <v>-6</v>
      </c>
      <c r="AA481" s="3">
        <f>VLOOKUP(A481,data!I:S,8,FALSE)</f>
        <v>6</v>
      </c>
      <c r="AB481" s="3" t="b">
        <f>IF(OR(G481&lt;Z481,G481&gt;AA481),TRUE,FALSE)</f>
        <v>0</v>
      </c>
    </row>
    <row r="482" spans="1:28" s="3" customFormat="1" x14ac:dyDescent="0.25">
      <c r="A482" s="17" t="s">
        <v>892</v>
      </c>
      <c r="B482" s="17" t="str">
        <f>VLOOKUP(A482,data!I:S,2,FALSE)</f>
        <v>Pos Z</v>
      </c>
      <c r="C482" s="15">
        <f>TRUNC(VLOOKUP(A482,data!I:S,3,FALSE),1)</f>
        <v>1057.2</v>
      </c>
      <c r="D482" s="15">
        <f>TRUNC(VLOOKUP(A482,data!I:S,4,FALSE),1)</f>
        <v>1059.5999999999999</v>
      </c>
      <c r="E482" s="15">
        <f>VLOOKUP(A482,data!I:S,5,FALSE)</f>
        <v>-3</v>
      </c>
      <c r="F482" s="15">
        <f>VLOOKUP(A482,data!I:S,6,FALSE)</f>
        <v>3</v>
      </c>
      <c r="G482" s="17">
        <f>C482-D482</f>
        <v>-2.3999999999998636</v>
      </c>
      <c r="H482" s="17">
        <f>IF(OR(G482&lt;E482,G482&gt;F482),1,0)</f>
        <v>0</v>
      </c>
      <c r="I482" s="15" t="str">
        <f>IF(H482=1,IF(G482&lt;E482,G482-E482,G482-F482),"")</f>
        <v/>
      </c>
      <c r="J482" s="33" t="str">
        <f>VLOOKUP(A482,data!I:S,9,FALSE)</f>
        <v>Rear Band Hole Rear - Pos Z</v>
      </c>
      <c r="K482" s="33"/>
      <c r="L482" s="33"/>
      <c r="M482" s="33"/>
      <c r="N482" s="2"/>
      <c r="X482" s="3" t="str">
        <f>IF(AND(H482=1,Y482="TRUE"),TRUE,"")</f>
        <v/>
      </c>
      <c r="Y482" s="3" t="str">
        <f>VLOOKUP(A482,data!I:S,10,FALSE)</f>
        <v>TRUE</v>
      </c>
      <c r="Z482" s="3">
        <f>VLOOKUP(A482,data!I:S,7,FALSE)</f>
        <v>-6</v>
      </c>
      <c r="AA482" s="3">
        <f>VLOOKUP(A482,data!I:S,8,FALSE)</f>
        <v>6</v>
      </c>
      <c r="AB482" s="3" t="b">
        <f>IF(OR(G482&lt;Z482,G482&gt;AA482),TRUE,FALSE)</f>
        <v>0</v>
      </c>
    </row>
    <row r="483" spans="1:28" s="3" customFormat="1" x14ac:dyDescent="0.25">
      <c r="A483" s="17" t="s">
        <v>894</v>
      </c>
      <c r="B483" s="17" t="str">
        <f>VLOOKUP(A483,data!I:S,2,FALSE)</f>
        <v>Pos X</v>
      </c>
      <c r="C483" s="15">
        <f>TRUNC(VLOOKUP(A483,data!I:S,3,FALSE),1)</f>
        <v>3807.6</v>
      </c>
      <c r="D483" s="15">
        <f>TRUNC(VLOOKUP(A483,data!I:S,4,FALSE),1)</f>
        <v>3806.5</v>
      </c>
      <c r="E483" s="15">
        <f>VLOOKUP(A483,data!I:S,5,FALSE)</f>
        <v>-3</v>
      </c>
      <c r="F483" s="15">
        <f>VLOOKUP(A483,data!I:S,6,FALSE)</f>
        <v>3</v>
      </c>
      <c r="G483" s="17">
        <f>C483-D483</f>
        <v>1.0999999999999091</v>
      </c>
      <c r="H483" s="17">
        <f>IF(OR(G483&lt;E483,G483&gt;F483),1,0)</f>
        <v>0</v>
      </c>
      <c r="I483" s="15" t="str">
        <f>IF(H483=1,IF(G483&lt;E483,G483-E483,G483-F483),"")</f>
        <v/>
      </c>
      <c r="J483" s="33" t="str">
        <f>VLOOKUP(A483,data!I:S,9,FALSE)</f>
        <v>Rear Band Nut - Pos X</v>
      </c>
      <c r="K483" s="33"/>
      <c r="L483" s="33"/>
      <c r="M483" s="33"/>
      <c r="N483" s="2"/>
      <c r="X483" s="3" t="str">
        <f>IF(AND(H483=1,Y483="TRUE"),TRUE,"")</f>
        <v/>
      </c>
      <c r="Y483" s="3" t="str">
        <f>VLOOKUP(A483,data!I:S,10,FALSE)</f>
        <v>TRUE</v>
      </c>
      <c r="Z483" s="3">
        <f>VLOOKUP(A483,data!I:S,7,FALSE)</f>
        <v>-6</v>
      </c>
      <c r="AA483" s="3">
        <f>VLOOKUP(A483,data!I:S,8,FALSE)</f>
        <v>6</v>
      </c>
      <c r="AB483" s="3" t="b">
        <f>IF(OR(G483&lt;Z483,G483&gt;AA483),TRUE,FALSE)</f>
        <v>0</v>
      </c>
    </row>
    <row r="484" spans="1:28" s="3" customFormat="1" x14ac:dyDescent="0.25">
      <c r="A484" s="17" t="s">
        <v>896</v>
      </c>
      <c r="B484" s="17" t="str">
        <f>VLOOKUP(A484,data!I:S,2,FALSE)</f>
        <v>Pos Y</v>
      </c>
      <c r="C484" s="15">
        <f>TRUNC(VLOOKUP(A484,data!I:S,3,FALSE),1)</f>
        <v>-491.3</v>
      </c>
      <c r="D484" s="15">
        <f>TRUNC(VLOOKUP(A484,data!I:S,4,FALSE),1)</f>
        <v>-490</v>
      </c>
      <c r="E484" s="15">
        <f>VLOOKUP(A484,data!I:S,5,FALSE)</f>
        <v>-3</v>
      </c>
      <c r="F484" s="15">
        <f>VLOOKUP(A484,data!I:S,6,FALSE)</f>
        <v>3</v>
      </c>
      <c r="G484" s="17">
        <f>C484-D484</f>
        <v>-1.3000000000000114</v>
      </c>
      <c r="H484" s="17">
        <f>IF(OR(G484&lt;E484,G484&gt;F484),1,0)</f>
        <v>0</v>
      </c>
      <c r="I484" s="15" t="str">
        <f>IF(H484=1,IF(G484&lt;E484,G484-E484,G484-F484),"")</f>
        <v/>
      </c>
      <c r="J484" s="33" t="str">
        <f>VLOOKUP(A484,data!I:S,9,FALSE)</f>
        <v>Rear Band Nut - Pos Y</v>
      </c>
      <c r="K484" s="33"/>
      <c r="L484" s="33"/>
      <c r="M484" s="33"/>
      <c r="N484" s="2"/>
      <c r="X484" s="3" t="str">
        <f>IF(AND(H484=1,Y484="TRUE"),TRUE,"")</f>
        <v/>
      </c>
      <c r="Y484" s="3" t="str">
        <f>VLOOKUP(A484,data!I:S,10,FALSE)</f>
        <v>TRUE</v>
      </c>
      <c r="Z484" s="3">
        <f>VLOOKUP(A484,data!I:S,7,FALSE)</f>
        <v>-6</v>
      </c>
      <c r="AA484" s="3">
        <f>VLOOKUP(A484,data!I:S,8,FALSE)</f>
        <v>6</v>
      </c>
      <c r="AB484" s="3" t="b">
        <f>IF(OR(G484&lt;Z484,G484&gt;AA484),TRUE,FALSE)</f>
        <v>0</v>
      </c>
    </row>
    <row r="485" spans="1:28" s="3" customFormat="1" x14ac:dyDescent="0.25">
      <c r="A485" s="17" t="s">
        <v>898</v>
      </c>
      <c r="B485" s="17" t="str">
        <f>VLOOKUP(A485,data!I:S,2,FALSE)</f>
        <v>Pos Z</v>
      </c>
      <c r="C485" s="15">
        <f>TRUNC(VLOOKUP(A485,data!I:S,3,FALSE),1)</f>
        <v>1031.5999999999999</v>
      </c>
      <c r="D485" s="15">
        <f>TRUNC(VLOOKUP(A485,data!I:S,4,FALSE),1)</f>
        <v>1031.4000000000001</v>
      </c>
      <c r="E485" s="15">
        <f>VLOOKUP(A485,data!I:S,5,FALSE)</f>
        <v>-3</v>
      </c>
      <c r="F485" s="15">
        <f>VLOOKUP(A485,data!I:S,6,FALSE)</f>
        <v>3</v>
      </c>
      <c r="G485" s="17">
        <f>C485-D485</f>
        <v>0.1999999999998181</v>
      </c>
      <c r="H485" s="17">
        <f>IF(OR(G485&lt;E485,G485&gt;F485),1,0)</f>
        <v>0</v>
      </c>
      <c r="I485" s="15" t="str">
        <f>IF(H485=1,IF(G485&lt;E485,G485-E485,G485-F485),"")</f>
        <v/>
      </c>
      <c r="J485" s="33" t="str">
        <f>VLOOKUP(A485,data!I:S,9,FALSE)</f>
        <v>Rear Band Nut - Pos Z</v>
      </c>
      <c r="K485" s="33"/>
      <c r="L485" s="33"/>
      <c r="M485" s="33"/>
      <c r="N485" s="2"/>
      <c r="X485" s="3" t="str">
        <f>IF(AND(H485=1,Y485="TRUE"),TRUE,"")</f>
        <v/>
      </c>
      <c r="Y485" s="3" t="str">
        <f>VLOOKUP(A485,data!I:S,10,FALSE)</f>
        <v>TRUE</v>
      </c>
      <c r="Z485" s="3">
        <f>VLOOKUP(A485,data!I:S,7,FALSE)</f>
        <v>-6</v>
      </c>
      <c r="AA485" s="3">
        <f>VLOOKUP(A485,data!I:S,8,FALSE)</f>
        <v>6</v>
      </c>
      <c r="AB485" s="3" t="b">
        <f>IF(OR(G485&lt;Z485,G485&gt;AA485),TRUE,FALSE)</f>
        <v>0</v>
      </c>
    </row>
    <row r="486" spans="1:28" s="3" customFormat="1" x14ac:dyDescent="0.25">
      <c r="A486" s="17" t="s">
        <v>900</v>
      </c>
      <c r="B486" s="17" t="str">
        <f>VLOOKUP(A486,data!I:S,2,FALSE)</f>
        <v>Dist X</v>
      </c>
      <c r="C486" s="15">
        <f>TRUNC(VLOOKUP(A486,data!I:S,3,FALSE),1)</f>
        <v>665.2</v>
      </c>
      <c r="D486" s="15">
        <f>TRUNC(VLOOKUP(A486,data!I:S,4,FALSE),1)</f>
        <v>665.2</v>
      </c>
      <c r="E486" s="15">
        <f>VLOOKUP(A486,data!I:S,5,FALSE)</f>
        <v>-4</v>
      </c>
      <c r="F486" s="15">
        <f>VLOOKUP(A486,data!I:S,6,FALSE)</f>
        <v>4</v>
      </c>
      <c r="G486" s="17">
        <f>C486-D486</f>
        <v>0</v>
      </c>
      <c r="H486" s="17">
        <f>IF(OR(G486&lt;E486,G486&gt;F486),1,0)</f>
        <v>0</v>
      </c>
      <c r="I486" s="15" t="str">
        <f>IF(H486=1,IF(G486&lt;E486,G486-E486,G486-F486),"")</f>
        <v/>
      </c>
      <c r="J486" s="33" t="str">
        <f>VLOOKUP(A486,data!I:S,9,FALSE)</f>
        <v>Front Band Hole Rear vs Rear Band Hole Rear - L-Pitch</v>
      </c>
      <c r="K486" s="33"/>
      <c r="L486" s="33"/>
      <c r="M486" s="33"/>
      <c r="N486" s="2"/>
      <c r="X486" s="3" t="str">
        <f>IF(AND(H486=1,Y486="TRUE"),TRUE,"")</f>
        <v/>
      </c>
      <c r="Y486" s="3" t="str">
        <f>VLOOKUP(A486,data!I:S,10,FALSE)</f>
        <v>TRUE</v>
      </c>
      <c r="Z486" s="3">
        <f>VLOOKUP(A486,data!I:S,7,FALSE)</f>
        <v>-6</v>
      </c>
      <c r="AA486" s="3">
        <f>VLOOKUP(A486,data!I:S,8,FALSE)</f>
        <v>6</v>
      </c>
      <c r="AB486" s="3" t="b">
        <f>IF(OR(G486&lt;Z486,G486&gt;AA486),TRUE,FALSE)</f>
        <v>0</v>
      </c>
    </row>
    <row r="487" spans="1:28" s="3" customFormat="1" x14ac:dyDescent="0.25">
      <c r="A487" s="17" t="s">
        <v>902</v>
      </c>
      <c r="B487" s="17" t="str">
        <f>VLOOKUP(A487,data!I:S,2,FALSE)</f>
        <v>Dist Y</v>
      </c>
      <c r="C487" s="15">
        <f>TRUNC(VLOOKUP(A487,data!I:S,3,FALSE),1)</f>
        <v>6.2</v>
      </c>
      <c r="D487" s="15">
        <f>TRUNC(VLOOKUP(A487,data!I:S,4,FALSE),1)</f>
        <v>8.3000000000000007</v>
      </c>
      <c r="E487" s="15">
        <f>VLOOKUP(A487,data!I:S,5,FALSE)</f>
        <v>-3</v>
      </c>
      <c r="F487" s="15">
        <f>VLOOKUP(A487,data!I:S,6,FALSE)</f>
        <v>3</v>
      </c>
      <c r="G487" s="17">
        <f>C487-D487</f>
        <v>-2.1000000000000005</v>
      </c>
      <c r="H487" s="17">
        <f>IF(OR(G487&lt;E487,G487&gt;F487),1,0)</f>
        <v>0</v>
      </c>
      <c r="I487" s="15" t="str">
        <f>IF(H487=1,IF(G487&lt;E487,G487-E487,G487-F487),"")</f>
        <v/>
      </c>
      <c r="J487" s="33" t="str">
        <f>VLOOKUP(A487,data!I:S,9,FALSE)</f>
        <v>Front Band Hole Rear vs Rear Band Hole Rear - W-Pitch</v>
      </c>
      <c r="K487" s="33"/>
      <c r="L487" s="33"/>
      <c r="M487" s="33"/>
      <c r="N487" s="2"/>
      <c r="X487" s="3" t="str">
        <f>IF(AND(H487=1,Y487="TRUE"),TRUE,"")</f>
        <v/>
      </c>
      <c r="Y487" s="3" t="str">
        <f>VLOOKUP(A487,data!I:S,10,FALSE)</f>
        <v>TRUE</v>
      </c>
      <c r="Z487" s="3">
        <f>VLOOKUP(A487,data!I:S,7,FALSE)</f>
        <v>-4.5</v>
      </c>
      <c r="AA487" s="3">
        <f>VLOOKUP(A487,data!I:S,8,FALSE)</f>
        <v>4.5</v>
      </c>
      <c r="AB487" s="3" t="b">
        <f>IF(OR(G487&lt;Z487,G487&gt;AA487),TRUE,FALSE)</f>
        <v>0</v>
      </c>
    </row>
    <row r="488" spans="1:28" s="3" customFormat="1" x14ac:dyDescent="0.25">
      <c r="A488" s="17" t="s">
        <v>904</v>
      </c>
      <c r="B488" s="17" t="str">
        <f>VLOOKUP(A488,data!I:S,2,FALSE)</f>
        <v>Dist Z</v>
      </c>
      <c r="C488" s="15">
        <f>TRUNC(VLOOKUP(A488,data!I:S,3,FALSE),1)</f>
        <v>18.399999999999999</v>
      </c>
      <c r="D488" s="15">
        <f>TRUNC(VLOOKUP(A488,data!I:S,4,FALSE),1)</f>
        <v>19.600000000000001</v>
      </c>
      <c r="E488" s="15">
        <f>VLOOKUP(A488,data!I:S,5,FALSE)</f>
        <v>-3</v>
      </c>
      <c r="F488" s="15">
        <f>VLOOKUP(A488,data!I:S,6,FALSE)</f>
        <v>3</v>
      </c>
      <c r="G488" s="17">
        <f>C488-D488</f>
        <v>-1.2000000000000028</v>
      </c>
      <c r="H488" s="17">
        <f>IF(OR(G488&lt;E488,G488&gt;F488),1,0)</f>
        <v>0</v>
      </c>
      <c r="I488" s="15" t="str">
        <f>IF(H488=1,IF(G488&lt;E488,G488-E488,G488-F488),"")</f>
        <v/>
      </c>
      <c r="J488" s="33" t="str">
        <f>VLOOKUP(A488,data!I:S,9,FALSE)</f>
        <v>Front Band Hole Rear vs Rear Band Hole Rear - Z-Pitch</v>
      </c>
      <c r="K488" s="33"/>
      <c r="L488" s="33"/>
      <c r="M488" s="33"/>
      <c r="N488" s="2"/>
      <c r="X488" s="3" t="str">
        <f>IF(AND(H488=1,Y488="TRUE"),TRUE,"")</f>
        <v/>
      </c>
      <c r="Y488" s="3" t="str">
        <f>VLOOKUP(A488,data!I:S,10,FALSE)</f>
        <v>TRUE</v>
      </c>
      <c r="Z488" s="3">
        <f>VLOOKUP(A488,data!I:S,7,FALSE)</f>
        <v>-4.5</v>
      </c>
      <c r="AA488" s="3">
        <f>VLOOKUP(A488,data!I:S,8,FALSE)</f>
        <v>4.5</v>
      </c>
      <c r="AB488" s="3" t="b">
        <f>IF(OR(G488&lt;Z488,G488&gt;AA488),TRUE,FALSE)</f>
        <v>0</v>
      </c>
    </row>
    <row r="489" spans="1:28" s="3" customFormat="1" x14ac:dyDescent="0.25">
      <c r="A489" s="17" t="s">
        <v>906</v>
      </c>
      <c r="B489" s="17" t="str">
        <f>VLOOKUP(A489,data!I:S,2,FALSE)</f>
        <v>Dist X</v>
      </c>
      <c r="C489" s="15">
        <f>TRUNC(VLOOKUP(A489,data!I:S,3,FALSE),1)</f>
        <v>3.7</v>
      </c>
      <c r="D489" s="15">
        <f>TRUNC(VLOOKUP(A489,data!I:S,4,FALSE),1)</f>
        <v>0</v>
      </c>
      <c r="E489" s="15">
        <f>VLOOKUP(A489,data!I:S,5,FALSE)</f>
        <v>-3</v>
      </c>
      <c r="F489" s="15">
        <f>VLOOKUP(A489,data!I:S,6,FALSE)</f>
        <v>3</v>
      </c>
      <c r="G489" s="17">
        <f>C489-D489</f>
        <v>3.7</v>
      </c>
      <c r="H489" s="17">
        <f>IF(OR(G489&lt;E489,G489&gt;F489),1,0)</f>
        <v>1</v>
      </c>
      <c r="I489" s="15">
        <f>IF(H489=1,IF(G489&lt;E489,G489-E489,G489-F489),"")</f>
        <v>0.70000000000000018</v>
      </c>
      <c r="J489" s="33" t="str">
        <f>VLOOKUP(A489,data!I:S,9,FALSE)</f>
        <v>Front Band Holes Pt-Sim vs Front Band Nut - L-Pitch</v>
      </c>
      <c r="K489" s="33"/>
      <c r="L489" s="33"/>
      <c r="M489" s="33"/>
      <c r="N489" s="2"/>
      <c r="X489" s="3" t="str">
        <f>IF(AND(H489=1,Y489="TRUE"),TRUE,"")</f>
        <v/>
      </c>
      <c r="Y489" s="3" t="str">
        <f>VLOOKUP(A489,data!I:S,10,FALSE)</f>
        <v>FALSE</v>
      </c>
      <c r="Z489" s="3">
        <f>VLOOKUP(A489,data!I:S,7,FALSE)</f>
        <v>-4.5</v>
      </c>
      <c r="AA489" s="3">
        <f>VLOOKUP(A489,data!I:S,8,FALSE)</f>
        <v>4.5</v>
      </c>
      <c r="AB489" s="3" t="b">
        <f>IF(OR(G489&lt;Z489,G489&gt;AA489),TRUE,FALSE)</f>
        <v>0</v>
      </c>
    </row>
    <row r="490" spans="1:28" s="3" customFormat="1" x14ac:dyDescent="0.25">
      <c r="A490" s="17" t="s">
        <v>908</v>
      </c>
      <c r="B490" s="17" t="str">
        <f>VLOOKUP(A490,data!I:S,2,FALSE)</f>
        <v>Dist Y</v>
      </c>
      <c r="C490" s="15">
        <f>TRUNC(VLOOKUP(A490,data!I:S,3,FALSE),1)</f>
        <v>402.1</v>
      </c>
      <c r="D490" s="15">
        <f>TRUNC(VLOOKUP(A490,data!I:S,4,FALSE),1)</f>
        <v>400.9</v>
      </c>
      <c r="E490" s="15">
        <f>VLOOKUP(A490,data!I:S,5,FALSE)</f>
        <v>-3</v>
      </c>
      <c r="F490" s="15">
        <f>VLOOKUP(A490,data!I:S,6,FALSE)</f>
        <v>3</v>
      </c>
      <c r="G490" s="17">
        <f>C490-D490</f>
        <v>1.2000000000000455</v>
      </c>
      <c r="H490" s="17">
        <f>IF(OR(G490&lt;E490,G490&gt;F490),1,0)</f>
        <v>0</v>
      </c>
      <c r="I490" s="15" t="str">
        <f>IF(H490=1,IF(G490&lt;E490,G490-E490,G490-F490),"")</f>
        <v/>
      </c>
      <c r="J490" s="33" t="str">
        <f>VLOOKUP(A490,data!I:S,9,FALSE)</f>
        <v>Front Band Holes Pt-Sim vs Front Band Nut - W-Pitch</v>
      </c>
      <c r="K490" s="33"/>
      <c r="L490" s="33"/>
      <c r="M490" s="33"/>
      <c r="N490" s="2"/>
      <c r="X490" s="3" t="str">
        <f>IF(AND(H490=1,Y490="TRUE"),TRUE,"")</f>
        <v/>
      </c>
      <c r="Y490" s="3" t="str">
        <f>VLOOKUP(A490,data!I:S,10,FALSE)</f>
        <v>FALSE</v>
      </c>
      <c r="Z490" s="3">
        <f>VLOOKUP(A490,data!I:S,7,FALSE)</f>
        <v>-4.5</v>
      </c>
      <c r="AA490" s="3">
        <f>VLOOKUP(A490,data!I:S,8,FALSE)</f>
        <v>4.5</v>
      </c>
      <c r="AB490" s="3" t="b">
        <f>IF(OR(G490&lt;Z490,G490&gt;AA490),TRUE,FALSE)</f>
        <v>0</v>
      </c>
    </row>
    <row r="491" spans="1:28" s="3" customFormat="1" x14ac:dyDescent="0.25">
      <c r="A491" s="17" t="s">
        <v>910</v>
      </c>
      <c r="B491" s="17" t="str">
        <f>VLOOKUP(A491,data!I:S,2,FALSE)</f>
        <v>Dist Z</v>
      </c>
      <c r="C491" s="15">
        <f>TRUNC(VLOOKUP(A491,data!I:S,3,FALSE),1)</f>
        <v>149.6</v>
      </c>
      <c r="D491" s="15">
        <f>TRUNC(VLOOKUP(A491,data!I:S,4,FALSE),1)</f>
        <v>152.5</v>
      </c>
      <c r="E491" s="15">
        <f>VLOOKUP(A491,data!I:S,5,FALSE)</f>
        <v>-3</v>
      </c>
      <c r="F491" s="15">
        <f>VLOOKUP(A491,data!I:S,6,FALSE)</f>
        <v>3</v>
      </c>
      <c r="G491" s="17">
        <f>C491-D491</f>
        <v>-2.9000000000000057</v>
      </c>
      <c r="H491" s="17">
        <f>IF(OR(G491&lt;E491,G491&gt;F491),1,0)</f>
        <v>0</v>
      </c>
      <c r="I491" s="15" t="str">
        <f>IF(H491=1,IF(G491&lt;E491,G491-E491,G491-F491),"")</f>
        <v/>
      </c>
      <c r="J491" s="33" t="str">
        <f>VLOOKUP(A491,data!I:S,9,FALSE)</f>
        <v>Front Band Holes Pt-Sim vs Front Band Nut - H-Pitch</v>
      </c>
      <c r="K491" s="33"/>
      <c r="L491" s="33"/>
      <c r="M491" s="33"/>
      <c r="N491" s="2"/>
      <c r="X491" s="3" t="str">
        <f>IF(AND(H491=1,Y491="TRUE"),TRUE,"")</f>
        <v/>
      </c>
      <c r="Y491" s="3" t="str">
        <f>VLOOKUP(A491,data!I:S,10,FALSE)</f>
        <v>FALSE</v>
      </c>
      <c r="Z491" s="3">
        <f>VLOOKUP(A491,data!I:S,7,FALSE)</f>
        <v>-4.5</v>
      </c>
      <c r="AA491" s="3">
        <f>VLOOKUP(A491,data!I:S,8,FALSE)</f>
        <v>4.5</v>
      </c>
      <c r="AB491" s="3" t="b">
        <f>IF(OR(G491&lt;Z491,G491&gt;AA491),TRUE,FALSE)</f>
        <v>0</v>
      </c>
    </row>
    <row r="492" spans="1:28" s="3" customFormat="1" x14ac:dyDescent="0.25">
      <c r="A492" s="17" t="s">
        <v>912</v>
      </c>
      <c r="B492" s="17" t="str">
        <f>VLOOKUP(A492,data!I:S,2,FALSE)</f>
        <v>Dist X</v>
      </c>
      <c r="C492" s="15">
        <f>TRUNC(VLOOKUP(A492,data!I:S,3,FALSE),1)</f>
        <v>27.7</v>
      </c>
      <c r="D492" s="15">
        <f>TRUNC(VLOOKUP(A492,data!I:S,4,FALSE),1)</f>
        <v>26.2</v>
      </c>
      <c r="E492" s="15">
        <f>VLOOKUP(A492,data!I:S,5,FALSE)</f>
        <v>-3</v>
      </c>
      <c r="F492" s="15">
        <f>VLOOKUP(A492,data!I:S,6,FALSE)</f>
        <v>3</v>
      </c>
      <c r="G492" s="17">
        <f>C492-D492</f>
        <v>1.5</v>
      </c>
      <c r="H492" s="17">
        <f>IF(OR(G492&lt;E492,G492&gt;F492),1,0)</f>
        <v>0</v>
      </c>
      <c r="I492" s="15" t="str">
        <f>IF(H492=1,IF(G492&lt;E492,G492-E492,G492-F492),"")</f>
        <v/>
      </c>
      <c r="J492" s="33" t="str">
        <f>VLOOKUP(A492,data!I:S,9,FALSE)</f>
        <v>Rear Band Holes Pt-Sim vs Rear Band Nut - L-Pitch</v>
      </c>
      <c r="K492" s="33"/>
      <c r="L492" s="33"/>
      <c r="M492" s="33"/>
      <c r="N492" s="2"/>
      <c r="X492" s="3" t="str">
        <f>IF(AND(H492=1,Y492="TRUE"),TRUE,"")</f>
        <v/>
      </c>
      <c r="Y492" s="3" t="str">
        <f>VLOOKUP(A492,data!I:S,10,FALSE)</f>
        <v>FALSE</v>
      </c>
      <c r="Z492" s="3">
        <f>VLOOKUP(A492,data!I:S,7,FALSE)</f>
        <v>-4.5</v>
      </c>
      <c r="AA492" s="3">
        <f>VLOOKUP(A492,data!I:S,8,FALSE)</f>
        <v>4.5</v>
      </c>
      <c r="AB492" s="3" t="b">
        <f>IF(OR(G492&lt;Z492,G492&gt;AA492),TRUE,FALSE)</f>
        <v>0</v>
      </c>
    </row>
    <row r="493" spans="1:28" s="3" customFormat="1" x14ac:dyDescent="0.25">
      <c r="A493" s="17" t="s">
        <v>914</v>
      </c>
      <c r="B493" s="17" t="str">
        <f>VLOOKUP(A493,data!I:S,2,FALSE)</f>
        <v>Dist Y</v>
      </c>
      <c r="C493" s="15">
        <f>TRUNC(VLOOKUP(A493,data!I:S,3,FALSE),1)</f>
        <v>418.4</v>
      </c>
      <c r="D493" s="15">
        <f>TRUNC(VLOOKUP(A493,data!I:S,4,FALSE),1)</f>
        <v>417.2</v>
      </c>
      <c r="E493" s="15">
        <f>VLOOKUP(A493,data!I:S,5,FALSE)</f>
        <v>-3</v>
      </c>
      <c r="F493" s="15">
        <f>VLOOKUP(A493,data!I:S,6,FALSE)</f>
        <v>3</v>
      </c>
      <c r="G493" s="17">
        <f>C493-D493</f>
        <v>1.1999999999999886</v>
      </c>
      <c r="H493" s="17">
        <f>IF(OR(G493&lt;E493,G493&gt;F493),1,0)</f>
        <v>0</v>
      </c>
      <c r="I493" s="15" t="str">
        <f>IF(H493=1,IF(G493&lt;E493,G493-E493,G493-F493),"")</f>
        <v/>
      </c>
      <c r="J493" s="33" t="str">
        <f>VLOOKUP(A493,data!I:S,9,FALSE)</f>
        <v>Rear Band Holes Pt-Sim vs Rear Band Nut - W-Pitch</v>
      </c>
      <c r="K493" s="33"/>
      <c r="L493" s="33"/>
      <c r="M493" s="33"/>
      <c r="N493" s="2"/>
      <c r="X493" s="3" t="str">
        <f>IF(AND(H493=1,Y493="TRUE"),TRUE,"")</f>
        <v/>
      </c>
      <c r="Y493" s="3" t="str">
        <f>VLOOKUP(A493,data!I:S,10,FALSE)</f>
        <v>FALSE</v>
      </c>
      <c r="Z493" s="3">
        <f>VLOOKUP(A493,data!I:S,7,FALSE)</f>
        <v>-4.5</v>
      </c>
      <c r="AA493" s="3">
        <f>VLOOKUP(A493,data!I:S,8,FALSE)</f>
        <v>4.5</v>
      </c>
      <c r="AB493" s="3" t="b">
        <f>IF(OR(G493&lt;Z493,G493&gt;AA493),TRUE,FALSE)</f>
        <v>0</v>
      </c>
    </row>
    <row r="494" spans="1:28" s="3" customFormat="1" x14ac:dyDescent="0.25">
      <c r="A494" s="17" t="s">
        <v>916</v>
      </c>
      <c r="B494" s="17" t="str">
        <f>VLOOKUP(A494,data!I:S,2,FALSE)</f>
        <v>Dist Z</v>
      </c>
      <c r="C494" s="15">
        <f>TRUNC(VLOOKUP(A494,data!I:S,3,FALSE),1)</f>
        <v>26.7</v>
      </c>
      <c r="D494" s="15">
        <f>TRUNC(VLOOKUP(A494,data!I:S,4,FALSE),1)</f>
        <v>29.3</v>
      </c>
      <c r="E494" s="15">
        <f>VLOOKUP(A494,data!I:S,5,FALSE)</f>
        <v>-3</v>
      </c>
      <c r="F494" s="15">
        <f>VLOOKUP(A494,data!I:S,6,FALSE)</f>
        <v>3</v>
      </c>
      <c r="G494" s="17">
        <f>C494-D494</f>
        <v>-2.6000000000000014</v>
      </c>
      <c r="H494" s="17">
        <f>IF(OR(G494&lt;E494,G494&gt;F494),1,0)</f>
        <v>0</v>
      </c>
      <c r="I494" s="15" t="str">
        <f>IF(H494=1,IF(G494&lt;E494,G494-E494,G494-F494),"")</f>
        <v/>
      </c>
      <c r="J494" s="33" t="str">
        <f>VLOOKUP(A494,data!I:S,9,FALSE)</f>
        <v>Rear Band Holes Pt-Sim vs Rear Band Nut - H-Pitch</v>
      </c>
      <c r="K494" s="33"/>
      <c r="L494" s="33"/>
      <c r="M494" s="33"/>
      <c r="N494" s="2"/>
      <c r="X494" s="3" t="str">
        <f>IF(AND(H494=1,Y494="TRUE"),TRUE,"")</f>
        <v/>
      </c>
      <c r="Y494" s="3" t="str">
        <f>VLOOKUP(A494,data!I:S,10,FALSE)</f>
        <v>FALSE</v>
      </c>
      <c r="Z494" s="3">
        <f>VLOOKUP(A494,data!I:S,7,FALSE)</f>
        <v>-4.5</v>
      </c>
      <c r="AA494" s="3">
        <f>VLOOKUP(A494,data!I:S,8,FALSE)</f>
        <v>4.5</v>
      </c>
      <c r="AB494" s="3" t="b">
        <f>IF(OR(G494&lt;Z494,G494&gt;AA494),TRUE,FALSE)</f>
        <v>0</v>
      </c>
    </row>
    <row r="495" spans="1:28" s="3" customFormat="1" ht="30" customHeight="1" x14ac:dyDescent="0.25">
      <c r="A495" s="27" t="str">
        <f ca="1">INDEX(data!D:D,MATCH(OFFSET(INDIRECT("RC",FALSE),3,0),data!I:I,0))</f>
        <v>Rear Shock Absorber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9"/>
      <c r="N495" s="2"/>
    </row>
    <row r="496" spans="1:28" s="3" customFormat="1" ht="200.1" customHeight="1" x14ac:dyDescent="0.25">
      <c r="A496" s="30" t="s">
        <v>32</v>
      </c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2"/>
      <c r="N496" s="2"/>
    </row>
    <row r="497" spans="1:28" s="3" customFormat="1" x14ac:dyDescent="0.25">
      <c r="A497" s="17" t="s">
        <v>0</v>
      </c>
      <c r="B497" s="17" t="s">
        <v>18</v>
      </c>
      <c r="C497" s="17" t="s">
        <v>19</v>
      </c>
      <c r="D497" s="17" t="s">
        <v>20</v>
      </c>
      <c r="E497" s="17" t="s">
        <v>34</v>
      </c>
      <c r="F497" s="17" t="s">
        <v>35</v>
      </c>
      <c r="G497" s="17" t="s">
        <v>36</v>
      </c>
      <c r="H497" s="17" t="s">
        <v>16</v>
      </c>
      <c r="I497" s="17" t="s">
        <v>17</v>
      </c>
      <c r="J497" s="33" t="s">
        <v>37</v>
      </c>
      <c r="K497" s="33"/>
      <c r="L497" s="33"/>
      <c r="M497" s="33"/>
      <c r="N497" s="2"/>
      <c r="X497" s="3" t="s">
        <v>27</v>
      </c>
      <c r="Y497" s="3" t="s">
        <v>23</v>
      </c>
      <c r="Z497" s="3" t="s">
        <v>24</v>
      </c>
      <c r="AA497" s="3" t="s">
        <v>25</v>
      </c>
      <c r="AB497" s="3" t="s">
        <v>26</v>
      </c>
    </row>
    <row r="498" spans="1:28" s="3" customFormat="1" x14ac:dyDescent="0.25">
      <c r="A498" s="17" t="s">
        <v>920</v>
      </c>
      <c r="B498" s="17" t="str">
        <f>VLOOKUP(A498,data!I:S,2,FALSE)</f>
        <v>Pos X</v>
      </c>
      <c r="C498" s="15">
        <f>TRUNC(VLOOKUP(A498,data!I:S,3,FALSE),1)</f>
        <v>3901.2</v>
      </c>
      <c r="D498" s="15">
        <f>TRUNC(VLOOKUP(A498,data!I:S,4,FALSE),1)</f>
        <v>3902.3</v>
      </c>
      <c r="E498" s="15">
        <f>VLOOKUP(A498,data!I:S,5,FALSE)</f>
        <v>-3</v>
      </c>
      <c r="F498" s="15">
        <f>VLOOKUP(A498,data!I:S,6,FALSE)</f>
        <v>3</v>
      </c>
      <c r="G498" s="17">
        <f>C498-D498</f>
        <v>-1.1000000000003638</v>
      </c>
      <c r="H498" s="17">
        <f>IF(OR(G498&lt;E498,G498&gt;F498),1,0)</f>
        <v>0</v>
      </c>
      <c r="I498" s="15" t="str">
        <f>IF(H498=1,IF(G498&lt;E498,G498-E498,G498-F498),"")</f>
        <v/>
      </c>
      <c r="J498" s="33" t="str">
        <f>VLOOKUP(A498,data!I:S,9,FALSE)</f>
        <v>Hole RH - Pos X</v>
      </c>
      <c r="K498" s="33"/>
      <c r="L498" s="33"/>
      <c r="M498" s="33"/>
      <c r="N498" s="2"/>
      <c r="X498" s="3" t="str">
        <f>IF(AND(H498=1,Y498="TRUE"),TRUE,"")</f>
        <v/>
      </c>
      <c r="Y498" s="3" t="str">
        <f>VLOOKUP(A498,data!I:S,10,FALSE)</f>
        <v>TRUE</v>
      </c>
      <c r="Z498" s="3">
        <f>VLOOKUP(A498,data!I:S,7,FALSE)</f>
        <v>-4.5</v>
      </c>
      <c r="AA498" s="3">
        <f>VLOOKUP(A498,data!I:S,8,FALSE)</f>
        <v>4.5</v>
      </c>
      <c r="AB498" s="3" t="b">
        <f>IF(OR(G498&lt;Z498,G498&gt;AA498),TRUE,FALSE)</f>
        <v>0</v>
      </c>
    </row>
    <row r="499" spans="1:28" s="3" customFormat="1" x14ac:dyDescent="0.25">
      <c r="A499" s="17" t="s">
        <v>921</v>
      </c>
      <c r="B499" s="17" t="str">
        <f>VLOOKUP(A499,data!I:S,2,FALSE)</f>
        <v>Pos Y</v>
      </c>
      <c r="C499" s="15">
        <f>TRUNC(VLOOKUP(A499,data!I:S,3,FALSE),1)</f>
        <v>432</v>
      </c>
      <c r="D499" s="15">
        <f>TRUNC(VLOOKUP(A499,data!I:S,4,FALSE),1)</f>
        <v>432.5</v>
      </c>
      <c r="E499" s="15">
        <f>VLOOKUP(A499,data!I:S,5,FALSE)</f>
        <v>-3</v>
      </c>
      <c r="F499" s="15">
        <f>VLOOKUP(A499,data!I:S,6,FALSE)</f>
        <v>3</v>
      </c>
      <c r="G499" s="17">
        <f>C499-D499</f>
        <v>-0.5</v>
      </c>
      <c r="H499" s="17">
        <f>IF(OR(G499&lt;E499,G499&gt;F499),1,0)</f>
        <v>0</v>
      </c>
      <c r="I499" s="15" t="str">
        <f>IF(H499=1,IF(G499&lt;E499,G499-E499,G499-F499),"")</f>
        <v/>
      </c>
      <c r="J499" s="33" t="str">
        <f>VLOOKUP(A499,data!I:S,9,FALSE)</f>
        <v>Hole RH - Pos Y</v>
      </c>
      <c r="K499" s="33"/>
      <c r="L499" s="33"/>
      <c r="M499" s="33"/>
      <c r="N499" s="2"/>
      <c r="X499" s="3" t="str">
        <f>IF(AND(H499=1,Y499="TRUE"),TRUE,"")</f>
        <v/>
      </c>
      <c r="Y499" s="3" t="str">
        <f>VLOOKUP(A499,data!I:S,10,FALSE)</f>
        <v>TRUE</v>
      </c>
      <c r="Z499" s="3">
        <f>VLOOKUP(A499,data!I:S,7,FALSE)</f>
        <v>-4.5</v>
      </c>
      <c r="AA499" s="3">
        <f>VLOOKUP(A499,data!I:S,8,FALSE)</f>
        <v>4.5</v>
      </c>
      <c r="AB499" s="3" t="b">
        <f>IF(OR(G499&lt;Z499,G499&gt;AA499),TRUE,FALSE)</f>
        <v>0</v>
      </c>
    </row>
    <row r="500" spans="1:28" s="3" customFormat="1" x14ac:dyDescent="0.25">
      <c r="A500" s="17" t="s">
        <v>922</v>
      </c>
      <c r="B500" s="17" t="str">
        <f>VLOOKUP(A500,data!I:S,2,FALSE)</f>
        <v>Pos Z</v>
      </c>
      <c r="C500" s="15">
        <f>TRUNC(VLOOKUP(A500,data!I:S,3,FALSE),1)</f>
        <v>1218.8</v>
      </c>
      <c r="D500" s="15">
        <f>TRUNC(VLOOKUP(A500,data!I:S,4,FALSE),1)</f>
        <v>1218.4000000000001</v>
      </c>
      <c r="E500" s="15">
        <f>VLOOKUP(A500,data!I:S,5,FALSE)</f>
        <v>-3</v>
      </c>
      <c r="F500" s="15">
        <f>VLOOKUP(A500,data!I:S,6,FALSE)</f>
        <v>3</v>
      </c>
      <c r="G500" s="17">
        <f>C500-D500</f>
        <v>0.39999999999986358</v>
      </c>
      <c r="H500" s="17">
        <f>IF(OR(G500&lt;E500,G500&gt;F500),1,0)</f>
        <v>0</v>
      </c>
      <c r="I500" s="15" t="str">
        <f>IF(H500=1,IF(G500&lt;E500,G500-E500,G500-F500),"")</f>
        <v/>
      </c>
      <c r="J500" s="33" t="str">
        <f>VLOOKUP(A500,data!I:S,9,FALSE)</f>
        <v>Hole RH - Pos Z</v>
      </c>
      <c r="K500" s="33"/>
      <c r="L500" s="33"/>
      <c r="M500" s="33"/>
      <c r="N500" s="2"/>
      <c r="X500" s="3" t="str">
        <f>IF(AND(H500=1,Y500="TRUE"),TRUE,"")</f>
        <v/>
      </c>
      <c r="Y500" s="3" t="str">
        <f>VLOOKUP(A500,data!I:S,10,FALSE)</f>
        <v>TRUE</v>
      </c>
      <c r="Z500" s="3">
        <f>VLOOKUP(A500,data!I:S,7,FALSE)</f>
        <v>-4.5</v>
      </c>
      <c r="AA500" s="3">
        <f>VLOOKUP(A500,data!I:S,8,FALSE)</f>
        <v>4.5</v>
      </c>
      <c r="AB500" s="3" t="b">
        <f>IF(OR(G500&lt;Z500,G500&gt;AA500),TRUE,FALSE)</f>
        <v>0</v>
      </c>
    </row>
    <row r="501" spans="1:28" s="3" customFormat="1" x14ac:dyDescent="0.25">
      <c r="A501" s="17" t="s">
        <v>923</v>
      </c>
      <c r="B501" s="17" t="str">
        <f>VLOOKUP(A501,data!I:S,2,FALSE)</f>
        <v>Pos X</v>
      </c>
      <c r="C501" s="15">
        <f>TRUNC(VLOOKUP(A501,data!I:S,3,FALSE),1)</f>
        <v>4292.2</v>
      </c>
      <c r="D501" s="15">
        <f>TRUNC(VLOOKUP(A501,data!I:S,4,FALSE),1)</f>
        <v>4295</v>
      </c>
      <c r="E501" s="15">
        <f>VLOOKUP(A501,data!I:S,5,FALSE)</f>
        <v>-3</v>
      </c>
      <c r="F501" s="15">
        <f>VLOOKUP(A501,data!I:S,6,FALSE)</f>
        <v>3</v>
      </c>
      <c r="G501" s="17">
        <f>C501-D501</f>
        <v>-2.8000000000001819</v>
      </c>
      <c r="H501" s="17">
        <f>IF(OR(G501&lt;E501,G501&gt;F501),1,0)</f>
        <v>0</v>
      </c>
      <c r="I501" s="15" t="str">
        <f>IF(H501=1,IF(G501&lt;E501,G501-E501,G501-F501),"")</f>
        <v/>
      </c>
      <c r="J501" s="33" t="str">
        <f>VLOOKUP(A501,data!I:S,9,FALSE)</f>
        <v>Hole LH - Pos X</v>
      </c>
      <c r="K501" s="33"/>
      <c r="L501" s="33"/>
      <c r="M501" s="33"/>
      <c r="N501" s="2"/>
      <c r="X501" s="3" t="str">
        <f>IF(AND(H501=1,Y501="TRUE"),TRUE,"")</f>
        <v/>
      </c>
      <c r="Y501" s="3" t="str">
        <f>VLOOKUP(A501,data!I:S,10,FALSE)</f>
        <v>TRUE</v>
      </c>
      <c r="Z501" s="3">
        <f>VLOOKUP(A501,data!I:S,7,FALSE)</f>
        <v>-4.5</v>
      </c>
      <c r="AA501" s="3">
        <f>VLOOKUP(A501,data!I:S,8,FALSE)</f>
        <v>4.5</v>
      </c>
      <c r="AB501" s="3" t="b">
        <f>IF(OR(G501&lt;Z501,G501&gt;AA501),TRUE,FALSE)</f>
        <v>0</v>
      </c>
    </row>
    <row r="502" spans="1:28" s="3" customFormat="1" x14ac:dyDescent="0.25">
      <c r="A502" s="17" t="s">
        <v>924</v>
      </c>
      <c r="B502" s="17" t="str">
        <f>VLOOKUP(A502,data!I:S,2,FALSE)</f>
        <v>Pos Y</v>
      </c>
      <c r="C502" s="15">
        <f>TRUNC(VLOOKUP(A502,data!I:S,3,FALSE),1)</f>
        <v>-431.7</v>
      </c>
      <c r="D502" s="15">
        <f>TRUNC(VLOOKUP(A502,data!I:S,4,FALSE),1)</f>
        <v>-432.5</v>
      </c>
      <c r="E502" s="15">
        <f>VLOOKUP(A502,data!I:S,5,FALSE)</f>
        <v>-3</v>
      </c>
      <c r="F502" s="15">
        <f>VLOOKUP(A502,data!I:S,6,FALSE)</f>
        <v>3</v>
      </c>
      <c r="G502" s="17">
        <f>C502-D502</f>
        <v>0.80000000000001137</v>
      </c>
      <c r="H502" s="17">
        <f>IF(OR(G502&lt;E502,G502&gt;F502),1,0)</f>
        <v>0</v>
      </c>
      <c r="I502" s="15" t="str">
        <f>IF(H502=1,IF(G502&lt;E502,G502-E502,G502-F502),"")</f>
        <v/>
      </c>
      <c r="J502" s="33" t="str">
        <f>VLOOKUP(A502,data!I:S,9,FALSE)</f>
        <v>Hole LH - Pos Y</v>
      </c>
      <c r="K502" s="33"/>
      <c r="L502" s="33"/>
      <c r="M502" s="33"/>
      <c r="N502" s="2"/>
      <c r="X502" s="3" t="str">
        <f>IF(AND(H502=1,Y502="TRUE"),TRUE,"")</f>
        <v/>
      </c>
      <c r="Y502" s="3" t="str">
        <f>VLOOKUP(A502,data!I:S,10,FALSE)</f>
        <v>TRUE</v>
      </c>
      <c r="Z502" s="3">
        <f>VLOOKUP(A502,data!I:S,7,FALSE)</f>
        <v>-4.5</v>
      </c>
      <c r="AA502" s="3">
        <f>VLOOKUP(A502,data!I:S,8,FALSE)</f>
        <v>4.5</v>
      </c>
      <c r="AB502" s="3" t="b">
        <f>IF(OR(G502&lt;Z502,G502&gt;AA502),TRUE,FALSE)</f>
        <v>0</v>
      </c>
    </row>
    <row r="503" spans="1:28" s="3" customFormat="1" x14ac:dyDescent="0.25">
      <c r="A503" s="17" t="s">
        <v>925</v>
      </c>
      <c r="B503" s="17" t="str">
        <f>VLOOKUP(A503,data!I:S,2,FALSE)</f>
        <v>Pos Z</v>
      </c>
      <c r="C503" s="15">
        <f>TRUNC(VLOOKUP(A503,data!I:S,3,FALSE),1)</f>
        <v>1210.7</v>
      </c>
      <c r="D503" s="15">
        <f>TRUNC(VLOOKUP(A503,data!I:S,4,FALSE),1)</f>
        <v>1211.3</v>
      </c>
      <c r="E503" s="15">
        <f>VLOOKUP(A503,data!I:S,5,FALSE)</f>
        <v>-3</v>
      </c>
      <c r="F503" s="15">
        <f>VLOOKUP(A503,data!I:S,6,FALSE)</f>
        <v>3</v>
      </c>
      <c r="G503" s="17">
        <f>C503-D503</f>
        <v>-0.59999999999990905</v>
      </c>
      <c r="H503" s="17">
        <f>IF(OR(G503&lt;E503,G503&gt;F503),1,0)</f>
        <v>0</v>
      </c>
      <c r="I503" s="15" t="str">
        <f>IF(H503=1,IF(G503&lt;E503,G503-E503,G503-F503),"")</f>
        <v/>
      </c>
      <c r="J503" s="33" t="str">
        <f>VLOOKUP(A503,data!I:S,9,FALSE)</f>
        <v>Hole LH - Pos Z</v>
      </c>
      <c r="K503" s="33"/>
      <c r="L503" s="33"/>
      <c r="M503" s="33"/>
      <c r="N503" s="2"/>
      <c r="X503" s="3" t="str">
        <f>IF(AND(H503=1,Y503="TRUE"),TRUE,"")</f>
        <v/>
      </c>
      <c r="Y503" s="3" t="str">
        <f>VLOOKUP(A503,data!I:S,10,FALSE)</f>
        <v>TRUE</v>
      </c>
      <c r="Z503" s="3">
        <f>VLOOKUP(A503,data!I:S,7,FALSE)</f>
        <v>-4.5</v>
      </c>
      <c r="AA503" s="3">
        <f>VLOOKUP(A503,data!I:S,8,FALSE)</f>
        <v>4.5</v>
      </c>
      <c r="AB503" s="3" t="b">
        <f>IF(OR(G503&lt;Z503,G503&gt;AA503),TRUE,FALSE)</f>
        <v>0</v>
      </c>
    </row>
    <row r="504" spans="1:28" s="3" customFormat="1" ht="30" customHeight="1" x14ac:dyDescent="0.25">
      <c r="A504" s="27" t="str">
        <f ca="1">INDEX(data!D:D,MATCH(OFFSET(INDIRECT("RC",FALSE),3,0),data!I:I,0))</f>
        <v>Rear Bound Stopper</v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9"/>
      <c r="N504" s="2"/>
    </row>
    <row r="505" spans="1:28" s="3" customFormat="1" ht="200.1" customHeight="1" x14ac:dyDescent="0.25">
      <c r="A505" s="30" t="s">
        <v>32</v>
      </c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2"/>
      <c r="N505" s="2"/>
    </row>
    <row r="506" spans="1:28" s="3" customFormat="1" x14ac:dyDescent="0.25">
      <c r="A506" s="17" t="s">
        <v>0</v>
      </c>
      <c r="B506" s="17" t="s">
        <v>18</v>
      </c>
      <c r="C506" s="17" t="s">
        <v>19</v>
      </c>
      <c r="D506" s="17" t="s">
        <v>20</v>
      </c>
      <c r="E506" s="17" t="s">
        <v>34</v>
      </c>
      <c r="F506" s="17" t="s">
        <v>35</v>
      </c>
      <c r="G506" s="17" t="s">
        <v>36</v>
      </c>
      <c r="H506" s="17" t="s">
        <v>16</v>
      </c>
      <c r="I506" s="17" t="s">
        <v>17</v>
      </c>
      <c r="J506" s="33" t="s">
        <v>37</v>
      </c>
      <c r="K506" s="33"/>
      <c r="L506" s="33"/>
      <c r="M506" s="33"/>
      <c r="N506" s="2"/>
      <c r="X506" s="3" t="s">
        <v>27</v>
      </c>
      <c r="Y506" s="3" t="s">
        <v>23</v>
      </c>
      <c r="Z506" s="3" t="s">
        <v>24</v>
      </c>
      <c r="AA506" s="3" t="s">
        <v>25</v>
      </c>
      <c r="AB506" s="3" t="s">
        <v>26</v>
      </c>
    </row>
    <row r="507" spans="1:28" s="3" customFormat="1" x14ac:dyDescent="0.25">
      <c r="A507" s="17" t="s">
        <v>928</v>
      </c>
      <c r="B507" s="17" t="str">
        <f>VLOOKUP(A507,data!I:S,2,FALSE)</f>
        <v>Pos X</v>
      </c>
      <c r="C507" s="15">
        <f>TRUNC(VLOOKUP(A507,data!I:S,3,FALSE),1)</f>
        <v>4011</v>
      </c>
      <c r="D507" s="15">
        <f>TRUNC(VLOOKUP(A507,data!I:S,4,FALSE),1)</f>
        <v>4012.1</v>
      </c>
      <c r="E507" s="15">
        <f>VLOOKUP(A507,data!I:S,5,FALSE)</f>
        <v>-3</v>
      </c>
      <c r="F507" s="15">
        <f>VLOOKUP(A507,data!I:S,6,FALSE)</f>
        <v>3</v>
      </c>
      <c r="G507" s="17">
        <f>C507-D507</f>
        <v>-1.0999999999999091</v>
      </c>
      <c r="H507" s="17">
        <f>IF(OR(G507&lt;E507,G507&gt;F507),1,0)</f>
        <v>0</v>
      </c>
      <c r="I507" s="15" t="str">
        <f>IF(H507=1,IF(G507&lt;E507,G507-E507,G507-F507),"")</f>
        <v/>
      </c>
      <c r="J507" s="33" t="str">
        <f>VLOOKUP(A507,data!I:S,9,FALSE)</f>
        <v>Front Nut RH - Pos X</v>
      </c>
      <c r="K507" s="33"/>
      <c r="L507" s="33"/>
      <c r="M507" s="33"/>
      <c r="N507" s="2"/>
      <c r="X507" s="3" t="str">
        <f>IF(AND(H507=1,Y507="TRUE"),TRUE,"")</f>
        <v/>
      </c>
      <c r="Y507" s="3" t="str">
        <f>VLOOKUP(A507,data!I:S,10,FALSE)</f>
        <v>TRUE</v>
      </c>
      <c r="Z507" s="3">
        <f>VLOOKUP(A507,data!I:S,7,FALSE)</f>
        <v>-6</v>
      </c>
      <c r="AA507" s="3">
        <f>VLOOKUP(A507,data!I:S,8,FALSE)</f>
        <v>6</v>
      </c>
      <c r="AB507" s="3" t="b">
        <f>IF(OR(G507&lt;Z507,G507&gt;AA507),TRUE,FALSE)</f>
        <v>0</v>
      </c>
    </row>
    <row r="508" spans="1:28" s="3" customFormat="1" x14ac:dyDescent="0.25">
      <c r="A508" s="17" t="s">
        <v>930</v>
      </c>
      <c r="B508" s="17" t="str">
        <f>VLOOKUP(A508,data!I:S,2,FALSE)</f>
        <v>Pos Y</v>
      </c>
      <c r="C508" s="15">
        <f>TRUNC(VLOOKUP(A508,data!I:S,3,FALSE),1)</f>
        <v>536.20000000000005</v>
      </c>
      <c r="D508" s="15">
        <f>TRUNC(VLOOKUP(A508,data!I:S,4,FALSE),1)</f>
        <v>535</v>
      </c>
      <c r="E508" s="15">
        <f>VLOOKUP(A508,data!I:S,5,FALSE)</f>
        <v>-3</v>
      </c>
      <c r="F508" s="15">
        <f>VLOOKUP(A508,data!I:S,6,FALSE)</f>
        <v>3</v>
      </c>
      <c r="G508" s="17">
        <f>C508-D508</f>
        <v>1.2000000000000455</v>
      </c>
      <c r="H508" s="17">
        <f>IF(OR(G508&lt;E508,G508&gt;F508),1,0)</f>
        <v>0</v>
      </c>
      <c r="I508" s="15" t="str">
        <f>IF(H508=1,IF(G508&lt;E508,G508-E508,G508-F508),"")</f>
        <v/>
      </c>
      <c r="J508" s="33" t="str">
        <f>VLOOKUP(A508,data!I:S,9,FALSE)</f>
        <v>Front Nut RH - Pos Y</v>
      </c>
      <c r="K508" s="33"/>
      <c r="L508" s="33"/>
      <c r="M508" s="33"/>
      <c r="N508" s="2"/>
      <c r="X508" s="3" t="str">
        <f>IF(AND(H508=1,Y508="TRUE"),TRUE,"")</f>
        <v/>
      </c>
      <c r="Y508" s="3" t="str">
        <f>VLOOKUP(A508,data!I:S,10,FALSE)</f>
        <v>TRUE</v>
      </c>
      <c r="Z508" s="3">
        <f>VLOOKUP(A508,data!I:S,7,FALSE)</f>
        <v>-6</v>
      </c>
      <c r="AA508" s="3">
        <f>VLOOKUP(A508,data!I:S,8,FALSE)</f>
        <v>6</v>
      </c>
      <c r="AB508" s="3" t="b">
        <f>IF(OR(G508&lt;Z508,G508&gt;AA508),TRUE,FALSE)</f>
        <v>0</v>
      </c>
    </row>
    <row r="509" spans="1:28" s="3" customFormat="1" x14ac:dyDescent="0.25">
      <c r="A509" s="17" t="s">
        <v>932</v>
      </c>
      <c r="B509" s="17" t="str">
        <f>VLOOKUP(A509,data!I:S,2,FALSE)</f>
        <v>Pos Z</v>
      </c>
      <c r="C509" s="15">
        <f>TRUNC(VLOOKUP(A509,data!I:S,3,FALSE),1)</f>
        <v>1052.7</v>
      </c>
      <c r="D509" s="15">
        <f>TRUNC(VLOOKUP(A509,data!I:S,4,FALSE),1)</f>
        <v>1054.8</v>
      </c>
      <c r="E509" s="15">
        <f>VLOOKUP(A509,data!I:S,5,FALSE)</f>
        <v>-3</v>
      </c>
      <c r="F509" s="15">
        <f>VLOOKUP(A509,data!I:S,6,FALSE)</f>
        <v>3</v>
      </c>
      <c r="G509" s="17">
        <f>C509-D509</f>
        <v>-2.0999999999999091</v>
      </c>
      <c r="H509" s="17">
        <f>IF(OR(G509&lt;E509,G509&gt;F509),1,0)</f>
        <v>0</v>
      </c>
      <c r="I509" s="15" t="str">
        <f>IF(H509=1,IF(G509&lt;E509,G509-E509,G509-F509),"")</f>
        <v/>
      </c>
      <c r="J509" s="33" t="str">
        <f>VLOOKUP(A509,data!I:S,9,FALSE)</f>
        <v>Front Nut RH - Pos Z</v>
      </c>
      <c r="K509" s="33"/>
      <c r="L509" s="33"/>
      <c r="M509" s="33"/>
      <c r="N509" s="2"/>
      <c r="X509" s="3" t="str">
        <f>IF(AND(H509=1,Y509="TRUE"),TRUE,"")</f>
        <v/>
      </c>
      <c r="Y509" s="3" t="str">
        <f>VLOOKUP(A509,data!I:S,10,FALSE)</f>
        <v>TRUE</v>
      </c>
      <c r="Z509" s="3">
        <f>VLOOKUP(A509,data!I:S,7,FALSE)</f>
        <v>-6</v>
      </c>
      <c r="AA509" s="3">
        <f>VLOOKUP(A509,data!I:S,8,FALSE)</f>
        <v>6</v>
      </c>
      <c r="AB509" s="3" t="b">
        <f>IF(OR(G509&lt;Z509,G509&gt;AA509),TRUE,FALSE)</f>
        <v>0</v>
      </c>
    </row>
    <row r="510" spans="1:28" s="3" customFormat="1" x14ac:dyDescent="0.25">
      <c r="A510" s="17" t="s">
        <v>934</v>
      </c>
      <c r="B510" s="17" t="str">
        <f>VLOOKUP(A510,data!I:S,2,FALSE)</f>
        <v>Pos X</v>
      </c>
      <c r="C510" s="15">
        <f>TRUNC(VLOOKUP(A510,data!I:S,3,FALSE),1)</f>
        <v>4091.2</v>
      </c>
      <c r="D510" s="15">
        <f>TRUNC(VLOOKUP(A510,data!I:S,4,FALSE),1)</f>
        <v>4092.7</v>
      </c>
      <c r="E510" s="15">
        <f>VLOOKUP(A510,data!I:S,5,FALSE)</f>
        <v>-3</v>
      </c>
      <c r="F510" s="15">
        <f>VLOOKUP(A510,data!I:S,6,FALSE)</f>
        <v>3</v>
      </c>
      <c r="G510" s="17">
        <f>C510-D510</f>
        <v>-1.5</v>
      </c>
      <c r="H510" s="17">
        <f>IF(OR(G510&lt;E510,G510&gt;F510),1,0)</f>
        <v>0</v>
      </c>
      <c r="I510" s="15" t="str">
        <f>IF(H510=1,IF(G510&lt;E510,G510-E510,G510-F510),"")</f>
        <v/>
      </c>
      <c r="J510" s="33" t="str">
        <f>VLOOKUP(A510,data!I:S,9,FALSE)</f>
        <v>Rear Nut RH - Pos X</v>
      </c>
      <c r="K510" s="33"/>
      <c r="L510" s="33"/>
      <c r="M510" s="33"/>
      <c r="N510" s="2"/>
      <c r="X510" s="3" t="str">
        <f>IF(AND(H510=1,Y510="TRUE"),TRUE,"")</f>
        <v/>
      </c>
      <c r="Y510" s="3" t="str">
        <f>VLOOKUP(A510,data!I:S,10,FALSE)</f>
        <v>TRUE</v>
      </c>
      <c r="Z510" s="3">
        <f>VLOOKUP(A510,data!I:S,7,FALSE)</f>
        <v>-6</v>
      </c>
      <c r="AA510" s="3">
        <f>VLOOKUP(A510,data!I:S,8,FALSE)</f>
        <v>6</v>
      </c>
      <c r="AB510" s="3" t="b">
        <f>IF(OR(G510&lt;Z510,G510&gt;AA510),TRUE,FALSE)</f>
        <v>0</v>
      </c>
    </row>
    <row r="511" spans="1:28" s="3" customFormat="1" x14ac:dyDescent="0.25">
      <c r="A511" s="17" t="s">
        <v>936</v>
      </c>
      <c r="B511" s="17" t="str">
        <f>VLOOKUP(A511,data!I:S,2,FALSE)</f>
        <v>Pos Y</v>
      </c>
      <c r="C511" s="15">
        <f>TRUNC(VLOOKUP(A511,data!I:S,3,FALSE),1)</f>
        <v>528.20000000000005</v>
      </c>
      <c r="D511" s="15">
        <f>TRUNC(VLOOKUP(A511,data!I:S,4,FALSE),1)</f>
        <v>527</v>
      </c>
      <c r="E511" s="15">
        <f>VLOOKUP(A511,data!I:S,5,FALSE)</f>
        <v>-3</v>
      </c>
      <c r="F511" s="15">
        <f>VLOOKUP(A511,data!I:S,6,FALSE)</f>
        <v>3</v>
      </c>
      <c r="G511" s="17">
        <f>C511-D511</f>
        <v>1.2000000000000455</v>
      </c>
      <c r="H511" s="17">
        <f>IF(OR(G511&lt;E511,G511&gt;F511),1,0)</f>
        <v>0</v>
      </c>
      <c r="I511" s="15" t="str">
        <f>IF(H511=1,IF(G511&lt;E511,G511-E511,G511-F511),"")</f>
        <v/>
      </c>
      <c r="J511" s="33" t="str">
        <f>VLOOKUP(A511,data!I:S,9,FALSE)</f>
        <v>Rear Nut RH - Pos Y</v>
      </c>
      <c r="K511" s="33"/>
      <c r="L511" s="33"/>
      <c r="M511" s="33"/>
      <c r="N511" s="2"/>
      <c r="X511" s="3" t="str">
        <f>IF(AND(H511=1,Y511="TRUE"),TRUE,"")</f>
        <v/>
      </c>
      <c r="Y511" s="3" t="str">
        <f>VLOOKUP(A511,data!I:S,10,FALSE)</f>
        <v>TRUE</v>
      </c>
      <c r="Z511" s="3">
        <f>VLOOKUP(A511,data!I:S,7,FALSE)</f>
        <v>-6</v>
      </c>
      <c r="AA511" s="3">
        <f>VLOOKUP(A511,data!I:S,8,FALSE)</f>
        <v>6</v>
      </c>
      <c r="AB511" s="3" t="b">
        <f>IF(OR(G511&lt;Z511,G511&gt;AA511),TRUE,FALSE)</f>
        <v>0</v>
      </c>
    </row>
    <row r="512" spans="1:28" s="3" customFormat="1" x14ac:dyDescent="0.25">
      <c r="A512" s="17" t="s">
        <v>938</v>
      </c>
      <c r="B512" s="17" t="str">
        <f>VLOOKUP(A512,data!I:S,2,FALSE)</f>
        <v>Pos Z</v>
      </c>
      <c r="C512" s="15">
        <f>TRUNC(VLOOKUP(A512,data!I:S,3,FALSE),1)</f>
        <v>1060.5999999999999</v>
      </c>
      <c r="D512" s="15">
        <f>TRUNC(VLOOKUP(A512,data!I:S,4,FALSE),1)</f>
        <v>1061.8</v>
      </c>
      <c r="E512" s="15">
        <f>VLOOKUP(A512,data!I:S,5,FALSE)</f>
        <v>-3</v>
      </c>
      <c r="F512" s="15">
        <f>VLOOKUP(A512,data!I:S,6,FALSE)</f>
        <v>3</v>
      </c>
      <c r="G512" s="17">
        <f>C512-D512</f>
        <v>-1.2000000000000455</v>
      </c>
      <c r="H512" s="17">
        <f>IF(OR(G512&lt;E512,G512&gt;F512),1,0)</f>
        <v>0</v>
      </c>
      <c r="I512" s="15" t="str">
        <f>IF(H512=1,IF(G512&lt;E512,G512-E512,G512-F512),"")</f>
        <v/>
      </c>
      <c r="J512" s="33" t="str">
        <f>VLOOKUP(A512,data!I:S,9,FALSE)</f>
        <v>Rear Nut RH - Pos Z</v>
      </c>
      <c r="K512" s="33"/>
      <c r="L512" s="33"/>
      <c r="M512" s="33"/>
      <c r="N512" s="2"/>
      <c r="X512" s="3" t="str">
        <f>IF(AND(H512=1,Y512="TRUE"),TRUE,"")</f>
        <v/>
      </c>
      <c r="Y512" s="3" t="str">
        <f>VLOOKUP(A512,data!I:S,10,FALSE)</f>
        <v>TRUE</v>
      </c>
      <c r="Z512" s="3">
        <f>VLOOKUP(A512,data!I:S,7,FALSE)</f>
        <v>-6</v>
      </c>
      <c r="AA512" s="3">
        <f>VLOOKUP(A512,data!I:S,8,FALSE)</f>
        <v>6</v>
      </c>
      <c r="AB512" s="3" t="b">
        <f>IF(OR(G512&lt;Z512,G512&gt;AA512),TRUE,FALSE)</f>
        <v>0</v>
      </c>
    </row>
    <row r="513" spans="1:28" s="3" customFormat="1" x14ac:dyDescent="0.25">
      <c r="A513" s="17" t="s">
        <v>940</v>
      </c>
      <c r="B513" s="17" t="str">
        <f>VLOOKUP(A513,data!I:S,2,FALSE)</f>
        <v>Pos X</v>
      </c>
      <c r="C513" s="15">
        <f>TRUNC(VLOOKUP(A513,data!I:S,3,FALSE),1)</f>
        <v>4012</v>
      </c>
      <c r="D513" s="15">
        <f>TRUNC(VLOOKUP(A513,data!I:S,4,FALSE),1)</f>
        <v>4012.1</v>
      </c>
      <c r="E513" s="15">
        <f>VLOOKUP(A513,data!I:S,5,FALSE)</f>
        <v>-3</v>
      </c>
      <c r="F513" s="15">
        <f>VLOOKUP(A513,data!I:S,6,FALSE)</f>
        <v>3</v>
      </c>
      <c r="G513" s="17">
        <f>C513-D513</f>
        <v>-9.9999999999909051E-2</v>
      </c>
      <c r="H513" s="17">
        <f>IF(OR(G513&lt;E513,G513&gt;F513),1,0)</f>
        <v>0</v>
      </c>
      <c r="I513" s="15" t="str">
        <f>IF(H513=1,IF(G513&lt;E513,G513-E513,G513-F513),"")</f>
        <v/>
      </c>
      <c r="J513" s="33" t="str">
        <f>VLOOKUP(A513,data!I:S,9,FALSE)</f>
        <v>Front Nut LH - Pos X</v>
      </c>
      <c r="K513" s="33"/>
      <c r="L513" s="33"/>
      <c r="M513" s="33"/>
      <c r="N513" s="2"/>
      <c r="X513" s="3" t="str">
        <f>IF(AND(H513=1,Y513="TRUE"),TRUE,"")</f>
        <v/>
      </c>
      <c r="Y513" s="3" t="str">
        <f>VLOOKUP(A513,data!I:S,10,FALSE)</f>
        <v>TRUE</v>
      </c>
      <c r="Z513" s="3">
        <f>VLOOKUP(A513,data!I:S,7,FALSE)</f>
        <v>-6</v>
      </c>
      <c r="AA513" s="3">
        <f>VLOOKUP(A513,data!I:S,8,FALSE)</f>
        <v>6</v>
      </c>
      <c r="AB513" s="3" t="b">
        <f>IF(OR(G513&lt;Z513,G513&gt;AA513),TRUE,FALSE)</f>
        <v>0</v>
      </c>
    </row>
    <row r="514" spans="1:28" s="3" customFormat="1" x14ac:dyDescent="0.25">
      <c r="A514" s="17" t="s">
        <v>942</v>
      </c>
      <c r="B514" s="17" t="str">
        <f>VLOOKUP(A514,data!I:S,2,FALSE)</f>
        <v>Pos Y</v>
      </c>
      <c r="C514" s="15">
        <f>TRUNC(VLOOKUP(A514,data!I:S,3,FALSE),1)</f>
        <v>-537.20000000000005</v>
      </c>
      <c r="D514" s="15">
        <f>TRUNC(VLOOKUP(A514,data!I:S,4,FALSE),1)</f>
        <v>-535</v>
      </c>
      <c r="E514" s="15">
        <f>VLOOKUP(A514,data!I:S,5,FALSE)</f>
        <v>-3</v>
      </c>
      <c r="F514" s="15">
        <f>VLOOKUP(A514,data!I:S,6,FALSE)</f>
        <v>3</v>
      </c>
      <c r="G514" s="17">
        <f>C514-D514</f>
        <v>-2.2000000000000455</v>
      </c>
      <c r="H514" s="17">
        <f>IF(OR(G514&lt;E514,G514&gt;F514),1,0)</f>
        <v>0</v>
      </c>
      <c r="I514" s="15" t="str">
        <f>IF(H514=1,IF(G514&lt;E514,G514-E514,G514-F514),"")</f>
        <v/>
      </c>
      <c r="J514" s="33" t="str">
        <f>VLOOKUP(A514,data!I:S,9,FALSE)</f>
        <v>Front Nut LH - Pos Y</v>
      </c>
      <c r="K514" s="33"/>
      <c r="L514" s="33"/>
      <c r="M514" s="33"/>
      <c r="N514" s="2"/>
      <c r="X514" s="3" t="str">
        <f>IF(AND(H514=1,Y514="TRUE"),TRUE,"")</f>
        <v/>
      </c>
      <c r="Y514" s="3" t="str">
        <f>VLOOKUP(A514,data!I:S,10,FALSE)</f>
        <v>TRUE</v>
      </c>
      <c r="Z514" s="3">
        <f>VLOOKUP(A514,data!I:S,7,FALSE)</f>
        <v>-6</v>
      </c>
      <c r="AA514" s="3">
        <f>VLOOKUP(A514,data!I:S,8,FALSE)</f>
        <v>6</v>
      </c>
      <c r="AB514" s="3" t="b">
        <f>IF(OR(G514&lt;Z514,G514&gt;AA514),TRUE,FALSE)</f>
        <v>0</v>
      </c>
    </row>
    <row r="515" spans="1:28" s="3" customFormat="1" x14ac:dyDescent="0.25">
      <c r="A515" s="17" t="s">
        <v>944</v>
      </c>
      <c r="B515" s="17" t="str">
        <f>VLOOKUP(A515,data!I:S,2,FALSE)</f>
        <v>Pos Z</v>
      </c>
      <c r="C515" s="15">
        <f>TRUNC(VLOOKUP(A515,data!I:S,3,FALSE),1)</f>
        <v>1053.3</v>
      </c>
      <c r="D515" s="15">
        <f>TRUNC(VLOOKUP(A515,data!I:S,4,FALSE),1)</f>
        <v>1054.8</v>
      </c>
      <c r="E515" s="15">
        <f>VLOOKUP(A515,data!I:S,5,FALSE)</f>
        <v>-3</v>
      </c>
      <c r="F515" s="15">
        <f>VLOOKUP(A515,data!I:S,6,FALSE)</f>
        <v>3</v>
      </c>
      <c r="G515" s="17">
        <f>C515-D515</f>
        <v>-1.5</v>
      </c>
      <c r="H515" s="17">
        <f>IF(OR(G515&lt;E515,G515&gt;F515),1,0)</f>
        <v>0</v>
      </c>
      <c r="I515" s="15" t="str">
        <f>IF(H515=1,IF(G515&lt;E515,G515-E515,G515-F515),"")</f>
        <v/>
      </c>
      <c r="J515" s="33" t="str">
        <f>VLOOKUP(A515,data!I:S,9,FALSE)</f>
        <v>Front Nut LH - Pos Z</v>
      </c>
      <c r="K515" s="33"/>
      <c r="L515" s="33"/>
      <c r="M515" s="33"/>
      <c r="N515" s="2"/>
      <c r="X515" s="3" t="str">
        <f>IF(AND(H515=1,Y515="TRUE"),TRUE,"")</f>
        <v/>
      </c>
      <c r="Y515" s="3" t="str">
        <f>VLOOKUP(A515,data!I:S,10,FALSE)</f>
        <v>TRUE</v>
      </c>
      <c r="Z515" s="3">
        <f>VLOOKUP(A515,data!I:S,7,FALSE)</f>
        <v>-6</v>
      </c>
      <c r="AA515" s="3">
        <f>VLOOKUP(A515,data!I:S,8,FALSE)</f>
        <v>6</v>
      </c>
      <c r="AB515" s="3" t="b">
        <f>IF(OR(G515&lt;Z515,G515&gt;AA515),TRUE,FALSE)</f>
        <v>0</v>
      </c>
    </row>
    <row r="516" spans="1:28" s="3" customFormat="1" x14ac:dyDescent="0.25">
      <c r="A516" s="17" t="s">
        <v>946</v>
      </c>
      <c r="B516" s="17" t="str">
        <f>VLOOKUP(A516,data!I:S,2,FALSE)</f>
        <v>Pos X</v>
      </c>
      <c r="C516" s="15">
        <f>TRUNC(VLOOKUP(A516,data!I:S,3,FALSE),1)</f>
        <v>4092.5</v>
      </c>
      <c r="D516" s="15">
        <f>TRUNC(VLOOKUP(A516,data!I:S,4,FALSE),1)</f>
        <v>4092.7</v>
      </c>
      <c r="E516" s="15">
        <f>VLOOKUP(A516,data!I:S,5,FALSE)</f>
        <v>-3</v>
      </c>
      <c r="F516" s="15">
        <f>VLOOKUP(A516,data!I:S,6,FALSE)</f>
        <v>3</v>
      </c>
      <c r="G516" s="17">
        <f>C516-D516</f>
        <v>-0.1999999999998181</v>
      </c>
      <c r="H516" s="17">
        <f>IF(OR(G516&lt;E516,G516&gt;F516),1,0)</f>
        <v>0</v>
      </c>
      <c r="I516" s="15" t="str">
        <f>IF(H516=1,IF(G516&lt;E516,G516-E516,G516-F516),"")</f>
        <v/>
      </c>
      <c r="J516" s="33" t="str">
        <f>VLOOKUP(A516,data!I:S,9,FALSE)</f>
        <v>Rear Nut LH - Pos X</v>
      </c>
      <c r="K516" s="33"/>
      <c r="L516" s="33"/>
      <c r="M516" s="33"/>
      <c r="N516" s="2"/>
      <c r="X516" s="3" t="str">
        <f>IF(AND(H516=1,Y516="TRUE"),TRUE,"")</f>
        <v/>
      </c>
      <c r="Y516" s="3" t="str">
        <f>VLOOKUP(A516,data!I:S,10,FALSE)</f>
        <v>TRUE</v>
      </c>
      <c r="Z516" s="3">
        <f>VLOOKUP(A516,data!I:S,7,FALSE)</f>
        <v>-6</v>
      </c>
      <c r="AA516" s="3">
        <f>VLOOKUP(A516,data!I:S,8,FALSE)</f>
        <v>6</v>
      </c>
      <c r="AB516" s="3" t="b">
        <f>IF(OR(G516&lt;Z516,G516&gt;AA516),TRUE,FALSE)</f>
        <v>0</v>
      </c>
    </row>
    <row r="517" spans="1:28" s="3" customFormat="1" x14ac:dyDescent="0.25">
      <c r="A517" s="17" t="s">
        <v>948</v>
      </c>
      <c r="B517" s="17" t="str">
        <f>VLOOKUP(A517,data!I:S,2,FALSE)</f>
        <v>Pos Y</v>
      </c>
      <c r="C517" s="15">
        <f>TRUNC(VLOOKUP(A517,data!I:S,3,FALSE),1)</f>
        <v>-530.20000000000005</v>
      </c>
      <c r="D517" s="15">
        <f>TRUNC(VLOOKUP(A517,data!I:S,4,FALSE),1)</f>
        <v>-527</v>
      </c>
      <c r="E517" s="15">
        <f>VLOOKUP(A517,data!I:S,5,FALSE)</f>
        <v>-3</v>
      </c>
      <c r="F517" s="15">
        <f>VLOOKUP(A517,data!I:S,6,FALSE)</f>
        <v>3</v>
      </c>
      <c r="G517" s="17">
        <f>C517-D517</f>
        <v>-3.2000000000000455</v>
      </c>
      <c r="H517" s="17">
        <f>IF(OR(G517&lt;E517,G517&gt;F517),1,0)</f>
        <v>1</v>
      </c>
      <c r="I517" s="15">
        <f>IF(H517=1,IF(G517&lt;E517,G517-E517,G517-F517),"")</f>
        <v>-0.20000000000004547</v>
      </c>
      <c r="J517" s="33" t="str">
        <f>VLOOKUP(A517,data!I:S,9,FALSE)</f>
        <v>Rear Nut LH - Pos Y</v>
      </c>
      <c r="K517" s="33"/>
      <c r="L517" s="33"/>
      <c r="M517" s="33"/>
      <c r="N517" s="2"/>
      <c r="X517" s="3" t="b">
        <f>IF(AND(H517=1,Y517="TRUE"),TRUE,"")</f>
        <v>1</v>
      </c>
      <c r="Y517" s="3" t="str">
        <f>VLOOKUP(A517,data!I:S,10,FALSE)</f>
        <v>TRUE</v>
      </c>
      <c r="Z517" s="3">
        <f>VLOOKUP(A517,data!I:S,7,FALSE)</f>
        <v>-6</v>
      </c>
      <c r="AA517" s="3">
        <f>VLOOKUP(A517,data!I:S,8,FALSE)</f>
        <v>6</v>
      </c>
      <c r="AB517" s="3" t="b">
        <f>IF(OR(G517&lt;Z517,G517&gt;AA517),TRUE,FALSE)</f>
        <v>0</v>
      </c>
    </row>
    <row r="518" spans="1:28" s="3" customFormat="1" x14ac:dyDescent="0.25">
      <c r="A518" s="17" t="s">
        <v>950</v>
      </c>
      <c r="B518" s="17" t="str">
        <f>VLOOKUP(A518,data!I:S,2,FALSE)</f>
        <v>Pos Z</v>
      </c>
      <c r="C518" s="15">
        <f>TRUNC(VLOOKUP(A518,data!I:S,3,FALSE),1)</f>
        <v>1059.7</v>
      </c>
      <c r="D518" s="15">
        <f>TRUNC(VLOOKUP(A518,data!I:S,4,FALSE),1)</f>
        <v>1061.8</v>
      </c>
      <c r="E518" s="15">
        <f>VLOOKUP(A518,data!I:S,5,FALSE)</f>
        <v>-3</v>
      </c>
      <c r="F518" s="15">
        <f>VLOOKUP(A518,data!I:S,6,FALSE)</f>
        <v>3</v>
      </c>
      <c r="G518" s="17">
        <f>C518-D518</f>
        <v>-2.0999999999999091</v>
      </c>
      <c r="H518" s="17">
        <f>IF(OR(G518&lt;E518,G518&gt;F518),1,0)</f>
        <v>0</v>
      </c>
      <c r="I518" s="15" t="str">
        <f>IF(H518=1,IF(G518&lt;E518,G518-E518,G518-F518),"")</f>
        <v/>
      </c>
      <c r="J518" s="33" t="str">
        <f>VLOOKUP(A518,data!I:S,9,FALSE)</f>
        <v>Rear Nut LH - Pos Z</v>
      </c>
      <c r="K518" s="33"/>
      <c r="L518" s="33"/>
      <c r="M518" s="33"/>
      <c r="N518" s="2"/>
      <c r="X518" s="3" t="str">
        <f>IF(AND(H518=1,Y518="TRUE"),TRUE,"")</f>
        <v/>
      </c>
      <c r="Y518" s="3" t="str">
        <f>VLOOKUP(A518,data!I:S,10,FALSE)</f>
        <v>TRUE</v>
      </c>
      <c r="Z518" s="3">
        <f>VLOOKUP(A518,data!I:S,7,FALSE)</f>
        <v>-6</v>
      </c>
      <c r="AA518" s="3">
        <f>VLOOKUP(A518,data!I:S,8,FALSE)</f>
        <v>6</v>
      </c>
      <c r="AB518" s="3" t="b">
        <f>IF(OR(G518&lt;Z518,G518&gt;AA518),TRUE,FALSE)</f>
        <v>0</v>
      </c>
    </row>
    <row r="519" spans="1:28" s="3" customFormat="1" x14ac:dyDescent="0.25">
      <c r="A519" s="17" t="s">
        <v>952</v>
      </c>
      <c r="B519" s="17" t="str">
        <f>VLOOKUP(A519,data!I:S,2,FALSE)</f>
        <v>Dist X</v>
      </c>
      <c r="C519" s="15">
        <f>TRUNC(VLOOKUP(A519,data!I:S,3,FALSE),1)</f>
        <v>80.099999999999994</v>
      </c>
      <c r="D519" s="15">
        <f>TRUNC(VLOOKUP(A519,data!I:S,4,FALSE),1)</f>
        <v>80.599999999999994</v>
      </c>
      <c r="E519" s="15">
        <f>VLOOKUP(A519,data!I:S,5,FALSE)</f>
        <v>-2</v>
      </c>
      <c r="F519" s="15">
        <f>VLOOKUP(A519,data!I:S,6,FALSE)</f>
        <v>2</v>
      </c>
      <c r="G519" s="17">
        <f>C519-D519</f>
        <v>-0.5</v>
      </c>
      <c r="H519" s="17">
        <f>IF(OR(G519&lt;E519,G519&gt;F519),1,0)</f>
        <v>0</v>
      </c>
      <c r="I519" s="15" t="str">
        <f>IF(H519=1,IF(G519&lt;E519,G519-E519,G519-F519),"")</f>
        <v/>
      </c>
      <c r="J519" s="33" t="str">
        <f>VLOOKUP(A519,data!I:S,9,FALSE)</f>
        <v>Front Nut vs Rear Nut RH - L-Pitch</v>
      </c>
      <c r="K519" s="33"/>
      <c r="L519" s="33"/>
      <c r="M519" s="33"/>
      <c r="N519" s="2"/>
      <c r="X519" s="3" t="str">
        <f>IF(AND(H519=1,Y519="TRUE"),TRUE,"")</f>
        <v/>
      </c>
      <c r="Y519" s="3" t="str">
        <f>VLOOKUP(A519,data!I:S,10,FALSE)</f>
        <v>TRUE</v>
      </c>
      <c r="Z519" s="3">
        <f>VLOOKUP(A519,data!I:S,7,FALSE)</f>
        <v>-4</v>
      </c>
      <c r="AA519" s="3">
        <f>VLOOKUP(A519,data!I:S,8,FALSE)</f>
        <v>4</v>
      </c>
      <c r="AB519" s="3" t="b">
        <f>IF(OR(G519&lt;Z519,G519&gt;AA519),TRUE,FALSE)</f>
        <v>0</v>
      </c>
    </row>
    <row r="520" spans="1:28" s="3" customFormat="1" x14ac:dyDescent="0.25">
      <c r="A520" s="17" t="s">
        <v>954</v>
      </c>
      <c r="B520" s="17" t="str">
        <f>VLOOKUP(A520,data!I:S,2,FALSE)</f>
        <v>Dist Y</v>
      </c>
      <c r="C520" s="15">
        <f>TRUNC(VLOOKUP(A520,data!I:S,3,FALSE),1)</f>
        <v>8</v>
      </c>
      <c r="D520" s="15">
        <f>TRUNC(VLOOKUP(A520,data!I:S,4,FALSE),1)</f>
        <v>8</v>
      </c>
      <c r="E520" s="15">
        <f>VLOOKUP(A520,data!I:S,5,FALSE)</f>
        <v>-2</v>
      </c>
      <c r="F520" s="15">
        <f>VLOOKUP(A520,data!I:S,6,FALSE)</f>
        <v>2</v>
      </c>
      <c r="G520" s="17">
        <f>C520-D520</f>
        <v>0</v>
      </c>
      <c r="H520" s="17">
        <f>IF(OR(G520&lt;E520,G520&gt;F520),1,0)</f>
        <v>0</v>
      </c>
      <c r="I520" s="15" t="str">
        <f>IF(H520=1,IF(G520&lt;E520,G520-E520,G520-F520),"")</f>
        <v/>
      </c>
      <c r="J520" s="33" t="str">
        <f>VLOOKUP(A520,data!I:S,9,FALSE)</f>
        <v>Front Nut vs Rear Nut RH - W-Pitch</v>
      </c>
      <c r="K520" s="33"/>
      <c r="L520" s="33"/>
      <c r="M520" s="33"/>
      <c r="N520" s="2"/>
      <c r="X520" s="3" t="str">
        <f>IF(AND(H520=1,Y520="TRUE"),TRUE,"")</f>
        <v/>
      </c>
      <c r="Y520" s="3" t="str">
        <f>VLOOKUP(A520,data!I:S,10,FALSE)</f>
        <v>TRUE</v>
      </c>
      <c r="Z520" s="3">
        <f>VLOOKUP(A520,data!I:S,7,FALSE)</f>
        <v>-4</v>
      </c>
      <c r="AA520" s="3">
        <f>VLOOKUP(A520,data!I:S,8,FALSE)</f>
        <v>4</v>
      </c>
      <c r="AB520" s="3" t="b">
        <f>IF(OR(G520&lt;Z520,G520&gt;AA520),TRUE,FALSE)</f>
        <v>0</v>
      </c>
    </row>
    <row r="521" spans="1:28" s="3" customFormat="1" x14ac:dyDescent="0.25">
      <c r="A521" s="17" t="s">
        <v>956</v>
      </c>
      <c r="B521" s="17" t="str">
        <f>VLOOKUP(A521,data!I:S,2,FALSE)</f>
        <v>Dist X</v>
      </c>
      <c r="C521" s="15">
        <f>TRUNC(VLOOKUP(A521,data!I:S,3,FALSE),1)</f>
        <v>80.5</v>
      </c>
      <c r="D521" s="15">
        <f>TRUNC(VLOOKUP(A521,data!I:S,4,FALSE),1)</f>
        <v>80.599999999999994</v>
      </c>
      <c r="E521" s="15">
        <f>VLOOKUP(A521,data!I:S,5,FALSE)</f>
        <v>-2</v>
      </c>
      <c r="F521" s="15">
        <f>VLOOKUP(A521,data!I:S,6,FALSE)</f>
        <v>2</v>
      </c>
      <c r="G521" s="17">
        <f>C521-D521</f>
        <v>-9.9999999999994316E-2</v>
      </c>
      <c r="H521" s="17">
        <f>IF(OR(G521&lt;E521,G521&gt;F521),1,0)</f>
        <v>0</v>
      </c>
      <c r="I521" s="15" t="str">
        <f>IF(H521=1,IF(G521&lt;E521,G521-E521,G521-F521),"")</f>
        <v/>
      </c>
      <c r="J521" s="33" t="str">
        <f>VLOOKUP(A521,data!I:S,9,FALSE)</f>
        <v>Front Nut vs Rear Nut LH - L-Pitch</v>
      </c>
      <c r="K521" s="33"/>
      <c r="L521" s="33"/>
      <c r="M521" s="33"/>
      <c r="N521" s="2"/>
      <c r="X521" s="3" t="str">
        <f>IF(AND(H521=1,Y521="TRUE"),TRUE,"")</f>
        <v/>
      </c>
      <c r="Y521" s="3" t="str">
        <f>VLOOKUP(A521,data!I:S,10,FALSE)</f>
        <v>TRUE</v>
      </c>
      <c r="Z521" s="3">
        <f>VLOOKUP(A521,data!I:S,7,FALSE)</f>
        <v>-4</v>
      </c>
      <c r="AA521" s="3">
        <f>VLOOKUP(A521,data!I:S,8,FALSE)</f>
        <v>4</v>
      </c>
      <c r="AB521" s="3" t="b">
        <f>IF(OR(G521&lt;Z521,G521&gt;AA521),TRUE,FALSE)</f>
        <v>0</v>
      </c>
    </row>
    <row r="522" spans="1:28" s="3" customFormat="1" x14ac:dyDescent="0.25">
      <c r="A522" s="17" t="s">
        <v>958</v>
      </c>
      <c r="B522" s="17" t="str">
        <f>VLOOKUP(A522,data!I:S,2,FALSE)</f>
        <v>Dist Y</v>
      </c>
      <c r="C522" s="15">
        <f>TRUNC(VLOOKUP(A522,data!I:S,3,FALSE),1)</f>
        <v>7</v>
      </c>
      <c r="D522" s="15">
        <f>TRUNC(VLOOKUP(A522,data!I:S,4,FALSE),1)</f>
        <v>8</v>
      </c>
      <c r="E522" s="15">
        <f>VLOOKUP(A522,data!I:S,5,FALSE)</f>
        <v>-2</v>
      </c>
      <c r="F522" s="15">
        <f>VLOOKUP(A522,data!I:S,6,FALSE)</f>
        <v>2</v>
      </c>
      <c r="G522" s="17">
        <f>C522-D522</f>
        <v>-1</v>
      </c>
      <c r="H522" s="17">
        <f>IF(OR(G522&lt;E522,G522&gt;F522),1,0)</f>
        <v>0</v>
      </c>
      <c r="I522" s="15" t="str">
        <f>IF(H522=1,IF(G522&lt;E522,G522-E522,G522-F522),"")</f>
        <v/>
      </c>
      <c r="J522" s="33" t="str">
        <f>VLOOKUP(A522,data!I:S,9,FALSE)</f>
        <v>Front Nut vs Rear Nut LH - W-Pitch</v>
      </c>
      <c r="K522" s="33"/>
      <c r="L522" s="33"/>
      <c r="M522" s="33"/>
      <c r="N522" s="2"/>
      <c r="X522" s="3" t="str">
        <f>IF(AND(H522=1,Y522="TRUE"),TRUE,"")</f>
        <v/>
      </c>
      <c r="Y522" s="3" t="str">
        <f>VLOOKUP(A522,data!I:S,10,FALSE)</f>
        <v>TRUE</v>
      </c>
      <c r="Z522" s="3">
        <f>VLOOKUP(A522,data!I:S,7,FALSE)</f>
        <v>-4</v>
      </c>
      <c r="AA522" s="3">
        <f>VLOOKUP(A522,data!I:S,8,FALSE)</f>
        <v>4</v>
      </c>
      <c r="AB522" s="3" t="b">
        <f>IF(OR(G522&lt;Z522,G522&gt;AA522),TRUE,FALSE)</f>
        <v>0</v>
      </c>
    </row>
    <row r="523" spans="1:28" s="3" customFormat="1" ht="30" customHeight="1" x14ac:dyDescent="0.25">
      <c r="A523" s="27" t="str">
        <f ca="1">INDEX(data!D:D,MATCH(OFFSET(INDIRECT("RC",FALSE),3,0),data!I:I,0))</f>
        <v>Rear Bumper</v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9"/>
      <c r="N523" s="2"/>
    </row>
    <row r="524" spans="1:28" s="3" customFormat="1" ht="200.1" customHeight="1" x14ac:dyDescent="0.25">
      <c r="A524" s="30" t="s">
        <v>32</v>
      </c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2"/>
      <c r="N524" s="2"/>
    </row>
    <row r="525" spans="1:28" s="3" customFormat="1" x14ac:dyDescent="0.25">
      <c r="A525" s="17" t="s">
        <v>0</v>
      </c>
      <c r="B525" s="17" t="s">
        <v>18</v>
      </c>
      <c r="C525" s="17" t="s">
        <v>19</v>
      </c>
      <c r="D525" s="17" t="s">
        <v>20</v>
      </c>
      <c r="E525" s="17" t="s">
        <v>34</v>
      </c>
      <c r="F525" s="17" t="s">
        <v>35</v>
      </c>
      <c r="G525" s="17" t="s">
        <v>36</v>
      </c>
      <c r="H525" s="17" t="s">
        <v>16</v>
      </c>
      <c r="I525" s="17" t="s">
        <v>17</v>
      </c>
      <c r="J525" s="33" t="s">
        <v>37</v>
      </c>
      <c r="K525" s="33"/>
      <c r="L525" s="33"/>
      <c r="M525" s="33"/>
      <c r="N525" s="2"/>
      <c r="X525" s="3" t="s">
        <v>27</v>
      </c>
      <c r="Y525" s="3" t="s">
        <v>23</v>
      </c>
      <c r="Z525" s="3" t="s">
        <v>24</v>
      </c>
      <c r="AA525" s="3" t="s">
        <v>25</v>
      </c>
      <c r="AB525" s="3" t="s">
        <v>26</v>
      </c>
    </row>
    <row r="526" spans="1:28" s="3" customFormat="1" x14ac:dyDescent="0.25">
      <c r="A526" s="17" t="s">
        <v>962</v>
      </c>
      <c r="B526" s="17" t="str">
        <f>VLOOKUP(A526,data!I:S,2,FALSE)</f>
        <v>Pos X</v>
      </c>
      <c r="C526" s="15">
        <f>TRUNC(VLOOKUP(A526,data!I:S,3,FALSE),1)</f>
        <v>4999.5</v>
      </c>
      <c r="D526" s="15">
        <f>TRUNC(VLOOKUP(A526,data!I:S,4,FALSE),1)</f>
        <v>5000.7</v>
      </c>
      <c r="E526" s="15">
        <f>VLOOKUP(A526,data!I:S,5,FALSE)</f>
        <v>-3</v>
      </c>
      <c r="F526" s="15">
        <f>VLOOKUP(A526,data!I:S,6,FALSE)</f>
        <v>3</v>
      </c>
      <c r="G526" s="17">
        <f>C526-D526</f>
        <v>-1.1999999999998181</v>
      </c>
      <c r="H526" s="17">
        <f>IF(OR(G526&lt;E526,G526&gt;F526),1,0)</f>
        <v>0</v>
      </c>
      <c r="I526" s="15" t="str">
        <f>IF(H526=1,IF(G526&lt;E526,G526-E526,G526-F526),"")</f>
        <v/>
      </c>
      <c r="J526" s="33" t="str">
        <f>VLOOKUP(A526,data!I:S,9,FALSE)</f>
        <v>Front Nut RH - Pos X</v>
      </c>
      <c r="K526" s="33"/>
      <c r="L526" s="33"/>
      <c r="M526" s="33"/>
      <c r="N526" s="2"/>
      <c r="X526" s="3" t="str">
        <f>IF(AND(H526=1,Y526="TRUE"),TRUE,"")</f>
        <v/>
      </c>
      <c r="Y526" s="3" t="str">
        <f>VLOOKUP(A526,data!I:S,10,FALSE)</f>
        <v>TRUE</v>
      </c>
      <c r="Z526" s="3">
        <f>VLOOKUP(A526,data!I:S,7,FALSE)</f>
        <v>-6</v>
      </c>
      <c r="AA526" s="3">
        <f>VLOOKUP(A526,data!I:S,8,FALSE)</f>
        <v>6</v>
      </c>
      <c r="AB526" s="3" t="b">
        <f>IF(OR(G526&lt;Z526,G526&gt;AA526),TRUE,FALSE)</f>
        <v>0</v>
      </c>
    </row>
    <row r="527" spans="1:28" s="3" customFormat="1" x14ac:dyDescent="0.25">
      <c r="A527" s="17" t="s">
        <v>963</v>
      </c>
      <c r="B527" s="17" t="str">
        <f>VLOOKUP(A527,data!I:S,2,FALSE)</f>
        <v>Pos Y</v>
      </c>
      <c r="C527" s="15">
        <f>TRUNC(VLOOKUP(A527,data!I:S,3,FALSE),1)</f>
        <v>571.29999999999995</v>
      </c>
      <c r="D527" s="15">
        <f>TRUNC(VLOOKUP(A527,data!I:S,4,FALSE),1)</f>
        <v>570</v>
      </c>
      <c r="E527" s="15">
        <f>VLOOKUP(A527,data!I:S,5,FALSE)</f>
        <v>-3</v>
      </c>
      <c r="F527" s="15">
        <f>VLOOKUP(A527,data!I:S,6,FALSE)</f>
        <v>3</v>
      </c>
      <c r="G527" s="17">
        <f>C527-D527</f>
        <v>1.2999999999999545</v>
      </c>
      <c r="H527" s="17">
        <f>IF(OR(G527&lt;E527,G527&gt;F527),1,0)</f>
        <v>0</v>
      </c>
      <c r="I527" s="15" t="str">
        <f>IF(H527=1,IF(G527&lt;E527,G527-E527,G527-F527),"")</f>
        <v/>
      </c>
      <c r="J527" s="33" t="str">
        <f>VLOOKUP(A527,data!I:S,9,FALSE)</f>
        <v>Front Nut RH - Pos Y</v>
      </c>
      <c r="K527" s="33"/>
      <c r="L527" s="33"/>
      <c r="M527" s="33"/>
      <c r="N527" s="2"/>
      <c r="X527" s="3" t="str">
        <f>IF(AND(H527=1,Y527="TRUE"),TRUE,"")</f>
        <v/>
      </c>
      <c r="Y527" s="3" t="str">
        <f>VLOOKUP(A527,data!I:S,10,FALSE)</f>
        <v>TRUE</v>
      </c>
      <c r="Z527" s="3">
        <f>VLOOKUP(A527,data!I:S,7,FALSE)</f>
        <v>-6</v>
      </c>
      <c r="AA527" s="3">
        <f>VLOOKUP(A527,data!I:S,8,FALSE)</f>
        <v>6</v>
      </c>
      <c r="AB527" s="3" t="b">
        <f>IF(OR(G527&lt;Z527,G527&gt;AA527),TRUE,FALSE)</f>
        <v>0</v>
      </c>
    </row>
    <row r="528" spans="1:28" s="3" customFormat="1" x14ac:dyDescent="0.25">
      <c r="A528" s="17" t="s">
        <v>964</v>
      </c>
      <c r="B528" s="17" t="str">
        <f>VLOOKUP(A528,data!I:S,2,FALSE)</f>
        <v>Pos Z</v>
      </c>
      <c r="C528" s="15">
        <f>TRUNC(VLOOKUP(A528,data!I:S,3,FALSE),1)</f>
        <v>1074.0999999999999</v>
      </c>
      <c r="D528" s="15">
        <f>TRUNC(VLOOKUP(A528,data!I:S,4,FALSE),1)</f>
        <v>1072.9000000000001</v>
      </c>
      <c r="E528" s="15">
        <f>VLOOKUP(A528,data!I:S,5,FALSE)</f>
        <v>-3</v>
      </c>
      <c r="F528" s="15">
        <f>VLOOKUP(A528,data!I:S,6,FALSE)</f>
        <v>3</v>
      </c>
      <c r="G528" s="17">
        <f>C528-D528</f>
        <v>1.1999999999998181</v>
      </c>
      <c r="H528" s="17">
        <f>IF(OR(G528&lt;E528,G528&gt;F528),1,0)</f>
        <v>0</v>
      </c>
      <c r="I528" s="15" t="str">
        <f>IF(H528=1,IF(G528&lt;E528,G528-E528,G528-F528),"")</f>
        <v/>
      </c>
      <c r="J528" s="33" t="str">
        <f>VLOOKUP(A528,data!I:S,9,FALSE)</f>
        <v>Front Nut RH - Pos Z</v>
      </c>
      <c r="K528" s="33"/>
      <c r="L528" s="33"/>
      <c r="M528" s="33"/>
      <c r="N528" s="2"/>
      <c r="X528" s="3" t="str">
        <f>IF(AND(H528=1,Y528="TRUE"),TRUE,"")</f>
        <v/>
      </c>
      <c r="Y528" s="3" t="str">
        <f>VLOOKUP(A528,data!I:S,10,FALSE)</f>
        <v>TRUE</v>
      </c>
      <c r="Z528" s="3">
        <f>VLOOKUP(A528,data!I:S,7,FALSE)</f>
        <v>-6</v>
      </c>
      <c r="AA528" s="3">
        <f>VLOOKUP(A528,data!I:S,8,FALSE)</f>
        <v>6</v>
      </c>
      <c r="AB528" s="3" t="b">
        <f>IF(OR(G528&lt;Z528,G528&gt;AA528),TRUE,FALSE)</f>
        <v>0</v>
      </c>
    </row>
    <row r="529" spans="1:28" s="3" customFormat="1" x14ac:dyDescent="0.25">
      <c r="A529" s="17" t="s">
        <v>965</v>
      </c>
      <c r="B529" s="17" t="str">
        <f>VLOOKUP(A529,data!I:S,2,FALSE)</f>
        <v>Pos X</v>
      </c>
      <c r="C529" s="15">
        <f>TRUNC(VLOOKUP(A529,data!I:S,3,FALSE),1)</f>
        <v>5053.5</v>
      </c>
      <c r="D529" s="15">
        <f>TRUNC(VLOOKUP(A529,data!I:S,4,FALSE),1)</f>
        <v>5054.7</v>
      </c>
      <c r="E529" s="15">
        <f>VLOOKUP(A529,data!I:S,5,FALSE)</f>
        <v>-3</v>
      </c>
      <c r="F529" s="15">
        <f>VLOOKUP(A529,data!I:S,6,FALSE)</f>
        <v>3</v>
      </c>
      <c r="G529" s="17">
        <f>C529-D529</f>
        <v>-1.1999999999998181</v>
      </c>
      <c r="H529" s="17">
        <f>IF(OR(G529&lt;E529,G529&gt;F529),1,0)</f>
        <v>0</v>
      </c>
      <c r="I529" s="15" t="str">
        <f>IF(H529=1,IF(G529&lt;E529,G529-E529,G529-F529),"")</f>
        <v/>
      </c>
      <c r="J529" s="33" t="str">
        <f>VLOOKUP(A529,data!I:S,9,FALSE)</f>
        <v>Rear Nut RH - Pos X</v>
      </c>
      <c r="K529" s="33"/>
      <c r="L529" s="33"/>
      <c r="M529" s="33"/>
      <c r="N529" s="2"/>
      <c r="X529" s="3" t="str">
        <f>IF(AND(H529=1,Y529="TRUE"),TRUE,"")</f>
        <v/>
      </c>
      <c r="Y529" s="3" t="str">
        <f>VLOOKUP(A529,data!I:S,10,FALSE)</f>
        <v>TRUE</v>
      </c>
      <c r="Z529" s="3">
        <f>VLOOKUP(A529,data!I:S,7,FALSE)</f>
        <v>-6</v>
      </c>
      <c r="AA529" s="3">
        <f>VLOOKUP(A529,data!I:S,8,FALSE)</f>
        <v>6</v>
      </c>
      <c r="AB529" s="3" t="b">
        <f>IF(OR(G529&lt;Z529,G529&gt;AA529),TRUE,FALSE)</f>
        <v>0</v>
      </c>
    </row>
    <row r="530" spans="1:28" s="3" customFormat="1" x14ac:dyDescent="0.25">
      <c r="A530" s="17" t="s">
        <v>966</v>
      </c>
      <c r="B530" s="17" t="str">
        <f>VLOOKUP(A530,data!I:S,2,FALSE)</f>
        <v>Pos Y</v>
      </c>
      <c r="C530" s="15">
        <f>TRUNC(VLOOKUP(A530,data!I:S,3,FALSE),1)</f>
        <v>571.20000000000005</v>
      </c>
      <c r="D530" s="15">
        <f>TRUNC(VLOOKUP(A530,data!I:S,4,FALSE),1)</f>
        <v>570</v>
      </c>
      <c r="E530" s="15">
        <f>VLOOKUP(A530,data!I:S,5,FALSE)</f>
        <v>-3</v>
      </c>
      <c r="F530" s="15">
        <f>VLOOKUP(A530,data!I:S,6,FALSE)</f>
        <v>3</v>
      </c>
      <c r="G530" s="17">
        <f>C530-D530</f>
        <v>1.2000000000000455</v>
      </c>
      <c r="H530" s="17">
        <f>IF(OR(G530&lt;E530,G530&gt;F530),1,0)</f>
        <v>0</v>
      </c>
      <c r="I530" s="15" t="str">
        <f>IF(H530=1,IF(G530&lt;E530,G530-E530,G530-F530),"")</f>
        <v/>
      </c>
      <c r="J530" s="33" t="str">
        <f>VLOOKUP(A530,data!I:S,9,FALSE)</f>
        <v>Rear Nut RH - Pos Y</v>
      </c>
      <c r="K530" s="33"/>
      <c r="L530" s="33"/>
      <c r="M530" s="33"/>
      <c r="N530" s="2"/>
      <c r="X530" s="3" t="str">
        <f>IF(AND(H530=1,Y530="TRUE"),TRUE,"")</f>
        <v/>
      </c>
      <c r="Y530" s="3" t="str">
        <f>VLOOKUP(A530,data!I:S,10,FALSE)</f>
        <v>TRUE</v>
      </c>
      <c r="Z530" s="3">
        <f>VLOOKUP(A530,data!I:S,7,FALSE)</f>
        <v>-6</v>
      </c>
      <c r="AA530" s="3">
        <f>VLOOKUP(A530,data!I:S,8,FALSE)</f>
        <v>6</v>
      </c>
      <c r="AB530" s="3" t="b">
        <f>IF(OR(G530&lt;Z530,G530&gt;AA530),TRUE,FALSE)</f>
        <v>0</v>
      </c>
    </row>
    <row r="531" spans="1:28" s="3" customFormat="1" x14ac:dyDescent="0.25">
      <c r="A531" s="17" t="s">
        <v>967</v>
      </c>
      <c r="B531" s="17" t="str">
        <f>VLOOKUP(A531,data!I:S,2,FALSE)</f>
        <v>Pos Z</v>
      </c>
      <c r="C531" s="15">
        <f>TRUNC(VLOOKUP(A531,data!I:S,3,FALSE),1)</f>
        <v>1069.5999999999999</v>
      </c>
      <c r="D531" s="15">
        <f>TRUNC(VLOOKUP(A531,data!I:S,4,FALSE),1)</f>
        <v>1068.2</v>
      </c>
      <c r="E531" s="15">
        <f>VLOOKUP(A531,data!I:S,5,FALSE)</f>
        <v>-3</v>
      </c>
      <c r="F531" s="15">
        <f>VLOOKUP(A531,data!I:S,6,FALSE)</f>
        <v>3</v>
      </c>
      <c r="G531" s="17">
        <f>C531-D531</f>
        <v>1.3999999999998636</v>
      </c>
      <c r="H531" s="17">
        <f>IF(OR(G531&lt;E531,G531&gt;F531),1,0)</f>
        <v>0</v>
      </c>
      <c r="I531" s="15" t="str">
        <f>IF(H531=1,IF(G531&lt;E531,G531-E531,G531-F531),"")</f>
        <v/>
      </c>
      <c r="J531" s="33" t="str">
        <f>VLOOKUP(A531,data!I:S,9,FALSE)</f>
        <v>Rear Nut RH - Pos Z</v>
      </c>
      <c r="K531" s="33"/>
      <c r="L531" s="33"/>
      <c r="M531" s="33"/>
      <c r="N531" s="2"/>
      <c r="X531" s="3" t="str">
        <f>IF(AND(H531=1,Y531="TRUE"),TRUE,"")</f>
        <v/>
      </c>
      <c r="Y531" s="3" t="str">
        <f>VLOOKUP(A531,data!I:S,10,FALSE)</f>
        <v>TRUE</v>
      </c>
      <c r="Z531" s="3">
        <f>VLOOKUP(A531,data!I:S,7,FALSE)</f>
        <v>-6</v>
      </c>
      <c r="AA531" s="3">
        <f>VLOOKUP(A531,data!I:S,8,FALSE)</f>
        <v>6</v>
      </c>
      <c r="AB531" s="3" t="b">
        <f>IF(OR(G531&lt;Z531,G531&gt;AA531),TRUE,FALSE)</f>
        <v>0</v>
      </c>
    </row>
    <row r="532" spans="1:28" s="3" customFormat="1" x14ac:dyDescent="0.25">
      <c r="A532" s="17" t="s">
        <v>968</v>
      </c>
      <c r="B532" s="17" t="str">
        <f>VLOOKUP(A532,data!I:S,2,FALSE)</f>
        <v>Pos X</v>
      </c>
      <c r="C532" s="15">
        <f>TRUNC(VLOOKUP(A532,data!I:S,3,FALSE),1)</f>
        <v>4997.6000000000004</v>
      </c>
      <c r="D532" s="15">
        <f>TRUNC(VLOOKUP(A532,data!I:S,4,FALSE),1)</f>
        <v>5000.7</v>
      </c>
      <c r="E532" s="15">
        <f>VLOOKUP(A532,data!I:S,5,FALSE)</f>
        <v>-3</v>
      </c>
      <c r="F532" s="15">
        <f>VLOOKUP(A532,data!I:S,6,FALSE)</f>
        <v>3</v>
      </c>
      <c r="G532" s="17">
        <f>C532-D532</f>
        <v>-3.0999999999994543</v>
      </c>
      <c r="H532" s="17">
        <f>IF(OR(G532&lt;E532,G532&gt;F532),1,0)</f>
        <v>1</v>
      </c>
      <c r="I532" s="15">
        <f>IF(H532=1,IF(G532&lt;E532,G532-E532,G532-F532),"")</f>
        <v>-9.9999999999454303E-2</v>
      </c>
      <c r="J532" s="33" t="str">
        <f>VLOOKUP(A532,data!I:S,9,FALSE)</f>
        <v>Front Nut LH - Pos X</v>
      </c>
      <c r="K532" s="33"/>
      <c r="L532" s="33"/>
      <c r="M532" s="33"/>
      <c r="N532" s="2"/>
      <c r="X532" s="3" t="b">
        <f>IF(AND(H532=1,Y532="TRUE"),TRUE,"")</f>
        <v>1</v>
      </c>
      <c r="Y532" s="3" t="str">
        <f>VLOOKUP(A532,data!I:S,10,FALSE)</f>
        <v>TRUE</v>
      </c>
      <c r="Z532" s="3">
        <f>VLOOKUP(A532,data!I:S,7,FALSE)</f>
        <v>-6</v>
      </c>
      <c r="AA532" s="3">
        <f>VLOOKUP(A532,data!I:S,8,FALSE)</f>
        <v>6</v>
      </c>
      <c r="AB532" s="3" t="b">
        <f>IF(OR(G532&lt;Z532,G532&gt;AA532),TRUE,FALSE)</f>
        <v>0</v>
      </c>
    </row>
    <row r="533" spans="1:28" s="3" customFormat="1" x14ac:dyDescent="0.25">
      <c r="A533" s="17" t="s">
        <v>969</v>
      </c>
      <c r="B533" s="17" t="str">
        <f>VLOOKUP(A533,data!I:S,2,FALSE)</f>
        <v>Pos Y</v>
      </c>
      <c r="C533" s="15">
        <f>TRUNC(VLOOKUP(A533,data!I:S,3,FALSE),1)</f>
        <v>-571.70000000000005</v>
      </c>
      <c r="D533" s="15">
        <f>TRUNC(VLOOKUP(A533,data!I:S,4,FALSE),1)</f>
        <v>-570</v>
      </c>
      <c r="E533" s="15">
        <f>VLOOKUP(A533,data!I:S,5,FALSE)</f>
        <v>-3</v>
      </c>
      <c r="F533" s="15">
        <f>VLOOKUP(A533,data!I:S,6,FALSE)</f>
        <v>3</v>
      </c>
      <c r="G533" s="17">
        <f>C533-D533</f>
        <v>-1.7000000000000455</v>
      </c>
      <c r="H533" s="17">
        <f>IF(OR(G533&lt;E533,G533&gt;F533),1,0)</f>
        <v>0</v>
      </c>
      <c r="I533" s="15" t="str">
        <f>IF(H533=1,IF(G533&lt;E533,G533-E533,G533-F533),"")</f>
        <v/>
      </c>
      <c r="J533" s="33" t="str">
        <f>VLOOKUP(A533,data!I:S,9,FALSE)</f>
        <v>Front Nut LH - Pos Y</v>
      </c>
      <c r="K533" s="33"/>
      <c r="L533" s="33"/>
      <c r="M533" s="33"/>
      <c r="N533" s="2"/>
      <c r="X533" s="3" t="str">
        <f>IF(AND(H533=1,Y533="TRUE"),TRUE,"")</f>
        <v/>
      </c>
      <c r="Y533" s="3" t="str">
        <f>VLOOKUP(A533,data!I:S,10,FALSE)</f>
        <v>TRUE</v>
      </c>
      <c r="Z533" s="3">
        <f>VLOOKUP(A533,data!I:S,7,FALSE)</f>
        <v>-6</v>
      </c>
      <c r="AA533" s="3">
        <f>VLOOKUP(A533,data!I:S,8,FALSE)</f>
        <v>6</v>
      </c>
      <c r="AB533" s="3" t="b">
        <f>IF(OR(G533&lt;Z533,G533&gt;AA533),TRUE,FALSE)</f>
        <v>0</v>
      </c>
    </row>
    <row r="534" spans="1:28" s="3" customFormat="1" x14ac:dyDescent="0.25">
      <c r="A534" s="17" t="s">
        <v>970</v>
      </c>
      <c r="B534" s="17" t="str">
        <f>VLOOKUP(A534,data!I:S,2,FALSE)</f>
        <v>Pos Z</v>
      </c>
      <c r="C534" s="15">
        <f>TRUNC(VLOOKUP(A534,data!I:S,3,FALSE),1)</f>
        <v>1075.5999999999999</v>
      </c>
      <c r="D534" s="15">
        <f>TRUNC(VLOOKUP(A534,data!I:S,4,FALSE),1)</f>
        <v>1072.9000000000001</v>
      </c>
      <c r="E534" s="15">
        <f>VLOOKUP(A534,data!I:S,5,FALSE)</f>
        <v>-3</v>
      </c>
      <c r="F534" s="15">
        <f>VLOOKUP(A534,data!I:S,6,FALSE)</f>
        <v>3</v>
      </c>
      <c r="G534" s="17">
        <f>C534-D534</f>
        <v>2.6999999999998181</v>
      </c>
      <c r="H534" s="17">
        <f>IF(OR(G534&lt;E534,G534&gt;F534),1,0)</f>
        <v>0</v>
      </c>
      <c r="I534" s="15" t="str">
        <f>IF(H534=1,IF(G534&lt;E534,G534-E534,G534-F534),"")</f>
        <v/>
      </c>
      <c r="J534" s="33" t="str">
        <f>VLOOKUP(A534,data!I:S,9,FALSE)</f>
        <v>Front Nut LH - Pos Z</v>
      </c>
      <c r="K534" s="33"/>
      <c r="L534" s="33"/>
      <c r="M534" s="33"/>
      <c r="N534" s="2"/>
      <c r="X534" s="3" t="str">
        <f>IF(AND(H534=1,Y534="TRUE"),TRUE,"")</f>
        <v/>
      </c>
      <c r="Y534" s="3" t="str">
        <f>VLOOKUP(A534,data!I:S,10,FALSE)</f>
        <v>TRUE</v>
      </c>
      <c r="Z534" s="3">
        <f>VLOOKUP(A534,data!I:S,7,FALSE)</f>
        <v>-6</v>
      </c>
      <c r="AA534" s="3">
        <f>VLOOKUP(A534,data!I:S,8,FALSE)</f>
        <v>6</v>
      </c>
      <c r="AB534" s="3" t="b">
        <f>IF(OR(G534&lt;Z534,G534&gt;AA534),TRUE,FALSE)</f>
        <v>0</v>
      </c>
    </row>
    <row r="535" spans="1:28" s="3" customFormat="1" x14ac:dyDescent="0.25">
      <c r="A535" s="17" t="s">
        <v>971</v>
      </c>
      <c r="B535" s="17" t="str">
        <f>VLOOKUP(A535,data!I:S,2,FALSE)</f>
        <v>Pos X</v>
      </c>
      <c r="C535" s="15">
        <f>TRUNC(VLOOKUP(A535,data!I:S,3,FALSE),1)</f>
        <v>5051.6000000000004</v>
      </c>
      <c r="D535" s="15">
        <f>TRUNC(VLOOKUP(A535,data!I:S,4,FALSE),1)</f>
        <v>5054.7</v>
      </c>
      <c r="E535" s="15">
        <f>VLOOKUP(A535,data!I:S,5,FALSE)</f>
        <v>-3</v>
      </c>
      <c r="F535" s="15">
        <f>VLOOKUP(A535,data!I:S,6,FALSE)</f>
        <v>3</v>
      </c>
      <c r="G535" s="17">
        <f>C535-D535</f>
        <v>-3.0999999999994543</v>
      </c>
      <c r="H535" s="17">
        <f>IF(OR(G535&lt;E535,G535&gt;F535),1,0)</f>
        <v>1</v>
      </c>
      <c r="I535" s="15">
        <f>IF(H535=1,IF(G535&lt;E535,G535-E535,G535-F535),"")</f>
        <v>-9.9999999999454303E-2</v>
      </c>
      <c r="J535" s="33" t="str">
        <f>VLOOKUP(A535,data!I:S,9,FALSE)</f>
        <v>Rear Nut LH - Pos X</v>
      </c>
      <c r="K535" s="33"/>
      <c r="L535" s="33"/>
      <c r="M535" s="33"/>
      <c r="N535" s="2"/>
      <c r="X535" s="3" t="b">
        <f>IF(AND(H535=1,Y535="TRUE"),TRUE,"")</f>
        <v>1</v>
      </c>
      <c r="Y535" s="3" t="str">
        <f>VLOOKUP(A535,data!I:S,10,FALSE)</f>
        <v>TRUE</v>
      </c>
      <c r="Z535" s="3">
        <f>VLOOKUP(A535,data!I:S,7,FALSE)</f>
        <v>-6</v>
      </c>
      <c r="AA535" s="3">
        <f>VLOOKUP(A535,data!I:S,8,FALSE)</f>
        <v>6</v>
      </c>
      <c r="AB535" s="3" t="b">
        <f>IF(OR(G535&lt;Z535,G535&gt;AA535),TRUE,FALSE)</f>
        <v>0</v>
      </c>
    </row>
    <row r="536" spans="1:28" s="3" customFormat="1" x14ac:dyDescent="0.25">
      <c r="A536" s="17" t="s">
        <v>972</v>
      </c>
      <c r="B536" s="17" t="str">
        <f>VLOOKUP(A536,data!I:S,2,FALSE)</f>
        <v>Pos Y</v>
      </c>
      <c r="C536" s="15">
        <f>TRUNC(VLOOKUP(A536,data!I:S,3,FALSE),1)</f>
        <v>-572.1</v>
      </c>
      <c r="D536" s="15">
        <f>TRUNC(VLOOKUP(A536,data!I:S,4,FALSE),1)</f>
        <v>-570</v>
      </c>
      <c r="E536" s="15">
        <f>VLOOKUP(A536,data!I:S,5,FALSE)</f>
        <v>-3</v>
      </c>
      <c r="F536" s="15">
        <f>VLOOKUP(A536,data!I:S,6,FALSE)</f>
        <v>3</v>
      </c>
      <c r="G536" s="17">
        <f>C536-D536</f>
        <v>-2.1000000000000227</v>
      </c>
      <c r="H536" s="17">
        <f>IF(OR(G536&lt;E536,G536&gt;F536),1,0)</f>
        <v>0</v>
      </c>
      <c r="I536" s="15" t="str">
        <f>IF(H536=1,IF(G536&lt;E536,G536-E536,G536-F536),"")</f>
        <v/>
      </c>
      <c r="J536" s="33" t="str">
        <f>VLOOKUP(A536,data!I:S,9,FALSE)</f>
        <v>Rear Nut LH - Pos Y</v>
      </c>
      <c r="K536" s="33"/>
      <c r="L536" s="33"/>
      <c r="M536" s="33"/>
      <c r="N536" s="2"/>
      <c r="X536" s="3" t="str">
        <f>IF(AND(H536=1,Y536="TRUE"),TRUE,"")</f>
        <v/>
      </c>
      <c r="Y536" s="3" t="str">
        <f>VLOOKUP(A536,data!I:S,10,FALSE)</f>
        <v>TRUE</v>
      </c>
      <c r="Z536" s="3">
        <f>VLOOKUP(A536,data!I:S,7,FALSE)</f>
        <v>-6</v>
      </c>
      <c r="AA536" s="3">
        <f>VLOOKUP(A536,data!I:S,8,FALSE)</f>
        <v>6</v>
      </c>
      <c r="AB536" s="3" t="b">
        <f>IF(OR(G536&lt;Z536,G536&gt;AA536),TRUE,FALSE)</f>
        <v>0</v>
      </c>
    </row>
    <row r="537" spans="1:28" s="3" customFormat="1" x14ac:dyDescent="0.25">
      <c r="A537" s="17" t="s">
        <v>973</v>
      </c>
      <c r="B537" s="17" t="str">
        <f>VLOOKUP(A537,data!I:S,2,FALSE)</f>
        <v>Pos Z</v>
      </c>
      <c r="C537" s="15">
        <f>TRUNC(VLOOKUP(A537,data!I:S,3,FALSE),1)</f>
        <v>1071.3</v>
      </c>
      <c r="D537" s="15">
        <f>TRUNC(VLOOKUP(A537,data!I:S,4,FALSE),1)</f>
        <v>1068.2</v>
      </c>
      <c r="E537" s="15">
        <f>VLOOKUP(A537,data!I:S,5,FALSE)</f>
        <v>-3</v>
      </c>
      <c r="F537" s="15">
        <f>VLOOKUP(A537,data!I:S,6,FALSE)</f>
        <v>3</v>
      </c>
      <c r="G537" s="17">
        <f>C537-D537</f>
        <v>3.0999999999999091</v>
      </c>
      <c r="H537" s="17">
        <f>IF(OR(G537&lt;E537,G537&gt;F537),1,0)</f>
        <v>1</v>
      </c>
      <c r="I537" s="15">
        <f>IF(H537=1,IF(G537&lt;E537,G537-E537,G537-F537),"")</f>
        <v>9.9999999999909051E-2</v>
      </c>
      <c r="J537" s="33" t="str">
        <f>VLOOKUP(A537,data!I:S,9,FALSE)</f>
        <v>Rear Nut LH - Pos Z</v>
      </c>
      <c r="K537" s="33"/>
      <c r="L537" s="33"/>
      <c r="M537" s="33"/>
      <c r="N537" s="2"/>
      <c r="X537" s="3" t="b">
        <f>IF(AND(H537=1,Y537="TRUE"),TRUE,"")</f>
        <v>1</v>
      </c>
      <c r="Y537" s="3" t="str">
        <f>VLOOKUP(A537,data!I:S,10,FALSE)</f>
        <v>TRUE</v>
      </c>
      <c r="Z537" s="3">
        <f>VLOOKUP(A537,data!I:S,7,FALSE)</f>
        <v>-6</v>
      </c>
      <c r="AA537" s="3">
        <f>VLOOKUP(A537,data!I:S,8,FALSE)</f>
        <v>6</v>
      </c>
      <c r="AB537" s="3" t="b">
        <f>IF(OR(G537&lt;Z537,G537&gt;AA537),TRUE,FALSE)</f>
        <v>0</v>
      </c>
    </row>
    <row r="538" spans="1:28" s="3" customFormat="1" x14ac:dyDescent="0.25">
      <c r="A538" s="17" t="s">
        <v>974</v>
      </c>
      <c r="B538" s="17" t="str">
        <f>VLOOKUP(A538,data!I:S,2,FALSE)</f>
        <v>Dist Y</v>
      </c>
      <c r="C538" s="15">
        <f>TRUNC(VLOOKUP(A538,data!I:S,3,FALSE),1)</f>
        <v>1143</v>
      </c>
      <c r="D538" s="15">
        <f>TRUNC(VLOOKUP(A538,data!I:S,4,FALSE),1)</f>
        <v>1140</v>
      </c>
      <c r="E538" s="15">
        <f>VLOOKUP(A538,data!I:S,5,FALSE)</f>
        <v>-4</v>
      </c>
      <c r="F538" s="15">
        <f>VLOOKUP(A538,data!I:S,6,FALSE)</f>
        <v>4</v>
      </c>
      <c r="G538" s="17">
        <f>C538-D538</f>
        <v>3</v>
      </c>
      <c r="H538" s="17">
        <f>IF(OR(G538&lt;E538,G538&gt;F538),1,0)</f>
        <v>0</v>
      </c>
      <c r="I538" s="15" t="str">
        <f>IF(H538=1,IF(G538&lt;E538,G538-E538,G538-F538),"")</f>
        <v/>
      </c>
      <c r="J538" s="33" t="str">
        <f>VLOOKUP(A538,data!I:S,9,FALSE)</f>
        <v>Front Nut RH vs Front Nut LH - W-Pitch</v>
      </c>
      <c r="K538" s="33"/>
      <c r="L538" s="33"/>
      <c r="M538" s="33"/>
      <c r="N538" s="2"/>
      <c r="X538" s="3" t="str">
        <f>IF(AND(H538=1,Y538="TRUE"),TRUE,"")</f>
        <v/>
      </c>
      <c r="Y538" s="3" t="str">
        <f>VLOOKUP(A538,data!I:S,10,FALSE)</f>
        <v>TRUE</v>
      </c>
      <c r="Z538" s="3">
        <f>VLOOKUP(A538,data!I:S,7,FALSE)</f>
        <v>-8</v>
      </c>
      <c r="AA538" s="3">
        <f>VLOOKUP(A538,data!I:S,8,FALSE)</f>
        <v>8</v>
      </c>
      <c r="AB538" s="3" t="b">
        <f>IF(OR(G538&lt;Z538,G538&gt;AA538),TRUE,FALSE)</f>
        <v>0</v>
      </c>
    </row>
    <row r="539" spans="1:28" s="3" customFormat="1" x14ac:dyDescent="0.25">
      <c r="A539" s="17" t="s">
        <v>976</v>
      </c>
      <c r="B539" s="17" t="str">
        <f>VLOOKUP(A539,data!I:S,2,FALSE)</f>
        <v>Dist Y</v>
      </c>
      <c r="C539" s="15">
        <f>TRUNC(VLOOKUP(A539,data!I:S,3,FALSE),1)</f>
        <v>1143.4000000000001</v>
      </c>
      <c r="D539" s="15">
        <f>TRUNC(VLOOKUP(A539,data!I:S,4,FALSE),1)</f>
        <v>1140</v>
      </c>
      <c r="E539" s="15">
        <f>VLOOKUP(A539,data!I:S,5,FALSE)</f>
        <v>-4</v>
      </c>
      <c r="F539" s="15">
        <f>VLOOKUP(A539,data!I:S,6,FALSE)</f>
        <v>4</v>
      </c>
      <c r="G539" s="17">
        <f>C539-D539</f>
        <v>3.4000000000000909</v>
      </c>
      <c r="H539" s="17">
        <f>IF(OR(G539&lt;E539,G539&gt;F539),1,0)</f>
        <v>0</v>
      </c>
      <c r="I539" s="15" t="str">
        <f>IF(H539=1,IF(G539&lt;E539,G539-E539,G539-F539),"")</f>
        <v/>
      </c>
      <c r="J539" s="33" t="str">
        <f>VLOOKUP(A539,data!I:S,9,FALSE)</f>
        <v>Rear Nut RH vs Rear Nut LH - W-Pitch</v>
      </c>
      <c r="K539" s="33"/>
      <c r="L539" s="33"/>
      <c r="M539" s="33"/>
      <c r="N539" s="2"/>
      <c r="X539" s="3" t="str">
        <f>IF(AND(H539=1,Y539="TRUE"),TRUE,"")</f>
        <v/>
      </c>
      <c r="Y539" s="3" t="str">
        <f>VLOOKUP(A539,data!I:S,10,FALSE)</f>
        <v>TRUE</v>
      </c>
      <c r="Z539" s="3">
        <f>VLOOKUP(A539,data!I:S,7,FALSE)</f>
        <v>-8</v>
      </c>
      <c r="AA539" s="3">
        <f>VLOOKUP(A539,data!I:S,8,FALSE)</f>
        <v>8</v>
      </c>
      <c r="AB539" s="3" t="b">
        <f>IF(OR(G539&lt;Z539,G539&gt;AA539),TRUE,FALSE)</f>
        <v>0</v>
      </c>
    </row>
    <row r="540" spans="1:28" s="3" customFormat="1" ht="30" customHeight="1" x14ac:dyDescent="0.25">
      <c r="A540" s="27" t="str">
        <f ca="1">INDEX(data!D:D,MATCH(OFFSET(INDIRECT("RC",FALSE),3,0),data!I:I,0))</f>
        <v>Extra features (common)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9"/>
      <c r="N540" s="2"/>
    </row>
    <row r="541" spans="1:28" s="3" customFormat="1" ht="200.1" customHeight="1" x14ac:dyDescent="0.25">
      <c r="A541" s="30" t="s">
        <v>32</v>
      </c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2"/>
      <c r="N541" s="2"/>
    </row>
    <row r="542" spans="1:28" s="3" customFormat="1" x14ac:dyDescent="0.25">
      <c r="A542" s="17" t="s">
        <v>0</v>
      </c>
      <c r="B542" s="17" t="s">
        <v>18</v>
      </c>
      <c r="C542" s="17" t="s">
        <v>19</v>
      </c>
      <c r="D542" s="17" t="s">
        <v>20</v>
      </c>
      <c r="E542" s="17" t="s">
        <v>34</v>
      </c>
      <c r="F542" s="17" t="s">
        <v>35</v>
      </c>
      <c r="G542" s="17" t="s">
        <v>36</v>
      </c>
      <c r="H542" s="17" t="s">
        <v>16</v>
      </c>
      <c r="I542" s="17" t="s">
        <v>17</v>
      </c>
      <c r="J542" s="33" t="s">
        <v>37</v>
      </c>
      <c r="K542" s="33"/>
      <c r="L542" s="33"/>
      <c r="M542" s="33"/>
      <c r="N542" s="2"/>
      <c r="X542" s="3" t="s">
        <v>27</v>
      </c>
      <c r="Y542" s="3" t="s">
        <v>23</v>
      </c>
      <c r="Z542" s="3" t="s">
        <v>24</v>
      </c>
      <c r="AA542" s="3" t="s">
        <v>25</v>
      </c>
      <c r="AB542" s="3" t="s">
        <v>26</v>
      </c>
    </row>
    <row r="543" spans="1:28" s="3" customFormat="1" x14ac:dyDescent="0.25">
      <c r="A543" s="17" t="s">
        <v>980</v>
      </c>
      <c r="B543" s="17" t="str">
        <f>VLOOKUP(A543,data!I:S,2,FALSE)</f>
        <v>Pos X</v>
      </c>
      <c r="C543" s="15">
        <f>TRUNC(VLOOKUP(A543,data!I:S,3,FALSE),1)</f>
        <v>421.1</v>
      </c>
      <c r="D543" s="15">
        <f>TRUNC(VLOOKUP(A543,data!I:S,4,FALSE),1)</f>
        <v>420</v>
      </c>
      <c r="E543" s="15">
        <f>VLOOKUP(A543,data!I:S,5,FALSE)</f>
        <v>-3</v>
      </c>
      <c r="F543" s="15">
        <f>VLOOKUP(A543,data!I:S,6,FALSE)</f>
        <v>3</v>
      </c>
      <c r="G543" s="17">
        <f>C543-D543</f>
        <v>1.1000000000000227</v>
      </c>
      <c r="H543" s="17">
        <f>IF(OR(G543&lt;E543,G543&gt;F543),1,0)</f>
        <v>0</v>
      </c>
      <c r="I543" s="15" t="str">
        <f>IF(H543=1,IF(G543&lt;E543,G543-E543,G543-F543),"")</f>
        <v/>
      </c>
      <c r="J543" s="33" t="str">
        <f>VLOOKUP(A543,data!I:S,9,FALSE)</f>
        <v>CM#0 Datum RH - Pos X</v>
      </c>
      <c r="K543" s="33"/>
      <c r="L543" s="33"/>
      <c r="M543" s="33"/>
      <c r="N543" s="2"/>
      <c r="X543" s="3" t="str">
        <f>IF(AND(H543=1,Y543="TRUE"),TRUE,"")</f>
        <v/>
      </c>
      <c r="Y543" s="3" t="str">
        <f>VLOOKUP(A543,data!I:S,10,FALSE)</f>
        <v>FALSE</v>
      </c>
      <c r="Z543" s="3">
        <f>VLOOKUP(A543,data!I:S,7,FALSE)</f>
        <v>-6</v>
      </c>
      <c r="AA543" s="3">
        <f>VLOOKUP(A543,data!I:S,8,FALSE)</f>
        <v>6</v>
      </c>
      <c r="AB543" s="3" t="b">
        <f>IF(OR(G543&lt;Z543,G543&gt;AA543),TRUE,FALSE)</f>
        <v>0</v>
      </c>
    </row>
    <row r="544" spans="1:28" s="3" customFormat="1" x14ac:dyDescent="0.25">
      <c r="A544" s="17" t="s">
        <v>982</v>
      </c>
      <c r="B544" s="17" t="str">
        <f>VLOOKUP(A544,data!I:S,2,FALSE)</f>
        <v>Pos Y</v>
      </c>
      <c r="C544" s="15">
        <f>TRUNC(VLOOKUP(A544,data!I:S,3,FALSE),1)</f>
        <v>234.9</v>
      </c>
      <c r="D544" s="15">
        <f>TRUNC(VLOOKUP(A544,data!I:S,4,FALSE),1)</f>
        <v>235</v>
      </c>
      <c r="E544" s="15">
        <f>VLOOKUP(A544,data!I:S,5,FALSE)</f>
        <v>-3</v>
      </c>
      <c r="F544" s="15">
        <f>VLOOKUP(A544,data!I:S,6,FALSE)</f>
        <v>3</v>
      </c>
      <c r="G544" s="17">
        <f>C544-D544</f>
        <v>-9.9999999999994316E-2</v>
      </c>
      <c r="H544" s="17">
        <f>IF(OR(G544&lt;E544,G544&gt;F544),1,0)</f>
        <v>0</v>
      </c>
      <c r="I544" s="15" t="str">
        <f>IF(H544=1,IF(G544&lt;E544,G544-E544,G544-F544),"")</f>
        <v/>
      </c>
      <c r="J544" s="33" t="str">
        <f>VLOOKUP(A544,data!I:S,9,FALSE)</f>
        <v>CM#0 Datum RH - Pos Y</v>
      </c>
      <c r="K544" s="33"/>
      <c r="L544" s="33"/>
      <c r="M544" s="33"/>
      <c r="N544" s="2"/>
      <c r="X544" s="3" t="str">
        <f>IF(AND(H544=1,Y544="TRUE"),TRUE,"")</f>
        <v/>
      </c>
      <c r="Y544" s="3" t="str">
        <f>VLOOKUP(A544,data!I:S,10,FALSE)</f>
        <v>FALSE</v>
      </c>
      <c r="Z544" s="3">
        <f>VLOOKUP(A544,data!I:S,7,FALSE)</f>
        <v>-6</v>
      </c>
      <c r="AA544" s="3">
        <f>VLOOKUP(A544,data!I:S,8,FALSE)</f>
        <v>6</v>
      </c>
      <c r="AB544" s="3" t="b">
        <f>IF(OR(G544&lt;Z544,G544&gt;AA544),TRUE,FALSE)</f>
        <v>0</v>
      </c>
    </row>
    <row r="545" spans="1:28" s="3" customFormat="1" x14ac:dyDescent="0.25">
      <c r="A545" s="17" t="s">
        <v>984</v>
      </c>
      <c r="B545" s="17" t="str">
        <f>VLOOKUP(A545,data!I:S,2,FALSE)</f>
        <v>Pos Z</v>
      </c>
      <c r="C545" s="15">
        <f>TRUNC(VLOOKUP(A545,data!I:S,3,FALSE),1)</f>
        <v>873.5</v>
      </c>
      <c r="D545" s="15">
        <f>TRUNC(VLOOKUP(A545,data!I:S,4,FALSE),1)</f>
        <v>872.3</v>
      </c>
      <c r="E545" s="15">
        <f>VLOOKUP(A545,data!I:S,5,FALSE)</f>
        <v>-3</v>
      </c>
      <c r="F545" s="15">
        <f>VLOOKUP(A545,data!I:S,6,FALSE)</f>
        <v>3</v>
      </c>
      <c r="G545" s="17">
        <f>C545-D545</f>
        <v>1.2000000000000455</v>
      </c>
      <c r="H545" s="17">
        <f>IF(OR(G545&lt;E545,G545&gt;F545),1,0)</f>
        <v>0</v>
      </c>
      <c r="I545" s="15" t="str">
        <f>IF(H545=1,IF(G545&lt;E545,G545-E545,G545-F545),"")</f>
        <v/>
      </c>
      <c r="J545" s="33" t="str">
        <f>VLOOKUP(A545,data!I:S,9,FALSE)</f>
        <v>CM#0 Datum RH - Pos Z</v>
      </c>
      <c r="K545" s="33"/>
      <c r="L545" s="33"/>
      <c r="M545" s="33"/>
      <c r="N545" s="2"/>
      <c r="X545" s="3" t="str">
        <f>IF(AND(H545=1,Y545="TRUE"),TRUE,"")</f>
        <v/>
      </c>
      <c r="Y545" s="3" t="str">
        <f>VLOOKUP(A545,data!I:S,10,FALSE)</f>
        <v>FALSE</v>
      </c>
      <c r="Z545" s="3">
        <f>VLOOKUP(A545,data!I:S,7,FALSE)</f>
        <v>-6</v>
      </c>
      <c r="AA545" s="3">
        <f>VLOOKUP(A545,data!I:S,8,FALSE)</f>
        <v>6</v>
      </c>
      <c r="AB545" s="3" t="b">
        <f>IF(OR(G545&lt;Z545,G545&gt;AA545),TRUE,FALSE)</f>
        <v>0</v>
      </c>
    </row>
    <row r="546" spans="1:28" s="3" customFormat="1" x14ac:dyDescent="0.25">
      <c r="A546" s="17" t="s">
        <v>986</v>
      </c>
      <c r="B546" s="17" t="str">
        <f>VLOOKUP(A546,data!I:S,2,FALSE)</f>
        <v>Pos X</v>
      </c>
      <c r="C546" s="15">
        <f>TRUNC(VLOOKUP(A546,data!I:S,3,FALSE),1)</f>
        <v>419.6</v>
      </c>
      <c r="D546" s="15">
        <f>TRUNC(VLOOKUP(A546,data!I:S,4,FALSE),1)</f>
        <v>420</v>
      </c>
      <c r="E546" s="15">
        <f>VLOOKUP(A546,data!I:S,5,FALSE)</f>
        <v>-3</v>
      </c>
      <c r="F546" s="15">
        <f>VLOOKUP(A546,data!I:S,6,FALSE)</f>
        <v>3</v>
      </c>
      <c r="G546" s="17">
        <f>C546-D546</f>
        <v>-0.39999999999997726</v>
      </c>
      <c r="H546" s="17">
        <f>IF(OR(G546&lt;E546,G546&gt;F546),1,0)</f>
        <v>0</v>
      </c>
      <c r="I546" s="15" t="str">
        <f>IF(H546=1,IF(G546&lt;E546,G546-E546,G546-F546),"")</f>
        <v/>
      </c>
      <c r="J546" s="33" t="str">
        <f>VLOOKUP(A546,data!I:S,9,FALSE)</f>
        <v>CM#0 Datum LH - Pos X</v>
      </c>
      <c r="K546" s="33"/>
      <c r="L546" s="33"/>
      <c r="M546" s="33"/>
      <c r="N546" s="2"/>
      <c r="X546" s="3" t="str">
        <f>IF(AND(H546=1,Y546="TRUE"),TRUE,"")</f>
        <v/>
      </c>
      <c r="Y546" s="3" t="str">
        <f>VLOOKUP(A546,data!I:S,10,FALSE)</f>
        <v>FALSE</v>
      </c>
      <c r="Z546" s="3">
        <f>VLOOKUP(A546,data!I:S,7,FALSE)</f>
        <v>-6</v>
      </c>
      <c r="AA546" s="3">
        <f>VLOOKUP(A546,data!I:S,8,FALSE)</f>
        <v>6</v>
      </c>
      <c r="AB546" s="3" t="b">
        <f>IF(OR(G546&lt;Z546,G546&gt;AA546),TRUE,FALSE)</f>
        <v>0</v>
      </c>
    </row>
    <row r="547" spans="1:28" s="3" customFormat="1" x14ac:dyDescent="0.25">
      <c r="A547" s="17" t="s">
        <v>988</v>
      </c>
      <c r="B547" s="17" t="str">
        <f>VLOOKUP(A547,data!I:S,2,FALSE)</f>
        <v>Pos Y</v>
      </c>
      <c r="C547" s="15">
        <f>TRUNC(VLOOKUP(A547,data!I:S,3,FALSE),1)</f>
        <v>-200.6</v>
      </c>
      <c r="D547" s="15">
        <f>TRUNC(VLOOKUP(A547,data!I:S,4,FALSE),1)</f>
        <v>-201</v>
      </c>
      <c r="E547" s="15">
        <f>VLOOKUP(A547,data!I:S,5,FALSE)</f>
        <v>-3</v>
      </c>
      <c r="F547" s="15">
        <f>VLOOKUP(A547,data!I:S,6,FALSE)</f>
        <v>3</v>
      </c>
      <c r="G547" s="17">
        <f>C547-D547</f>
        <v>0.40000000000000568</v>
      </c>
      <c r="H547" s="17">
        <f>IF(OR(G547&lt;E547,G547&gt;F547),1,0)</f>
        <v>0</v>
      </c>
      <c r="I547" s="15" t="str">
        <f>IF(H547=1,IF(G547&lt;E547,G547-E547,G547-F547),"")</f>
        <v/>
      </c>
      <c r="J547" s="33" t="str">
        <f>VLOOKUP(A547,data!I:S,9,FALSE)</f>
        <v>CM#0 Datum LH - Pos Y</v>
      </c>
      <c r="K547" s="33"/>
      <c r="L547" s="33"/>
      <c r="M547" s="33"/>
      <c r="N547" s="2"/>
      <c r="X547" s="3" t="str">
        <f>IF(AND(H547=1,Y547="TRUE"),TRUE,"")</f>
        <v/>
      </c>
      <c r="Y547" s="3" t="str">
        <f>VLOOKUP(A547,data!I:S,10,FALSE)</f>
        <v>FALSE</v>
      </c>
      <c r="Z547" s="3">
        <f>VLOOKUP(A547,data!I:S,7,FALSE)</f>
        <v>-6</v>
      </c>
      <c r="AA547" s="3">
        <f>VLOOKUP(A547,data!I:S,8,FALSE)</f>
        <v>6</v>
      </c>
      <c r="AB547" s="3" t="b">
        <f>IF(OR(G547&lt;Z547,G547&gt;AA547),TRUE,FALSE)</f>
        <v>0</v>
      </c>
    </row>
    <row r="548" spans="1:28" s="3" customFormat="1" x14ac:dyDescent="0.25">
      <c r="A548" s="17" t="s">
        <v>990</v>
      </c>
      <c r="B548" s="17" t="str">
        <f>VLOOKUP(A548,data!I:S,2,FALSE)</f>
        <v>Pos Z</v>
      </c>
      <c r="C548" s="15">
        <f>TRUNC(VLOOKUP(A548,data!I:S,3,FALSE),1)</f>
        <v>871.3</v>
      </c>
      <c r="D548" s="15">
        <f>TRUNC(VLOOKUP(A548,data!I:S,4,FALSE),1)</f>
        <v>872.3</v>
      </c>
      <c r="E548" s="15">
        <f>VLOOKUP(A548,data!I:S,5,FALSE)</f>
        <v>-3</v>
      </c>
      <c r="F548" s="15">
        <f>VLOOKUP(A548,data!I:S,6,FALSE)</f>
        <v>3</v>
      </c>
      <c r="G548" s="17">
        <f>C548-D548</f>
        <v>-1</v>
      </c>
      <c r="H548" s="17">
        <f>IF(OR(G548&lt;E548,G548&gt;F548),1,0)</f>
        <v>0</v>
      </c>
      <c r="I548" s="15" t="str">
        <f>IF(H548=1,IF(G548&lt;E548,G548-E548,G548-F548),"")</f>
        <v/>
      </c>
      <c r="J548" s="33" t="str">
        <f>VLOOKUP(A548,data!I:S,9,FALSE)</f>
        <v>CM#0 Datum LH - Pos Z</v>
      </c>
      <c r="K548" s="33"/>
      <c r="L548" s="33"/>
      <c r="M548" s="33"/>
      <c r="N548" s="2"/>
      <c r="X548" s="3" t="str">
        <f>IF(AND(H548=1,Y548="TRUE"),TRUE,"")</f>
        <v/>
      </c>
      <c r="Y548" s="3" t="str">
        <f>VLOOKUP(A548,data!I:S,10,FALSE)</f>
        <v>FALSE</v>
      </c>
      <c r="Z548" s="3">
        <f>VLOOKUP(A548,data!I:S,7,FALSE)</f>
        <v>-6</v>
      </c>
      <c r="AA548" s="3">
        <f>VLOOKUP(A548,data!I:S,8,FALSE)</f>
        <v>6</v>
      </c>
      <c r="AB548" s="3" t="b">
        <f>IF(OR(G548&lt;Z548,G548&gt;AA548),TRUE,FALSE)</f>
        <v>0</v>
      </c>
    </row>
    <row r="549" spans="1:28" s="3" customFormat="1" x14ac:dyDescent="0.25">
      <c r="A549" s="17" t="s">
        <v>992</v>
      </c>
      <c r="B549" s="17" t="str">
        <f>VLOOKUP(A549,data!I:S,2,FALSE)</f>
        <v>Pos X</v>
      </c>
      <c r="C549" s="15">
        <f>TRUNC(VLOOKUP(A549,data!I:S,3,FALSE),1)</f>
        <v>733.3</v>
      </c>
      <c r="D549" s="15">
        <f>TRUNC(VLOOKUP(A549,data!I:S,4,FALSE),1)</f>
        <v>733.5</v>
      </c>
      <c r="E549" s="15">
        <f>VLOOKUP(A549,data!I:S,5,FALSE)</f>
        <v>-3</v>
      </c>
      <c r="F549" s="15">
        <f>VLOOKUP(A549,data!I:S,6,FALSE)</f>
        <v>3</v>
      </c>
      <c r="G549" s="17">
        <f>C549-D549</f>
        <v>-0.20000000000004547</v>
      </c>
      <c r="H549" s="17">
        <f>IF(OR(G549&lt;E549,G549&gt;F549),1,0)</f>
        <v>0</v>
      </c>
      <c r="I549" s="15" t="str">
        <f>IF(H549=1,IF(G549&lt;E549,G549-E549,G549-F549),"")</f>
        <v/>
      </c>
      <c r="J549" s="33" t="str">
        <f>VLOOKUP(A549,data!I:S,9,FALSE)</f>
        <v>CM#1 Datum RH - Pos X</v>
      </c>
      <c r="K549" s="33"/>
      <c r="L549" s="33"/>
      <c r="M549" s="33"/>
      <c r="N549" s="2"/>
      <c r="X549" s="3" t="str">
        <f>IF(AND(H549=1,Y549="TRUE"),TRUE,"")</f>
        <v/>
      </c>
      <c r="Y549" s="3" t="str">
        <f>VLOOKUP(A549,data!I:S,10,FALSE)</f>
        <v>FALSE</v>
      </c>
      <c r="Z549" s="3">
        <f>VLOOKUP(A549,data!I:S,7,FALSE)</f>
        <v>-6</v>
      </c>
      <c r="AA549" s="3">
        <f>VLOOKUP(A549,data!I:S,8,FALSE)</f>
        <v>6</v>
      </c>
      <c r="AB549" s="3" t="b">
        <f>IF(OR(G549&lt;Z549,G549&gt;AA549),TRUE,FALSE)</f>
        <v>0</v>
      </c>
    </row>
    <row r="550" spans="1:28" s="3" customFormat="1" x14ac:dyDescent="0.25">
      <c r="A550" s="17" t="s">
        <v>994</v>
      </c>
      <c r="B550" s="17" t="str">
        <f>VLOOKUP(A550,data!I:S,2,FALSE)</f>
        <v>Pos Y</v>
      </c>
      <c r="C550" s="15">
        <f>TRUNC(VLOOKUP(A550,data!I:S,3,FALSE),1)</f>
        <v>79.3</v>
      </c>
      <c r="D550" s="15">
        <f>TRUNC(VLOOKUP(A550,data!I:S,4,FALSE),1)</f>
        <v>80</v>
      </c>
      <c r="E550" s="15">
        <f>VLOOKUP(A550,data!I:S,5,FALSE)</f>
        <v>-3</v>
      </c>
      <c r="F550" s="15">
        <f>VLOOKUP(A550,data!I:S,6,FALSE)</f>
        <v>3</v>
      </c>
      <c r="G550" s="17">
        <f>C550-D550</f>
        <v>-0.70000000000000284</v>
      </c>
      <c r="H550" s="17">
        <f>IF(OR(G550&lt;E550,G550&gt;F550),1,0)</f>
        <v>0</v>
      </c>
      <c r="I550" s="15" t="str">
        <f>IF(H550=1,IF(G550&lt;E550,G550-E550,G550-F550),"")</f>
        <v/>
      </c>
      <c r="J550" s="33" t="str">
        <f>VLOOKUP(A550,data!I:S,9,FALSE)</f>
        <v>CM#1 Datum RH - Pos Y</v>
      </c>
      <c r="K550" s="33"/>
      <c r="L550" s="33"/>
      <c r="M550" s="33"/>
      <c r="N550" s="2"/>
      <c r="X550" s="3" t="str">
        <f>IF(AND(H550=1,Y550="TRUE"),TRUE,"")</f>
        <v/>
      </c>
      <c r="Y550" s="3" t="str">
        <f>VLOOKUP(A550,data!I:S,10,FALSE)</f>
        <v>FALSE</v>
      </c>
      <c r="Z550" s="3">
        <f>VLOOKUP(A550,data!I:S,7,FALSE)</f>
        <v>-6</v>
      </c>
      <c r="AA550" s="3">
        <f>VLOOKUP(A550,data!I:S,8,FALSE)</f>
        <v>6</v>
      </c>
      <c r="AB550" s="3" t="b">
        <f>IF(OR(G550&lt;Z550,G550&gt;AA550),TRUE,FALSE)</f>
        <v>0</v>
      </c>
    </row>
    <row r="551" spans="1:28" s="3" customFormat="1" x14ac:dyDescent="0.25">
      <c r="A551" s="17" t="s">
        <v>996</v>
      </c>
      <c r="B551" s="17" t="str">
        <f>VLOOKUP(A551,data!I:S,2,FALSE)</f>
        <v>Pos Z</v>
      </c>
      <c r="C551" s="15">
        <f>TRUNC(VLOOKUP(A551,data!I:S,3,FALSE),1)</f>
        <v>786.8</v>
      </c>
      <c r="D551" s="15">
        <f>TRUNC(VLOOKUP(A551,data!I:S,4,FALSE),1)</f>
        <v>788.6</v>
      </c>
      <c r="E551" s="15">
        <f>VLOOKUP(A551,data!I:S,5,FALSE)</f>
        <v>-3</v>
      </c>
      <c r="F551" s="15">
        <f>VLOOKUP(A551,data!I:S,6,FALSE)</f>
        <v>3</v>
      </c>
      <c r="G551" s="17">
        <f>C551-D551</f>
        <v>-1.8000000000000682</v>
      </c>
      <c r="H551" s="17">
        <f>IF(OR(G551&lt;E551,G551&gt;F551),1,0)</f>
        <v>0</v>
      </c>
      <c r="I551" s="15" t="str">
        <f>IF(H551=1,IF(G551&lt;E551,G551-E551,G551-F551),"")</f>
        <v/>
      </c>
      <c r="J551" s="33" t="str">
        <f>VLOOKUP(A551,data!I:S,9,FALSE)</f>
        <v>CM#1 Datum RH - Pos Z</v>
      </c>
      <c r="K551" s="33"/>
      <c r="L551" s="33"/>
      <c r="M551" s="33"/>
      <c r="N551" s="2"/>
      <c r="X551" s="3" t="str">
        <f>IF(AND(H551=1,Y551="TRUE"),TRUE,"")</f>
        <v/>
      </c>
      <c r="Y551" s="3" t="str">
        <f>VLOOKUP(A551,data!I:S,10,FALSE)</f>
        <v>FALSE</v>
      </c>
      <c r="Z551" s="3">
        <f>VLOOKUP(A551,data!I:S,7,FALSE)</f>
        <v>-6</v>
      </c>
      <c r="AA551" s="3">
        <f>VLOOKUP(A551,data!I:S,8,FALSE)</f>
        <v>6</v>
      </c>
      <c r="AB551" s="3" t="b">
        <f>IF(OR(G551&lt;Z551,G551&gt;AA551),TRUE,FALSE)</f>
        <v>0</v>
      </c>
    </row>
    <row r="552" spans="1:28" s="3" customFormat="1" x14ac:dyDescent="0.25">
      <c r="A552" s="17" t="s">
        <v>998</v>
      </c>
      <c r="B552" s="17" t="str">
        <f>VLOOKUP(A552,data!I:S,2,FALSE)</f>
        <v>Pos X</v>
      </c>
      <c r="C552" s="15">
        <f>TRUNC(VLOOKUP(A552,data!I:S,3,FALSE),1)</f>
        <v>733.3</v>
      </c>
      <c r="D552" s="15">
        <f>TRUNC(VLOOKUP(A552,data!I:S,4,FALSE),1)</f>
        <v>733.5</v>
      </c>
      <c r="E552" s="15">
        <f>VLOOKUP(A552,data!I:S,5,FALSE)</f>
        <v>-3</v>
      </c>
      <c r="F552" s="15">
        <f>VLOOKUP(A552,data!I:S,6,FALSE)</f>
        <v>3</v>
      </c>
      <c r="G552" s="17">
        <f>C552-D552</f>
        <v>-0.20000000000004547</v>
      </c>
      <c r="H552" s="17">
        <f>IF(OR(G552&lt;E552,G552&gt;F552),1,0)</f>
        <v>0</v>
      </c>
      <c r="I552" s="15" t="str">
        <f>IF(H552=1,IF(G552&lt;E552,G552-E552,G552-F552),"")</f>
        <v/>
      </c>
      <c r="J552" s="33" t="str">
        <f>VLOOKUP(A552,data!I:S,9,FALSE)</f>
        <v>CM#1 Datum LH - Pos X</v>
      </c>
      <c r="K552" s="33"/>
      <c r="L552" s="33"/>
      <c r="M552" s="33"/>
      <c r="N552" s="2"/>
      <c r="X552" s="3" t="str">
        <f>IF(AND(H552=1,Y552="TRUE"),TRUE,"")</f>
        <v/>
      </c>
      <c r="Y552" s="3" t="str">
        <f>VLOOKUP(A552,data!I:S,10,FALSE)</f>
        <v>FALSE</v>
      </c>
      <c r="Z552" s="3">
        <f>VLOOKUP(A552,data!I:S,7,FALSE)</f>
        <v>-6</v>
      </c>
      <c r="AA552" s="3">
        <f>VLOOKUP(A552,data!I:S,8,FALSE)</f>
        <v>6</v>
      </c>
      <c r="AB552" s="3" t="b">
        <f>IF(OR(G552&lt;Z552,G552&gt;AA552),TRUE,FALSE)</f>
        <v>0</v>
      </c>
    </row>
    <row r="553" spans="1:28" s="3" customFormat="1" x14ac:dyDescent="0.25">
      <c r="A553" s="17" t="s">
        <v>1000</v>
      </c>
      <c r="B553" s="17" t="str">
        <f>VLOOKUP(A553,data!I:S,2,FALSE)</f>
        <v>Pos Y</v>
      </c>
      <c r="C553" s="15">
        <f>TRUNC(VLOOKUP(A553,data!I:S,3,FALSE),1)</f>
        <v>-152.19999999999999</v>
      </c>
      <c r="D553" s="15">
        <f>TRUNC(VLOOKUP(A553,data!I:S,4,FALSE),1)</f>
        <v>-152</v>
      </c>
      <c r="E553" s="15">
        <f>VLOOKUP(A553,data!I:S,5,FALSE)</f>
        <v>-3</v>
      </c>
      <c r="F553" s="15">
        <f>VLOOKUP(A553,data!I:S,6,FALSE)</f>
        <v>3</v>
      </c>
      <c r="G553" s="17">
        <f>C553-D553</f>
        <v>-0.19999999999998863</v>
      </c>
      <c r="H553" s="17">
        <f>IF(OR(G553&lt;E553,G553&gt;F553),1,0)</f>
        <v>0</v>
      </c>
      <c r="I553" s="15" t="str">
        <f>IF(H553=1,IF(G553&lt;E553,G553-E553,G553-F553),"")</f>
        <v/>
      </c>
      <c r="J553" s="33" t="str">
        <f>VLOOKUP(A553,data!I:S,9,FALSE)</f>
        <v>CM#1 Datum LH - Pos Y</v>
      </c>
      <c r="K553" s="33"/>
      <c r="L553" s="33"/>
      <c r="M553" s="33"/>
      <c r="N553" s="2"/>
      <c r="X553" s="3" t="str">
        <f>IF(AND(H553=1,Y553="TRUE"),TRUE,"")</f>
        <v/>
      </c>
      <c r="Y553" s="3" t="str">
        <f>VLOOKUP(A553,data!I:S,10,FALSE)</f>
        <v>FALSE</v>
      </c>
      <c r="Z553" s="3">
        <f>VLOOKUP(A553,data!I:S,7,FALSE)</f>
        <v>-6</v>
      </c>
      <c r="AA553" s="3">
        <f>VLOOKUP(A553,data!I:S,8,FALSE)</f>
        <v>6</v>
      </c>
      <c r="AB553" s="3" t="b">
        <f>IF(OR(G553&lt;Z553,G553&gt;AA553),TRUE,FALSE)</f>
        <v>0</v>
      </c>
    </row>
    <row r="554" spans="1:28" s="3" customFormat="1" x14ac:dyDescent="0.25">
      <c r="A554" s="17" t="s">
        <v>1002</v>
      </c>
      <c r="B554" s="17" t="str">
        <f>VLOOKUP(A554,data!I:S,2,FALSE)</f>
        <v>Pos Z</v>
      </c>
      <c r="C554" s="15">
        <f>TRUNC(VLOOKUP(A554,data!I:S,3,FALSE),1)</f>
        <v>787.3</v>
      </c>
      <c r="D554" s="15">
        <f>TRUNC(VLOOKUP(A554,data!I:S,4,FALSE),1)</f>
        <v>788.6</v>
      </c>
      <c r="E554" s="15">
        <f>VLOOKUP(A554,data!I:S,5,FALSE)</f>
        <v>-3</v>
      </c>
      <c r="F554" s="15">
        <f>VLOOKUP(A554,data!I:S,6,FALSE)</f>
        <v>3</v>
      </c>
      <c r="G554" s="17">
        <f>C554-D554</f>
        <v>-1.3000000000000682</v>
      </c>
      <c r="H554" s="17">
        <f>IF(OR(G554&lt;E554,G554&gt;F554),1,0)</f>
        <v>0</v>
      </c>
      <c r="I554" s="15" t="str">
        <f>IF(H554=1,IF(G554&lt;E554,G554-E554,G554-F554),"")</f>
        <v/>
      </c>
      <c r="J554" s="33" t="str">
        <f>VLOOKUP(A554,data!I:S,9,FALSE)</f>
        <v>CM#1 Datum LH - Pos Z</v>
      </c>
      <c r="K554" s="33"/>
      <c r="L554" s="33"/>
      <c r="M554" s="33"/>
      <c r="N554" s="2"/>
      <c r="X554" s="3" t="str">
        <f>IF(AND(H554=1,Y554="TRUE"),TRUE,"")</f>
        <v/>
      </c>
      <c r="Y554" s="3" t="str">
        <f>VLOOKUP(A554,data!I:S,10,FALSE)</f>
        <v>FALSE</v>
      </c>
      <c r="Z554" s="3">
        <f>VLOOKUP(A554,data!I:S,7,FALSE)</f>
        <v>-6</v>
      </c>
      <c r="AA554" s="3">
        <f>VLOOKUP(A554,data!I:S,8,FALSE)</f>
        <v>6</v>
      </c>
      <c r="AB554" s="3" t="b">
        <f>IF(OR(G554&lt;Z554,G554&gt;AA554),TRUE,FALSE)</f>
        <v>0</v>
      </c>
    </row>
    <row r="555" spans="1:28" s="3" customFormat="1" x14ac:dyDescent="0.25">
      <c r="A555" s="17" t="s">
        <v>1004</v>
      </c>
      <c r="B555" s="17" t="str">
        <f>VLOOKUP(A555,data!I:S,2,FALSE)</f>
        <v>Pos X</v>
      </c>
      <c r="C555" s="15">
        <f>TRUNC(VLOOKUP(A555,data!I:S,3,FALSE),1)</f>
        <v>1167.9000000000001</v>
      </c>
      <c r="D555" s="15">
        <f>TRUNC(VLOOKUP(A555,data!I:S,4,FALSE),1)</f>
        <v>1168.0999999999999</v>
      </c>
      <c r="E555" s="15">
        <f>VLOOKUP(A555,data!I:S,5,FALSE)</f>
        <v>-3</v>
      </c>
      <c r="F555" s="15">
        <f>VLOOKUP(A555,data!I:S,6,FALSE)</f>
        <v>3</v>
      </c>
      <c r="G555" s="17">
        <f>C555-D555</f>
        <v>-0.1999999999998181</v>
      </c>
      <c r="H555" s="17">
        <f>IF(OR(G555&lt;E555,G555&gt;F555),1,0)</f>
        <v>0</v>
      </c>
      <c r="I555" s="15" t="str">
        <f>IF(H555=1,IF(G555&lt;E555,G555-E555,G555-F555),"")</f>
        <v/>
      </c>
      <c r="J555" s="33" t="str">
        <f>VLOOKUP(A555,data!I:S,9,FALSE)</f>
        <v>CM#2 Datum RH - Pos X</v>
      </c>
      <c r="K555" s="33"/>
      <c r="L555" s="33"/>
      <c r="M555" s="33"/>
      <c r="N555" s="2"/>
      <c r="X555" s="3" t="str">
        <f>IF(AND(H555=1,Y555="TRUE"),TRUE,"")</f>
        <v/>
      </c>
      <c r="Y555" s="3" t="str">
        <f>VLOOKUP(A555,data!I:S,10,FALSE)</f>
        <v>FALSE</v>
      </c>
      <c r="Z555" s="3">
        <f>VLOOKUP(A555,data!I:S,7,FALSE)</f>
        <v>-6</v>
      </c>
      <c r="AA555" s="3">
        <f>VLOOKUP(A555,data!I:S,8,FALSE)</f>
        <v>6</v>
      </c>
      <c r="AB555" s="3" t="b">
        <f>IF(OR(G555&lt;Z555,G555&gt;AA555),TRUE,FALSE)</f>
        <v>0</v>
      </c>
    </row>
    <row r="556" spans="1:28" s="3" customFormat="1" x14ac:dyDescent="0.25">
      <c r="A556" s="17" t="s">
        <v>1006</v>
      </c>
      <c r="B556" s="17" t="str">
        <f>VLOOKUP(A556,data!I:S,2,FALSE)</f>
        <v>Pos Y</v>
      </c>
      <c r="C556" s="15">
        <f>TRUNC(VLOOKUP(A556,data!I:S,3,FALSE),1)</f>
        <v>143.4</v>
      </c>
      <c r="D556" s="15">
        <f>TRUNC(VLOOKUP(A556,data!I:S,4,FALSE),1)</f>
        <v>145</v>
      </c>
      <c r="E556" s="15">
        <f>VLOOKUP(A556,data!I:S,5,FALSE)</f>
        <v>-3</v>
      </c>
      <c r="F556" s="15">
        <f>VLOOKUP(A556,data!I:S,6,FALSE)</f>
        <v>3</v>
      </c>
      <c r="G556" s="17">
        <f>C556-D556</f>
        <v>-1.5999999999999943</v>
      </c>
      <c r="H556" s="17">
        <f>IF(OR(G556&lt;E556,G556&gt;F556),1,0)</f>
        <v>0</v>
      </c>
      <c r="I556" s="15" t="str">
        <f>IF(H556=1,IF(G556&lt;E556,G556-E556,G556-F556),"")</f>
        <v/>
      </c>
      <c r="J556" s="33" t="str">
        <f>VLOOKUP(A556,data!I:S,9,FALSE)</f>
        <v>CM#2 Datum RH - Pos Y</v>
      </c>
      <c r="K556" s="33"/>
      <c r="L556" s="33"/>
      <c r="M556" s="33"/>
      <c r="N556" s="2"/>
      <c r="X556" s="3" t="str">
        <f>IF(AND(H556=1,Y556="TRUE"),TRUE,"")</f>
        <v/>
      </c>
      <c r="Y556" s="3" t="str">
        <f>VLOOKUP(A556,data!I:S,10,FALSE)</f>
        <v>FALSE</v>
      </c>
      <c r="Z556" s="3">
        <f>VLOOKUP(A556,data!I:S,7,FALSE)</f>
        <v>-6</v>
      </c>
      <c r="AA556" s="3">
        <f>VLOOKUP(A556,data!I:S,8,FALSE)</f>
        <v>6</v>
      </c>
      <c r="AB556" s="3" t="b">
        <f>IF(OR(G556&lt;Z556,G556&gt;AA556),TRUE,FALSE)</f>
        <v>0</v>
      </c>
    </row>
    <row r="557" spans="1:28" s="3" customFormat="1" x14ac:dyDescent="0.25">
      <c r="A557" s="17" t="s">
        <v>1008</v>
      </c>
      <c r="B557" s="17" t="str">
        <f>VLOOKUP(A557,data!I:S,2,FALSE)</f>
        <v>Pos Z</v>
      </c>
      <c r="C557" s="15">
        <f>TRUNC(VLOOKUP(A557,data!I:S,3,FALSE),1)</f>
        <v>735.9</v>
      </c>
      <c r="D557" s="15">
        <f>TRUNC(VLOOKUP(A557,data!I:S,4,FALSE),1)</f>
        <v>738.4</v>
      </c>
      <c r="E557" s="15">
        <f>VLOOKUP(A557,data!I:S,5,FALSE)</f>
        <v>-3</v>
      </c>
      <c r="F557" s="15">
        <f>VLOOKUP(A557,data!I:S,6,FALSE)</f>
        <v>3</v>
      </c>
      <c r="G557" s="17">
        <f>C557-D557</f>
        <v>-2.5</v>
      </c>
      <c r="H557" s="17">
        <f>IF(OR(G557&lt;E557,G557&gt;F557),1,0)</f>
        <v>0</v>
      </c>
      <c r="I557" s="15" t="str">
        <f>IF(H557=1,IF(G557&lt;E557,G557-E557,G557-F557),"")</f>
        <v/>
      </c>
      <c r="J557" s="33" t="str">
        <f>VLOOKUP(A557,data!I:S,9,FALSE)</f>
        <v>CM#2 Datum RH - Pos Z</v>
      </c>
      <c r="K557" s="33"/>
      <c r="L557" s="33"/>
      <c r="M557" s="33"/>
      <c r="N557" s="2"/>
      <c r="X557" s="3" t="str">
        <f>IF(AND(H557=1,Y557="TRUE"),TRUE,"")</f>
        <v/>
      </c>
      <c r="Y557" s="3" t="str">
        <f>VLOOKUP(A557,data!I:S,10,FALSE)</f>
        <v>FALSE</v>
      </c>
      <c r="Z557" s="3">
        <f>VLOOKUP(A557,data!I:S,7,FALSE)</f>
        <v>-6</v>
      </c>
      <c r="AA557" s="3">
        <f>VLOOKUP(A557,data!I:S,8,FALSE)</f>
        <v>6</v>
      </c>
      <c r="AB557" s="3" t="b">
        <f>IF(OR(G557&lt;Z557,G557&gt;AA557),TRUE,FALSE)</f>
        <v>0</v>
      </c>
    </row>
    <row r="558" spans="1:28" s="3" customFormat="1" x14ac:dyDescent="0.25">
      <c r="A558" s="17" t="s">
        <v>1010</v>
      </c>
      <c r="B558" s="17" t="str">
        <f>VLOOKUP(A558,data!I:S,2,FALSE)</f>
        <v>Pos X</v>
      </c>
      <c r="C558" s="15">
        <f>TRUNC(VLOOKUP(A558,data!I:S,3,FALSE),1)</f>
        <v>1168.0999999999999</v>
      </c>
      <c r="D558" s="15">
        <f>TRUNC(VLOOKUP(A558,data!I:S,4,FALSE),1)</f>
        <v>1168.0999999999999</v>
      </c>
      <c r="E558" s="15">
        <f>VLOOKUP(A558,data!I:S,5,FALSE)</f>
        <v>-3</v>
      </c>
      <c r="F558" s="15">
        <f>VLOOKUP(A558,data!I:S,6,FALSE)</f>
        <v>3</v>
      </c>
      <c r="G558" s="17">
        <f>C558-D558</f>
        <v>0</v>
      </c>
      <c r="H558" s="17">
        <f>IF(OR(G558&lt;E558,G558&gt;F558),1,0)</f>
        <v>0</v>
      </c>
      <c r="I558" s="15" t="str">
        <f>IF(H558=1,IF(G558&lt;E558,G558-E558,G558-F558),"")</f>
        <v/>
      </c>
      <c r="J558" s="33" t="str">
        <f>VLOOKUP(A558,data!I:S,9,FALSE)</f>
        <v>CM#2 Datum LH - Pos X</v>
      </c>
      <c r="K558" s="33"/>
      <c r="L558" s="33"/>
      <c r="M558" s="33"/>
      <c r="N558" s="2"/>
      <c r="X558" s="3" t="str">
        <f>IF(AND(H558=1,Y558="TRUE"),TRUE,"")</f>
        <v/>
      </c>
      <c r="Y558" s="3" t="str">
        <f>VLOOKUP(A558,data!I:S,10,FALSE)</f>
        <v>FALSE</v>
      </c>
      <c r="Z558" s="3">
        <f>VLOOKUP(A558,data!I:S,7,FALSE)</f>
        <v>-6</v>
      </c>
      <c r="AA558" s="3">
        <f>VLOOKUP(A558,data!I:S,8,FALSE)</f>
        <v>6</v>
      </c>
      <c r="AB558" s="3" t="b">
        <f>IF(OR(G558&lt;Z558,G558&gt;AA558),TRUE,FALSE)</f>
        <v>0</v>
      </c>
    </row>
    <row r="559" spans="1:28" s="3" customFormat="1" x14ac:dyDescent="0.25">
      <c r="A559" s="17" t="s">
        <v>1012</v>
      </c>
      <c r="B559" s="17" t="str">
        <f>VLOOKUP(A559,data!I:S,2,FALSE)</f>
        <v>Pos Y</v>
      </c>
      <c r="C559" s="15">
        <f>TRUNC(VLOOKUP(A559,data!I:S,3,FALSE),1)</f>
        <v>-80.900000000000006</v>
      </c>
      <c r="D559" s="15">
        <f>TRUNC(VLOOKUP(A559,data!I:S,4,FALSE),1)</f>
        <v>-80</v>
      </c>
      <c r="E559" s="15">
        <f>VLOOKUP(A559,data!I:S,5,FALSE)</f>
        <v>-3</v>
      </c>
      <c r="F559" s="15">
        <f>VLOOKUP(A559,data!I:S,6,FALSE)</f>
        <v>3</v>
      </c>
      <c r="G559" s="17">
        <f>C559-D559</f>
        <v>-0.90000000000000568</v>
      </c>
      <c r="H559" s="17">
        <f>IF(OR(G559&lt;E559,G559&gt;F559),1,0)</f>
        <v>0</v>
      </c>
      <c r="I559" s="15" t="str">
        <f>IF(H559=1,IF(G559&lt;E559,G559-E559,G559-F559),"")</f>
        <v/>
      </c>
      <c r="J559" s="33" t="str">
        <f>VLOOKUP(A559,data!I:S,9,FALSE)</f>
        <v>CM#2 Datum LH - Pos Y</v>
      </c>
      <c r="K559" s="33"/>
      <c r="L559" s="33"/>
      <c r="M559" s="33"/>
      <c r="N559" s="2"/>
      <c r="X559" s="3" t="str">
        <f>IF(AND(H559=1,Y559="TRUE"),TRUE,"")</f>
        <v/>
      </c>
      <c r="Y559" s="3" t="str">
        <f>VLOOKUP(A559,data!I:S,10,FALSE)</f>
        <v>FALSE</v>
      </c>
      <c r="Z559" s="3">
        <f>VLOOKUP(A559,data!I:S,7,FALSE)</f>
        <v>-6</v>
      </c>
      <c r="AA559" s="3">
        <f>VLOOKUP(A559,data!I:S,8,FALSE)</f>
        <v>6</v>
      </c>
      <c r="AB559" s="3" t="b">
        <f>IF(OR(G559&lt;Z559,G559&gt;AA559),TRUE,FALSE)</f>
        <v>0</v>
      </c>
    </row>
    <row r="560" spans="1:28" s="3" customFormat="1" x14ac:dyDescent="0.25">
      <c r="A560" s="17" t="s">
        <v>1014</v>
      </c>
      <c r="B560" s="17" t="str">
        <f>VLOOKUP(A560,data!I:S,2,FALSE)</f>
        <v>Pos Z</v>
      </c>
      <c r="C560" s="15">
        <f>TRUNC(VLOOKUP(A560,data!I:S,3,FALSE),1)</f>
        <v>735.2</v>
      </c>
      <c r="D560" s="15">
        <f>TRUNC(VLOOKUP(A560,data!I:S,4,FALSE),1)</f>
        <v>738.4</v>
      </c>
      <c r="E560" s="15">
        <f>VLOOKUP(A560,data!I:S,5,FALSE)</f>
        <v>-3</v>
      </c>
      <c r="F560" s="15">
        <f>VLOOKUP(A560,data!I:S,6,FALSE)</f>
        <v>3</v>
      </c>
      <c r="G560" s="17">
        <f>C560-D560</f>
        <v>-3.1999999999999318</v>
      </c>
      <c r="H560" s="17">
        <f>IF(OR(G560&lt;E560,G560&gt;F560),1,0)</f>
        <v>1</v>
      </c>
      <c r="I560" s="15">
        <f>IF(H560=1,IF(G560&lt;E560,G560-E560,G560-F560),"")</f>
        <v>-0.19999999999993179</v>
      </c>
      <c r="J560" s="33" t="str">
        <f>VLOOKUP(A560,data!I:S,9,FALSE)</f>
        <v>CM#2 Datum LH - Pos Z</v>
      </c>
      <c r="K560" s="33"/>
      <c r="L560" s="33"/>
      <c r="M560" s="33"/>
      <c r="N560" s="2"/>
      <c r="X560" s="3" t="str">
        <f>IF(AND(H560=1,Y560="TRUE"),TRUE,"")</f>
        <v/>
      </c>
      <c r="Y560" s="3" t="str">
        <f>VLOOKUP(A560,data!I:S,10,FALSE)</f>
        <v>FALSE</v>
      </c>
      <c r="Z560" s="3">
        <f>VLOOKUP(A560,data!I:S,7,FALSE)</f>
        <v>-6</v>
      </c>
      <c r="AA560" s="3">
        <f>VLOOKUP(A560,data!I:S,8,FALSE)</f>
        <v>6</v>
      </c>
      <c r="AB560" s="3" t="b">
        <f>IF(OR(G560&lt;Z560,G560&gt;AA560),TRUE,FALSE)</f>
        <v>0</v>
      </c>
    </row>
    <row r="561" spans="1:28" s="3" customFormat="1" x14ac:dyDescent="0.25">
      <c r="A561" s="17" t="s">
        <v>1016</v>
      </c>
      <c r="B561" s="17" t="str">
        <f>VLOOKUP(A561,data!I:S,2,FALSE)</f>
        <v>Pos X</v>
      </c>
      <c r="C561" s="15">
        <f>TRUNC(VLOOKUP(A561,data!I:S,3,FALSE),1)</f>
        <v>1793.6</v>
      </c>
      <c r="D561" s="15">
        <f>TRUNC(VLOOKUP(A561,data!I:S,4,FALSE),1)</f>
        <v>1792.7</v>
      </c>
      <c r="E561" s="15">
        <f>VLOOKUP(A561,data!I:S,5,FALSE)</f>
        <v>-3</v>
      </c>
      <c r="F561" s="15">
        <f>VLOOKUP(A561,data!I:S,6,FALSE)</f>
        <v>3</v>
      </c>
      <c r="G561" s="17">
        <f>C561-D561</f>
        <v>0.89999999999986358</v>
      </c>
      <c r="H561" s="17">
        <f>IF(OR(G561&lt;E561,G561&gt;F561),1,0)</f>
        <v>0</v>
      </c>
      <c r="I561" s="15" t="str">
        <f>IF(H561=1,IF(G561&lt;E561,G561-E561,G561-F561),"")</f>
        <v/>
      </c>
      <c r="J561" s="33" t="str">
        <f>VLOOKUP(A561,data!I:S,9,FALSE)</f>
        <v>CM#3 Datum RH - Pos X</v>
      </c>
      <c r="K561" s="33"/>
      <c r="L561" s="33"/>
      <c r="M561" s="33"/>
      <c r="N561" s="2"/>
      <c r="X561" s="3" t="str">
        <f>IF(AND(H561=1,Y561="TRUE"),TRUE,"")</f>
        <v/>
      </c>
      <c r="Y561" s="3" t="str">
        <f>VLOOKUP(A561,data!I:S,10,FALSE)</f>
        <v>FALSE</v>
      </c>
      <c r="Z561" s="3">
        <f>VLOOKUP(A561,data!I:S,7,FALSE)</f>
        <v>-6</v>
      </c>
      <c r="AA561" s="3">
        <f>VLOOKUP(A561,data!I:S,8,FALSE)</f>
        <v>6</v>
      </c>
      <c r="AB561" s="3" t="b">
        <f>IF(OR(G561&lt;Z561,G561&gt;AA561),TRUE,FALSE)</f>
        <v>0</v>
      </c>
    </row>
    <row r="562" spans="1:28" s="3" customFormat="1" x14ac:dyDescent="0.25">
      <c r="A562" s="17" t="s">
        <v>1018</v>
      </c>
      <c r="B562" s="17" t="str">
        <f>VLOOKUP(A562,data!I:S,2,FALSE)</f>
        <v>Pos Y</v>
      </c>
      <c r="C562" s="15">
        <f>TRUNC(VLOOKUP(A562,data!I:S,3,FALSE),1)</f>
        <v>378</v>
      </c>
      <c r="D562" s="15">
        <f>TRUNC(VLOOKUP(A562,data!I:S,4,FALSE),1)</f>
        <v>379</v>
      </c>
      <c r="E562" s="15">
        <f>VLOOKUP(A562,data!I:S,5,FALSE)</f>
        <v>-3</v>
      </c>
      <c r="F562" s="15">
        <f>VLOOKUP(A562,data!I:S,6,FALSE)</f>
        <v>3</v>
      </c>
      <c r="G562" s="17">
        <f>C562-D562</f>
        <v>-1</v>
      </c>
      <c r="H562" s="17">
        <f>IF(OR(G562&lt;E562,G562&gt;F562),1,0)</f>
        <v>0</v>
      </c>
      <c r="I562" s="15" t="str">
        <f>IF(H562=1,IF(G562&lt;E562,G562-E562,G562-F562),"")</f>
        <v/>
      </c>
      <c r="J562" s="33" t="str">
        <f>VLOOKUP(A562,data!I:S,9,FALSE)</f>
        <v>CM#3 Datum RH - Pos Y</v>
      </c>
      <c r="K562" s="33"/>
      <c r="L562" s="33"/>
      <c r="M562" s="33"/>
      <c r="N562" s="2"/>
      <c r="X562" s="3" t="str">
        <f>IF(AND(H562=1,Y562="TRUE"),TRUE,"")</f>
        <v/>
      </c>
      <c r="Y562" s="3" t="str">
        <f>VLOOKUP(A562,data!I:S,10,FALSE)</f>
        <v>FALSE</v>
      </c>
      <c r="Z562" s="3">
        <f>VLOOKUP(A562,data!I:S,7,FALSE)</f>
        <v>-6</v>
      </c>
      <c r="AA562" s="3">
        <f>VLOOKUP(A562,data!I:S,8,FALSE)</f>
        <v>6</v>
      </c>
      <c r="AB562" s="3" t="b">
        <f>IF(OR(G562&lt;Z562,G562&gt;AA562),TRUE,FALSE)</f>
        <v>0</v>
      </c>
    </row>
    <row r="563" spans="1:28" s="3" customFormat="1" x14ac:dyDescent="0.25">
      <c r="A563" s="17" t="s">
        <v>1020</v>
      </c>
      <c r="B563" s="17" t="str">
        <f>VLOOKUP(A563,data!I:S,2,FALSE)</f>
        <v>Pos Z</v>
      </c>
      <c r="C563" s="15">
        <f>TRUNC(VLOOKUP(A563,data!I:S,3,FALSE),1)</f>
        <v>778.6</v>
      </c>
      <c r="D563" s="15">
        <f>TRUNC(VLOOKUP(A563,data!I:S,4,FALSE),1)</f>
        <v>779</v>
      </c>
      <c r="E563" s="15">
        <f>VLOOKUP(A563,data!I:S,5,FALSE)</f>
        <v>-3</v>
      </c>
      <c r="F563" s="15">
        <f>VLOOKUP(A563,data!I:S,6,FALSE)</f>
        <v>3</v>
      </c>
      <c r="G563" s="17">
        <f>C563-D563</f>
        <v>-0.39999999999997726</v>
      </c>
      <c r="H563" s="17">
        <f>IF(OR(G563&lt;E563,G563&gt;F563),1,0)</f>
        <v>0</v>
      </c>
      <c r="I563" s="15" t="str">
        <f>IF(H563=1,IF(G563&lt;E563,G563-E563,G563-F563),"")</f>
        <v/>
      </c>
      <c r="J563" s="33" t="str">
        <f>VLOOKUP(A563,data!I:S,9,FALSE)</f>
        <v>CM#3 Datum RH - Pos Z</v>
      </c>
      <c r="K563" s="33"/>
      <c r="L563" s="33"/>
      <c r="M563" s="33"/>
      <c r="N563" s="2"/>
      <c r="X563" s="3" t="str">
        <f>IF(AND(H563=1,Y563="TRUE"),TRUE,"")</f>
        <v/>
      </c>
      <c r="Y563" s="3" t="str">
        <f>VLOOKUP(A563,data!I:S,10,FALSE)</f>
        <v>FALSE</v>
      </c>
      <c r="Z563" s="3">
        <f>VLOOKUP(A563,data!I:S,7,FALSE)</f>
        <v>-6</v>
      </c>
      <c r="AA563" s="3">
        <f>VLOOKUP(A563,data!I:S,8,FALSE)</f>
        <v>6</v>
      </c>
      <c r="AB563" s="3" t="b">
        <f>IF(OR(G563&lt;Z563,G563&gt;AA563),TRUE,FALSE)</f>
        <v>0</v>
      </c>
    </row>
    <row r="564" spans="1:28" s="3" customFormat="1" x14ac:dyDescent="0.25">
      <c r="A564" s="17" t="s">
        <v>1022</v>
      </c>
      <c r="B564" s="17" t="str">
        <f>VLOOKUP(A564,data!I:S,2,FALSE)</f>
        <v>Pos X</v>
      </c>
      <c r="C564" s="15">
        <f>TRUNC(VLOOKUP(A564,data!I:S,3,FALSE),1)</f>
        <v>1792.8</v>
      </c>
      <c r="D564" s="15">
        <f>TRUNC(VLOOKUP(A564,data!I:S,4,FALSE),1)</f>
        <v>1792.7</v>
      </c>
      <c r="E564" s="15">
        <f>VLOOKUP(A564,data!I:S,5,FALSE)</f>
        <v>-3</v>
      </c>
      <c r="F564" s="15">
        <f>VLOOKUP(A564,data!I:S,6,FALSE)</f>
        <v>3</v>
      </c>
      <c r="G564" s="17">
        <f>C564-D564</f>
        <v>9.9999999999909051E-2</v>
      </c>
      <c r="H564" s="17">
        <f>IF(OR(G564&lt;E564,G564&gt;F564),1,0)</f>
        <v>0</v>
      </c>
      <c r="I564" s="15" t="str">
        <f>IF(H564=1,IF(G564&lt;E564,G564-E564,G564-F564),"")</f>
        <v/>
      </c>
      <c r="J564" s="33" t="str">
        <f>VLOOKUP(A564,data!I:S,9,FALSE)</f>
        <v>CM#3 Datum LH - Pos X</v>
      </c>
      <c r="K564" s="33"/>
      <c r="L564" s="33"/>
      <c r="M564" s="33"/>
      <c r="N564" s="2"/>
      <c r="X564" s="3" t="str">
        <f>IF(AND(H564=1,Y564="TRUE"),TRUE,"")</f>
        <v/>
      </c>
      <c r="Y564" s="3" t="str">
        <f>VLOOKUP(A564,data!I:S,10,FALSE)</f>
        <v>FALSE</v>
      </c>
      <c r="Z564" s="3">
        <f>VLOOKUP(A564,data!I:S,7,FALSE)</f>
        <v>-6</v>
      </c>
      <c r="AA564" s="3">
        <f>VLOOKUP(A564,data!I:S,8,FALSE)</f>
        <v>6</v>
      </c>
      <c r="AB564" s="3" t="b">
        <f>IF(OR(G564&lt;Z564,G564&gt;AA564),TRUE,FALSE)</f>
        <v>0</v>
      </c>
    </row>
    <row r="565" spans="1:28" s="3" customFormat="1" x14ac:dyDescent="0.25">
      <c r="A565" s="17" t="s">
        <v>1024</v>
      </c>
      <c r="B565" s="17" t="str">
        <f>VLOOKUP(A565,data!I:S,2,FALSE)</f>
        <v>Pos Y</v>
      </c>
      <c r="C565" s="15">
        <f>TRUNC(VLOOKUP(A565,data!I:S,3,FALSE),1)</f>
        <v>-379.1</v>
      </c>
      <c r="D565" s="15">
        <f>TRUNC(VLOOKUP(A565,data!I:S,4,FALSE),1)</f>
        <v>-379</v>
      </c>
      <c r="E565" s="15">
        <f>VLOOKUP(A565,data!I:S,5,FALSE)</f>
        <v>-3</v>
      </c>
      <c r="F565" s="15">
        <f>VLOOKUP(A565,data!I:S,6,FALSE)</f>
        <v>3</v>
      </c>
      <c r="G565" s="17">
        <f>C565-D565</f>
        <v>-0.10000000000002274</v>
      </c>
      <c r="H565" s="17">
        <f>IF(OR(G565&lt;E565,G565&gt;F565),1,0)</f>
        <v>0</v>
      </c>
      <c r="I565" s="15" t="str">
        <f>IF(H565=1,IF(G565&lt;E565,G565-E565,G565-F565),"")</f>
        <v/>
      </c>
      <c r="J565" s="33" t="str">
        <f>VLOOKUP(A565,data!I:S,9,FALSE)</f>
        <v>CM#3 Datum LH - Pos Y</v>
      </c>
      <c r="K565" s="33"/>
      <c r="L565" s="33"/>
      <c r="M565" s="33"/>
      <c r="N565" s="2"/>
      <c r="X565" s="3" t="str">
        <f>IF(AND(H565=1,Y565="TRUE"),TRUE,"")</f>
        <v/>
      </c>
      <c r="Y565" s="3" t="str">
        <f>VLOOKUP(A565,data!I:S,10,FALSE)</f>
        <v>FALSE</v>
      </c>
      <c r="Z565" s="3">
        <f>VLOOKUP(A565,data!I:S,7,FALSE)</f>
        <v>-6</v>
      </c>
      <c r="AA565" s="3">
        <f>VLOOKUP(A565,data!I:S,8,FALSE)</f>
        <v>6</v>
      </c>
      <c r="AB565" s="3" t="b">
        <f>IF(OR(G565&lt;Z565,G565&gt;AA565),TRUE,FALSE)</f>
        <v>0</v>
      </c>
    </row>
    <row r="566" spans="1:28" s="3" customFormat="1" x14ac:dyDescent="0.25">
      <c r="A566" s="17" t="s">
        <v>1026</v>
      </c>
      <c r="B566" s="17" t="str">
        <f>VLOOKUP(A566,data!I:S,2,FALSE)</f>
        <v>Pos Z</v>
      </c>
      <c r="C566" s="15">
        <f>TRUNC(VLOOKUP(A566,data!I:S,3,FALSE),1)</f>
        <v>777.1</v>
      </c>
      <c r="D566" s="15">
        <f>TRUNC(VLOOKUP(A566,data!I:S,4,FALSE),1)</f>
        <v>779</v>
      </c>
      <c r="E566" s="15">
        <f>VLOOKUP(A566,data!I:S,5,FALSE)</f>
        <v>-3</v>
      </c>
      <c r="F566" s="15">
        <f>VLOOKUP(A566,data!I:S,6,FALSE)</f>
        <v>3</v>
      </c>
      <c r="G566" s="17">
        <f>C566-D566</f>
        <v>-1.8999999999999773</v>
      </c>
      <c r="H566" s="17">
        <f>IF(OR(G566&lt;E566,G566&gt;F566),1,0)</f>
        <v>0</v>
      </c>
      <c r="I566" s="15" t="str">
        <f>IF(H566=1,IF(G566&lt;E566,G566-E566,G566-F566),"")</f>
        <v/>
      </c>
      <c r="J566" s="33" t="str">
        <f>VLOOKUP(A566,data!I:S,9,FALSE)</f>
        <v>CM#3 Datum LH - Pos Z</v>
      </c>
      <c r="K566" s="33"/>
      <c r="L566" s="33"/>
      <c r="M566" s="33"/>
      <c r="N566" s="2"/>
      <c r="X566" s="3" t="str">
        <f>IF(AND(H566=1,Y566="TRUE"),TRUE,"")</f>
        <v/>
      </c>
      <c r="Y566" s="3" t="str">
        <f>VLOOKUP(A566,data!I:S,10,FALSE)</f>
        <v>FALSE</v>
      </c>
      <c r="Z566" s="3">
        <f>VLOOKUP(A566,data!I:S,7,FALSE)</f>
        <v>-6</v>
      </c>
      <c r="AA566" s="3">
        <f>VLOOKUP(A566,data!I:S,8,FALSE)</f>
        <v>6</v>
      </c>
      <c r="AB566" s="3" t="b">
        <f>IF(OR(G566&lt;Z566,G566&gt;AA566),TRUE,FALSE)</f>
        <v>0</v>
      </c>
    </row>
    <row r="567" spans="1:28" s="3" customFormat="1" x14ac:dyDescent="0.25">
      <c r="A567" s="17" t="s">
        <v>1028</v>
      </c>
      <c r="B567" s="17" t="str">
        <f>VLOOKUP(A567,data!I:S,2,FALSE)</f>
        <v>Pos X</v>
      </c>
      <c r="C567" s="15">
        <f>TRUNC(VLOOKUP(A567,data!I:S,3,FALSE),1)</f>
        <v>2762.6</v>
      </c>
      <c r="D567" s="15">
        <f>TRUNC(VLOOKUP(A567,data!I:S,4,FALSE),1)</f>
        <v>2763</v>
      </c>
      <c r="E567" s="15">
        <f>VLOOKUP(A567,data!I:S,5,FALSE)</f>
        <v>-3</v>
      </c>
      <c r="F567" s="15">
        <f>VLOOKUP(A567,data!I:S,6,FALSE)</f>
        <v>3</v>
      </c>
      <c r="G567" s="17">
        <f>C567-D567</f>
        <v>-0.40000000000009095</v>
      </c>
      <c r="H567" s="17">
        <f>IF(OR(G567&lt;E567,G567&gt;F567),1,0)</f>
        <v>0</v>
      </c>
      <c r="I567" s="15" t="str">
        <f>IF(H567=1,IF(G567&lt;E567,G567-E567,G567-F567),"")</f>
        <v/>
      </c>
      <c r="J567" s="33" t="str">
        <f>VLOOKUP(A567,data!I:S,9,FALSE)</f>
        <v>CM#4 Datum RH - Pos X</v>
      </c>
      <c r="K567" s="33"/>
      <c r="L567" s="33"/>
      <c r="M567" s="33"/>
      <c r="N567" s="2"/>
      <c r="X567" s="3" t="str">
        <f>IF(AND(H567=1,Y567="TRUE"),TRUE,"")</f>
        <v/>
      </c>
      <c r="Y567" s="3" t="str">
        <f>VLOOKUP(A567,data!I:S,10,FALSE)</f>
        <v>FALSE</v>
      </c>
      <c r="Z567" s="3">
        <f>VLOOKUP(A567,data!I:S,7,FALSE)</f>
        <v>-6</v>
      </c>
      <c r="AA567" s="3">
        <f>VLOOKUP(A567,data!I:S,8,FALSE)</f>
        <v>6</v>
      </c>
      <c r="AB567" s="3" t="b">
        <f>IF(OR(G567&lt;Z567,G567&gt;AA567),TRUE,FALSE)</f>
        <v>0</v>
      </c>
    </row>
    <row r="568" spans="1:28" s="3" customFormat="1" x14ac:dyDescent="0.25">
      <c r="A568" s="17" t="s">
        <v>1030</v>
      </c>
      <c r="B568" s="17" t="str">
        <f>VLOOKUP(A568,data!I:S,2,FALSE)</f>
        <v>Pos Y</v>
      </c>
      <c r="C568" s="15">
        <f>TRUNC(VLOOKUP(A568,data!I:S,3,FALSE),1)</f>
        <v>258.60000000000002</v>
      </c>
      <c r="D568" s="15">
        <f>TRUNC(VLOOKUP(A568,data!I:S,4,FALSE),1)</f>
        <v>260</v>
      </c>
      <c r="E568" s="15">
        <f>VLOOKUP(A568,data!I:S,5,FALSE)</f>
        <v>-3</v>
      </c>
      <c r="F568" s="15">
        <f>VLOOKUP(A568,data!I:S,6,FALSE)</f>
        <v>3</v>
      </c>
      <c r="G568" s="17">
        <f>C568-D568</f>
        <v>-1.3999999999999773</v>
      </c>
      <c r="H568" s="17">
        <f>IF(OR(G568&lt;E568,G568&gt;F568),1,0)</f>
        <v>0</v>
      </c>
      <c r="I568" s="15" t="str">
        <f>IF(H568=1,IF(G568&lt;E568,G568-E568,G568-F568),"")</f>
        <v/>
      </c>
      <c r="J568" s="33" t="str">
        <f>VLOOKUP(A568,data!I:S,9,FALSE)</f>
        <v>CM#4 Datum RH - Pos Y</v>
      </c>
      <c r="K568" s="33"/>
      <c r="L568" s="33"/>
      <c r="M568" s="33"/>
      <c r="N568" s="2"/>
      <c r="X568" s="3" t="str">
        <f>IF(AND(H568=1,Y568="TRUE"),TRUE,"")</f>
        <v/>
      </c>
      <c r="Y568" s="3" t="str">
        <f>VLOOKUP(A568,data!I:S,10,FALSE)</f>
        <v>FALSE</v>
      </c>
      <c r="Z568" s="3">
        <f>VLOOKUP(A568,data!I:S,7,FALSE)</f>
        <v>-6</v>
      </c>
      <c r="AA568" s="3">
        <f>VLOOKUP(A568,data!I:S,8,FALSE)</f>
        <v>6</v>
      </c>
      <c r="AB568" s="3" t="b">
        <f>IF(OR(G568&lt;Z568,G568&gt;AA568),TRUE,FALSE)</f>
        <v>0</v>
      </c>
    </row>
    <row r="569" spans="1:28" s="3" customFormat="1" x14ac:dyDescent="0.25">
      <c r="A569" s="17" t="s">
        <v>1032</v>
      </c>
      <c r="B569" s="17" t="str">
        <f>VLOOKUP(A569,data!I:S,2,FALSE)</f>
        <v>Pos Z</v>
      </c>
      <c r="C569" s="15">
        <f>TRUNC(VLOOKUP(A569,data!I:S,3,FALSE),1)</f>
        <v>966.3</v>
      </c>
      <c r="D569" s="15">
        <f>TRUNC(VLOOKUP(A569,data!I:S,4,FALSE),1)</f>
        <v>965</v>
      </c>
      <c r="E569" s="15">
        <f>VLOOKUP(A569,data!I:S,5,FALSE)</f>
        <v>-3</v>
      </c>
      <c r="F569" s="15">
        <f>VLOOKUP(A569,data!I:S,6,FALSE)</f>
        <v>3</v>
      </c>
      <c r="G569" s="17">
        <f>C569-D569</f>
        <v>1.2999999999999545</v>
      </c>
      <c r="H569" s="17">
        <f>IF(OR(G569&lt;E569,G569&gt;F569),1,0)</f>
        <v>0</v>
      </c>
      <c r="I569" s="15" t="str">
        <f>IF(H569=1,IF(G569&lt;E569,G569-E569,G569-F569),"")</f>
        <v/>
      </c>
      <c r="J569" s="33" t="str">
        <f>VLOOKUP(A569,data!I:S,9,FALSE)</f>
        <v>CM#4 Datum RH - Pos Z</v>
      </c>
      <c r="K569" s="33"/>
      <c r="L569" s="33"/>
      <c r="M569" s="33"/>
      <c r="N569" s="2"/>
      <c r="X569" s="3" t="str">
        <f>IF(AND(H569=1,Y569="TRUE"),TRUE,"")</f>
        <v/>
      </c>
      <c r="Y569" s="3" t="str">
        <f>VLOOKUP(A569,data!I:S,10,FALSE)</f>
        <v>FALSE</v>
      </c>
      <c r="Z569" s="3">
        <f>VLOOKUP(A569,data!I:S,7,FALSE)</f>
        <v>-6</v>
      </c>
      <c r="AA569" s="3">
        <f>VLOOKUP(A569,data!I:S,8,FALSE)</f>
        <v>6</v>
      </c>
      <c r="AB569" s="3" t="b">
        <f>IF(OR(G569&lt;Z569,G569&gt;AA569),TRUE,FALSE)</f>
        <v>0</v>
      </c>
    </row>
    <row r="570" spans="1:28" s="3" customFormat="1" x14ac:dyDescent="0.25">
      <c r="A570" s="17" t="s">
        <v>1034</v>
      </c>
      <c r="B570" s="17" t="str">
        <f>VLOOKUP(A570,data!I:S,2,FALSE)</f>
        <v>Pos X</v>
      </c>
      <c r="C570" s="15">
        <f>TRUNC(VLOOKUP(A570,data!I:S,3,FALSE),1)</f>
        <v>2762.9</v>
      </c>
      <c r="D570" s="15">
        <f>TRUNC(VLOOKUP(A570,data!I:S,4,FALSE),1)</f>
        <v>2763</v>
      </c>
      <c r="E570" s="15">
        <f>VLOOKUP(A570,data!I:S,5,FALSE)</f>
        <v>-3</v>
      </c>
      <c r="F570" s="15">
        <f>VLOOKUP(A570,data!I:S,6,FALSE)</f>
        <v>3</v>
      </c>
      <c r="G570" s="17">
        <f>C570-D570</f>
        <v>-9.9999999999909051E-2</v>
      </c>
      <c r="H570" s="17">
        <f>IF(OR(G570&lt;E570,G570&gt;F570),1,0)</f>
        <v>0</v>
      </c>
      <c r="I570" s="15" t="str">
        <f>IF(H570=1,IF(G570&lt;E570,G570-E570,G570-F570),"")</f>
        <v/>
      </c>
      <c r="J570" s="33" t="str">
        <f>VLOOKUP(A570,data!I:S,9,FALSE)</f>
        <v>CM#4 Datum LH - Pos X</v>
      </c>
      <c r="K570" s="33"/>
      <c r="L570" s="33"/>
      <c r="M570" s="33"/>
      <c r="N570" s="2"/>
      <c r="X570" s="3" t="str">
        <f>IF(AND(H570=1,Y570="TRUE"),TRUE,"")</f>
        <v/>
      </c>
      <c r="Y570" s="3" t="str">
        <f>VLOOKUP(A570,data!I:S,10,FALSE)</f>
        <v>FALSE</v>
      </c>
      <c r="Z570" s="3">
        <f>VLOOKUP(A570,data!I:S,7,FALSE)</f>
        <v>-6</v>
      </c>
      <c r="AA570" s="3">
        <f>VLOOKUP(A570,data!I:S,8,FALSE)</f>
        <v>6</v>
      </c>
      <c r="AB570" s="3" t="b">
        <f>IF(OR(G570&lt;Z570,G570&gt;AA570),TRUE,FALSE)</f>
        <v>0</v>
      </c>
    </row>
    <row r="571" spans="1:28" s="3" customFormat="1" x14ac:dyDescent="0.25">
      <c r="A571" s="17" t="s">
        <v>1036</v>
      </c>
      <c r="B571" s="17" t="str">
        <f>VLOOKUP(A571,data!I:S,2,FALSE)</f>
        <v>Pos Y</v>
      </c>
      <c r="C571" s="15">
        <f>TRUNC(VLOOKUP(A571,data!I:S,3,FALSE),1)</f>
        <v>-311.60000000000002</v>
      </c>
      <c r="D571" s="15">
        <f>TRUNC(VLOOKUP(A571,data!I:S,4,FALSE),1)</f>
        <v>-309.89999999999998</v>
      </c>
      <c r="E571" s="15">
        <f>VLOOKUP(A571,data!I:S,5,FALSE)</f>
        <v>-3</v>
      </c>
      <c r="F571" s="15">
        <f>VLOOKUP(A571,data!I:S,6,FALSE)</f>
        <v>3</v>
      </c>
      <c r="G571" s="17">
        <f>C571-D571</f>
        <v>-1.7000000000000455</v>
      </c>
      <c r="H571" s="17">
        <f>IF(OR(G571&lt;E571,G571&gt;F571),1,0)</f>
        <v>0</v>
      </c>
      <c r="I571" s="15" t="str">
        <f>IF(H571=1,IF(G571&lt;E571,G571-E571,G571-F571),"")</f>
        <v/>
      </c>
      <c r="J571" s="33" t="str">
        <f>VLOOKUP(A571,data!I:S,9,FALSE)</f>
        <v>CM#4 Datum LH - Pos Y</v>
      </c>
      <c r="K571" s="33"/>
      <c r="L571" s="33"/>
      <c r="M571" s="33"/>
      <c r="N571" s="2"/>
      <c r="X571" s="3" t="str">
        <f>IF(AND(H571=1,Y571="TRUE"),TRUE,"")</f>
        <v/>
      </c>
      <c r="Y571" s="3" t="str">
        <f>VLOOKUP(A571,data!I:S,10,FALSE)</f>
        <v>FALSE</v>
      </c>
      <c r="Z571" s="3">
        <f>VLOOKUP(A571,data!I:S,7,FALSE)</f>
        <v>-6</v>
      </c>
      <c r="AA571" s="3">
        <f>VLOOKUP(A571,data!I:S,8,FALSE)</f>
        <v>6</v>
      </c>
      <c r="AB571" s="3" t="b">
        <f>IF(OR(G571&lt;Z571,G571&gt;AA571),TRUE,FALSE)</f>
        <v>0</v>
      </c>
    </row>
    <row r="572" spans="1:28" s="3" customFormat="1" x14ac:dyDescent="0.25">
      <c r="A572" s="17" t="s">
        <v>1038</v>
      </c>
      <c r="B572" s="17" t="str">
        <f>VLOOKUP(A572,data!I:S,2,FALSE)</f>
        <v>Pos Z</v>
      </c>
      <c r="C572" s="15">
        <f>TRUNC(VLOOKUP(A572,data!I:S,3,FALSE),1)</f>
        <v>966.1</v>
      </c>
      <c r="D572" s="15">
        <f>TRUNC(VLOOKUP(A572,data!I:S,4,FALSE),1)</f>
        <v>965</v>
      </c>
      <c r="E572" s="15">
        <f>VLOOKUP(A572,data!I:S,5,FALSE)</f>
        <v>-3</v>
      </c>
      <c r="F572" s="15">
        <f>VLOOKUP(A572,data!I:S,6,FALSE)</f>
        <v>3</v>
      </c>
      <c r="G572" s="17">
        <f>C572-D572</f>
        <v>1.1000000000000227</v>
      </c>
      <c r="H572" s="17">
        <f>IF(OR(G572&lt;E572,G572&gt;F572),1,0)</f>
        <v>0</v>
      </c>
      <c r="I572" s="15" t="str">
        <f>IF(H572=1,IF(G572&lt;E572,G572-E572,G572-F572),"")</f>
        <v/>
      </c>
      <c r="J572" s="33" t="str">
        <f>VLOOKUP(A572,data!I:S,9,FALSE)</f>
        <v>CM#4 Datum LH - Pos Z</v>
      </c>
      <c r="K572" s="33"/>
      <c r="L572" s="33"/>
      <c r="M572" s="33"/>
      <c r="N572" s="2"/>
      <c r="X572" s="3" t="str">
        <f>IF(AND(H572=1,Y572="TRUE"),TRUE,"")</f>
        <v/>
      </c>
      <c r="Y572" s="3" t="str">
        <f>VLOOKUP(A572,data!I:S,10,FALSE)</f>
        <v>FALSE</v>
      </c>
      <c r="Z572" s="3">
        <f>VLOOKUP(A572,data!I:S,7,FALSE)</f>
        <v>-6</v>
      </c>
      <c r="AA572" s="3">
        <f>VLOOKUP(A572,data!I:S,8,FALSE)</f>
        <v>6</v>
      </c>
      <c r="AB572" s="3" t="b">
        <f>IF(OR(G572&lt;Z572,G572&gt;AA572),TRUE,FALSE)</f>
        <v>0</v>
      </c>
    </row>
    <row r="573" spans="1:28" s="3" customFormat="1" x14ac:dyDescent="0.25">
      <c r="A573" s="17" t="s">
        <v>1040</v>
      </c>
      <c r="B573" s="17" t="str">
        <f>VLOOKUP(A573,data!I:S,2,FALSE)</f>
        <v>Pos X</v>
      </c>
      <c r="C573" s="15">
        <f>TRUNC(VLOOKUP(A573,data!I:S,3,FALSE),1)</f>
        <v>3114.9</v>
      </c>
      <c r="D573" s="15">
        <f>TRUNC(VLOOKUP(A573,data!I:S,4,FALSE),1)</f>
        <v>3115</v>
      </c>
      <c r="E573" s="15">
        <f>VLOOKUP(A573,data!I:S,5,FALSE)</f>
        <v>-3</v>
      </c>
      <c r="F573" s="15">
        <f>VLOOKUP(A573,data!I:S,6,FALSE)</f>
        <v>3</v>
      </c>
      <c r="G573" s="17">
        <f>C573-D573</f>
        <v>-9.9999999999909051E-2</v>
      </c>
      <c r="H573" s="17">
        <f>IF(OR(G573&lt;E573,G573&gt;F573),1,0)</f>
        <v>0</v>
      </c>
      <c r="I573" s="15" t="str">
        <f>IF(H573=1,IF(G573&lt;E573,G573-E573,G573-F573),"")</f>
        <v/>
      </c>
      <c r="J573" s="33" t="str">
        <f>VLOOKUP(A573,data!I:S,9,FALSE)</f>
        <v>Fuel Tank Datum RH - Pos X</v>
      </c>
      <c r="K573" s="33"/>
      <c r="L573" s="33"/>
      <c r="M573" s="33"/>
      <c r="N573" s="2"/>
      <c r="X573" s="3" t="str">
        <f>IF(AND(H573=1,Y573="TRUE"),TRUE,"")</f>
        <v/>
      </c>
      <c r="Y573" s="3" t="str">
        <f>VLOOKUP(A573,data!I:S,10,FALSE)</f>
        <v>FALSE</v>
      </c>
      <c r="Z573" s="3">
        <f>VLOOKUP(A573,data!I:S,7,FALSE)</f>
        <v>-6</v>
      </c>
      <c r="AA573" s="3">
        <f>VLOOKUP(A573,data!I:S,8,FALSE)</f>
        <v>6</v>
      </c>
      <c r="AB573" s="3" t="b">
        <f>IF(OR(G573&lt;Z573,G573&gt;AA573),TRUE,FALSE)</f>
        <v>0</v>
      </c>
    </row>
    <row r="574" spans="1:28" s="3" customFormat="1" x14ac:dyDescent="0.25">
      <c r="A574" s="17" t="s">
        <v>1042</v>
      </c>
      <c r="B574" s="17" t="str">
        <f>VLOOKUP(A574,data!I:S,2,FALSE)</f>
        <v>Pos Y</v>
      </c>
      <c r="C574" s="15">
        <f>TRUNC(VLOOKUP(A574,data!I:S,3,FALSE),1)</f>
        <v>-161.9</v>
      </c>
      <c r="D574" s="15">
        <f>TRUNC(VLOOKUP(A574,data!I:S,4,FALSE),1)</f>
        <v>-161.5</v>
      </c>
      <c r="E574" s="15">
        <f>VLOOKUP(A574,data!I:S,5,FALSE)</f>
        <v>-3</v>
      </c>
      <c r="F574" s="15">
        <f>VLOOKUP(A574,data!I:S,6,FALSE)</f>
        <v>3</v>
      </c>
      <c r="G574" s="17">
        <f>C574-D574</f>
        <v>-0.40000000000000568</v>
      </c>
      <c r="H574" s="17">
        <f>IF(OR(G574&lt;E574,G574&gt;F574),1,0)</f>
        <v>0</v>
      </c>
      <c r="I574" s="15" t="str">
        <f>IF(H574=1,IF(G574&lt;E574,G574-E574,G574-F574),"")</f>
        <v/>
      </c>
      <c r="J574" s="33" t="str">
        <f>VLOOKUP(A574,data!I:S,9,FALSE)</f>
        <v>Fuel Tank Datum RH - Pos Y</v>
      </c>
      <c r="K574" s="33"/>
      <c r="L574" s="33"/>
      <c r="M574" s="33"/>
      <c r="N574" s="2"/>
      <c r="X574" s="3" t="str">
        <f>IF(AND(H574=1,Y574="TRUE"),TRUE,"")</f>
        <v/>
      </c>
      <c r="Y574" s="3" t="str">
        <f>VLOOKUP(A574,data!I:S,10,FALSE)</f>
        <v>FALSE</v>
      </c>
      <c r="Z574" s="3">
        <f>VLOOKUP(A574,data!I:S,7,FALSE)</f>
        <v>-6</v>
      </c>
      <c r="AA574" s="3">
        <f>VLOOKUP(A574,data!I:S,8,FALSE)</f>
        <v>6</v>
      </c>
      <c r="AB574" s="3" t="b">
        <f>IF(OR(G574&lt;Z574,G574&gt;AA574),TRUE,FALSE)</f>
        <v>0</v>
      </c>
    </row>
    <row r="575" spans="1:28" s="3" customFormat="1" x14ac:dyDescent="0.25">
      <c r="A575" s="17" t="s">
        <v>1044</v>
      </c>
      <c r="B575" s="17" t="str">
        <f>VLOOKUP(A575,data!I:S,2,FALSE)</f>
        <v>Pos Z</v>
      </c>
      <c r="C575" s="15">
        <f>TRUNC(VLOOKUP(A575,data!I:S,3,FALSE),1)</f>
        <v>1034.3</v>
      </c>
      <c r="D575" s="15">
        <f>TRUNC(VLOOKUP(A575,data!I:S,4,FALSE),1)</f>
        <v>1034.8</v>
      </c>
      <c r="E575" s="15">
        <f>VLOOKUP(A575,data!I:S,5,FALSE)</f>
        <v>-3</v>
      </c>
      <c r="F575" s="15">
        <f>VLOOKUP(A575,data!I:S,6,FALSE)</f>
        <v>3</v>
      </c>
      <c r="G575" s="17">
        <f>C575-D575</f>
        <v>-0.5</v>
      </c>
      <c r="H575" s="17">
        <f>IF(OR(G575&lt;E575,G575&gt;F575),1,0)</f>
        <v>0</v>
      </c>
      <c r="I575" s="15" t="str">
        <f>IF(H575=1,IF(G575&lt;E575,G575-E575,G575-F575),"")</f>
        <v/>
      </c>
      <c r="J575" s="33" t="str">
        <f>VLOOKUP(A575,data!I:S,9,FALSE)</f>
        <v>Fuel Tank Datum RH - Pos Z</v>
      </c>
      <c r="K575" s="33"/>
      <c r="L575" s="33"/>
      <c r="M575" s="33"/>
      <c r="N575" s="2"/>
      <c r="X575" s="3" t="str">
        <f>IF(AND(H575=1,Y575="TRUE"),TRUE,"")</f>
        <v/>
      </c>
      <c r="Y575" s="3" t="str">
        <f>VLOOKUP(A575,data!I:S,10,FALSE)</f>
        <v>FALSE</v>
      </c>
      <c r="Z575" s="3">
        <f>VLOOKUP(A575,data!I:S,7,FALSE)</f>
        <v>-6</v>
      </c>
      <c r="AA575" s="3">
        <f>VLOOKUP(A575,data!I:S,8,FALSE)</f>
        <v>6</v>
      </c>
      <c r="AB575" s="3" t="b">
        <f>IF(OR(G575&lt;Z575,G575&gt;AA575),TRUE,FALSE)</f>
        <v>0</v>
      </c>
    </row>
    <row r="576" spans="1:28" s="3" customFormat="1" x14ac:dyDescent="0.25">
      <c r="A576" s="17" t="s">
        <v>1046</v>
      </c>
      <c r="B576" s="17" t="str">
        <f>VLOOKUP(A576,data!I:S,2,FALSE)</f>
        <v>Pos X</v>
      </c>
      <c r="C576" s="15">
        <f>TRUNC(VLOOKUP(A576,data!I:S,3,FALSE),1)</f>
        <v>3116.5</v>
      </c>
      <c r="D576" s="15">
        <f>TRUNC(VLOOKUP(A576,data!I:S,4,FALSE),1)</f>
        <v>3115</v>
      </c>
      <c r="E576" s="15">
        <f>VLOOKUP(A576,data!I:S,5,FALSE)</f>
        <v>-3</v>
      </c>
      <c r="F576" s="15">
        <f>VLOOKUP(A576,data!I:S,6,FALSE)</f>
        <v>3</v>
      </c>
      <c r="G576" s="17">
        <f>C576-D576</f>
        <v>1.5</v>
      </c>
      <c r="H576" s="17">
        <f>IF(OR(G576&lt;E576,G576&gt;F576),1,0)</f>
        <v>0</v>
      </c>
      <c r="I576" s="15" t="str">
        <f>IF(H576=1,IF(G576&lt;E576,G576-E576,G576-F576),"")</f>
        <v/>
      </c>
      <c r="J576" s="33" t="str">
        <f>VLOOKUP(A576,data!I:S,9,FALSE)</f>
        <v>Fuel Tank Datum LH - Pos X</v>
      </c>
      <c r="K576" s="33"/>
      <c r="L576" s="33"/>
      <c r="M576" s="33"/>
      <c r="N576" s="2"/>
      <c r="X576" s="3" t="str">
        <f>IF(AND(H576=1,Y576="TRUE"),TRUE,"")</f>
        <v/>
      </c>
      <c r="Y576" s="3" t="str">
        <f>VLOOKUP(A576,data!I:S,10,FALSE)</f>
        <v>FALSE</v>
      </c>
      <c r="Z576" s="3">
        <f>VLOOKUP(A576,data!I:S,7,FALSE)</f>
        <v>-6</v>
      </c>
      <c r="AA576" s="3">
        <f>VLOOKUP(A576,data!I:S,8,FALSE)</f>
        <v>6</v>
      </c>
      <c r="AB576" s="3" t="b">
        <f>IF(OR(G576&lt;Z576,G576&gt;AA576),TRUE,FALSE)</f>
        <v>0</v>
      </c>
    </row>
    <row r="577" spans="1:28" s="3" customFormat="1" x14ac:dyDescent="0.25">
      <c r="A577" s="17" t="s">
        <v>1048</v>
      </c>
      <c r="B577" s="17" t="str">
        <f>VLOOKUP(A577,data!I:S,2,FALSE)</f>
        <v>Pos Y</v>
      </c>
      <c r="C577" s="15">
        <f>TRUNC(VLOOKUP(A577,data!I:S,3,FALSE),1)</f>
        <v>-416.4</v>
      </c>
      <c r="D577" s="15">
        <f>TRUNC(VLOOKUP(A577,data!I:S,4,FALSE),1)</f>
        <v>-415.8</v>
      </c>
      <c r="E577" s="15">
        <f>VLOOKUP(A577,data!I:S,5,FALSE)</f>
        <v>-3</v>
      </c>
      <c r="F577" s="15">
        <f>VLOOKUP(A577,data!I:S,6,FALSE)</f>
        <v>3</v>
      </c>
      <c r="G577" s="17">
        <f>C577-D577</f>
        <v>-0.59999999999996589</v>
      </c>
      <c r="H577" s="17">
        <f>IF(OR(G577&lt;E577,G577&gt;F577),1,0)</f>
        <v>0</v>
      </c>
      <c r="I577" s="15" t="str">
        <f>IF(H577=1,IF(G577&lt;E577,G577-E577,G577-F577),"")</f>
        <v/>
      </c>
      <c r="J577" s="33" t="str">
        <f>VLOOKUP(A577,data!I:S,9,FALSE)</f>
        <v>Fuel Tank Datum LH - Pos Y</v>
      </c>
      <c r="K577" s="33"/>
      <c r="L577" s="33"/>
      <c r="M577" s="33"/>
      <c r="N577" s="2"/>
      <c r="X577" s="3" t="str">
        <f>IF(AND(H577=1,Y577="TRUE"),TRUE,"")</f>
        <v/>
      </c>
      <c r="Y577" s="3" t="str">
        <f>VLOOKUP(A577,data!I:S,10,FALSE)</f>
        <v>FALSE</v>
      </c>
      <c r="Z577" s="3">
        <f>VLOOKUP(A577,data!I:S,7,FALSE)</f>
        <v>-6</v>
      </c>
      <c r="AA577" s="3">
        <f>VLOOKUP(A577,data!I:S,8,FALSE)</f>
        <v>6</v>
      </c>
      <c r="AB577" s="3" t="b">
        <f>IF(OR(G577&lt;Z577,G577&gt;AA577),TRUE,FALSE)</f>
        <v>0</v>
      </c>
    </row>
    <row r="578" spans="1:28" s="3" customFormat="1" x14ac:dyDescent="0.25">
      <c r="A578" s="17" t="s">
        <v>1050</v>
      </c>
      <c r="B578" s="17" t="str">
        <f>VLOOKUP(A578,data!I:S,2,FALSE)</f>
        <v>Pos Z</v>
      </c>
      <c r="C578" s="15">
        <f>TRUNC(VLOOKUP(A578,data!I:S,3,FALSE),1)</f>
        <v>984.5</v>
      </c>
      <c r="D578" s="15">
        <f>TRUNC(VLOOKUP(A578,data!I:S,4,FALSE),1)</f>
        <v>982.9</v>
      </c>
      <c r="E578" s="15">
        <f>VLOOKUP(A578,data!I:S,5,FALSE)</f>
        <v>-3</v>
      </c>
      <c r="F578" s="15">
        <f>VLOOKUP(A578,data!I:S,6,FALSE)</f>
        <v>3</v>
      </c>
      <c r="G578" s="17">
        <f>C578-D578</f>
        <v>1.6000000000000227</v>
      </c>
      <c r="H578" s="17">
        <f>IF(OR(G578&lt;E578,G578&gt;F578),1,0)</f>
        <v>0</v>
      </c>
      <c r="I578" s="15" t="str">
        <f>IF(H578=1,IF(G578&lt;E578,G578-E578,G578-F578),"")</f>
        <v/>
      </c>
      <c r="J578" s="33" t="str">
        <f>VLOOKUP(A578,data!I:S,9,FALSE)</f>
        <v>Fuel Tank Datum LH - Pos Z</v>
      </c>
      <c r="K578" s="33"/>
      <c r="L578" s="33"/>
      <c r="M578" s="33"/>
      <c r="N578" s="2"/>
      <c r="X578" s="3" t="str">
        <f>IF(AND(H578=1,Y578="TRUE"),TRUE,"")</f>
        <v/>
      </c>
      <c r="Y578" s="3" t="str">
        <f>VLOOKUP(A578,data!I:S,10,FALSE)</f>
        <v>FALSE</v>
      </c>
      <c r="Z578" s="3">
        <f>VLOOKUP(A578,data!I:S,7,FALSE)</f>
        <v>-6</v>
      </c>
      <c r="AA578" s="3">
        <f>VLOOKUP(A578,data!I:S,8,FALSE)</f>
        <v>6</v>
      </c>
      <c r="AB578" s="3" t="b">
        <f>IF(OR(G578&lt;Z578,G578&gt;AA578),TRUE,FALSE)</f>
        <v>0</v>
      </c>
    </row>
    <row r="579" spans="1:28" s="3" customFormat="1" x14ac:dyDescent="0.25">
      <c r="A579" s="17" t="s">
        <v>1052</v>
      </c>
      <c r="B579" s="17" t="str">
        <f>VLOOKUP(A579,data!I:S,2,FALSE)</f>
        <v>Pos X</v>
      </c>
      <c r="C579" s="15">
        <f>TRUNC(VLOOKUP(A579,data!I:S,3,FALSE),1)</f>
        <v>3808.8</v>
      </c>
      <c r="D579" s="15">
        <f>TRUNC(VLOOKUP(A579,data!I:S,4,FALSE),1)</f>
        <v>3810</v>
      </c>
      <c r="E579" s="15">
        <f>VLOOKUP(A579,data!I:S,5,FALSE)</f>
        <v>-3</v>
      </c>
      <c r="F579" s="15">
        <f>VLOOKUP(A579,data!I:S,6,FALSE)</f>
        <v>3</v>
      </c>
      <c r="G579" s="17">
        <f>C579-D579</f>
        <v>-1.1999999999998181</v>
      </c>
      <c r="H579" s="17">
        <f>IF(OR(G579&lt;E579,G579&gt;F579),1,0)</f>
        <v>0</v>
      </c>
      <c r="I579" s="15" t="str">
        <f>IF(H579=1,IF(G579&lt;E579,G579-E579,G579-F579),"")</f>
        <v/>
      </c>
      <c r="J579" s="33" t="str">
        <f>VLOOKUP(A579,data!I:S,9,FALSE)</f>
        <v>CM#5 Datum RH - Pos X</v>
      </c>
      <c r="K579" s="33"/>
      <c r="L579" s="33"/>
      <c r="M579" s="33"/>
      <c r="N579" s="2"/>
      <c r="X579" s="3" t="str">
        <f>IF(AND(H579=1,Y579="TRUE"),TRUE,"")</f>
        <v/>
      </c>
      <c r="Y579" s="3" t="str">
        <f>VLOOKUP(A579,data!I:S,10,FALSE)</f>
        <v>FALSE</v>
      </c>
      <c r="Z579" s="3">
        <f>VLOOKUP(A579,data!I:S,7,FALSE)</f>
        <v>-6</v>
      </c>
      <c r="AA579" s="3">
        <f>VLOOKUP(A579,data!I:S,8,FALSE)</f>
        <v>6</v>
      </c>
      <c r="AB579" s="3" t="b">
        <f>IF(OR(G579&lt;Z579,G579&gt;AA579),TRUE,FALSE)</f>
        <v>0</v>
      </c>
    </row>
    <row r="580" spans="1:28" s="3" customFormat="1" x14ac:dyDescent="0.25">
      <c r="A580" s="17" t="s">
        <v>1054</v>
      </c>
      <c r="B580" s="17" t="str">
        <f>VLOOKUP(A580,data!I:S,2,FALSE)</f>
        <v>Pos Y</v>
      </c>
      <c r="C580" s="15">
        <f>TRUNC(VLOOKUP(A580,data!I:S,3,FALSE),1)</f>
        <v>231.9</v>
      </c>
      <c r="D580" s="15">
        <f>TRUNC(VLOOKUP(A580,data!I:S,4,FALSE),1)</f>
        <v>233</v>
      </c>
      <c r="E580" s="15">
        <f>VLOOKUP(A580,data!I:S,5,FALSE)</f>
        <v>-3</v>
      </c>
      <c r="F580" s="15">
        <f>VLOOKUP(A580,data!I:S,6,FALSE)</f>
        <v>3</v>
      </c>
      <c r="G580" s="17">
        <f>C580-D580</f>
        <v>-1.0999999999999943</v>
      </c>
      <c r="H580" s="17">
        <f>IF(OR(G580&lt;E580,G580&gt;F580),1,0)</f>
        <v>0</v>
      </c>
      <c r="I580" s="15" t="str">
        <f>IF(H580=1,IF(G580&lt;E580,G580-E580,G580-F580),"")</f>
        <v/>
      </c>
      <c r="J580" s="33" t="str">
        <f>VLOOKUP(A580,data!I:S,9,FALSE)</f>
        <v>CM#5 Datum RH - Pos Y</v>
      </c>
      <c r="K580" s="33"/>
      <c r="L580" s="33"/>
      <c r="M580" s="33"/>
      <c r="N580" s="2"/>
      <c r="X580" s="3" t="str">
        <f>IF(AND(H580=1,Y580="TRUE"),TRUE,"")</f>
        <v/>
      </c>
      <c r="Y580" s="3" t="str">
        <f>VLOOKUP(A580,data!I:S,10,FALSE)</f>
        <v>FALSE</v>
      </c>
      <c r="Z580" s="3">
        <f>VLOOKUP(A580,data!I:S,7,FALSE)</f>
        <v>-6</v>
      </c>
      <c r="AA580" s="3">
        <f>VLOOKUP(A580,data!I:S,8,FALSE)</f>
        <v>6</v>
      </c>
      <c r="AB580" s="3" t="b">
        <f>IF(OR(G580&lt;Z580,G580&gt;AA580),TRUE,FALSE)</f>
        <v>0</v>
      </c>
    </row>
    <row r="581" spans="1:28" s="3" customFormat="1" x14ac:dyDescent="0.25">
      <c r="A581" s="17" t="s">
        <v>1056</v>
      </c>
      <c r="B581" s="17" t="str">
        <f>VLOOKUP(A581,data!I:S,2,FALSE)</f>
        <v>Pos Z</v>
      </c>
      <c r="C581" s="15">
        <f>TRUNC(VLOOKUP(A581,data!I:S,3,FALSE),1)</f>
        <v>1078.7</v>
      </c>
      <c r="D581" s="15">
        <f>TRUNC(VLOOKUP(A581,data!I:S,4,FALSE),1)</f>
        <v>1079.5999999999999</v>
      </c>
      <c r="E581" s="15">
        <f>VLOOKUP(A581,data!I:S,5,FALSE)</f>
        <v>-3</v>
      </c>
      <c r="F581" s="15">
        <f>VLOOKUP(A581,data!I:S,6,FALSE)</f>
        <v>3</v>
      </c>
      <c r="G581" s="17">
        <f>C581-D581</f>
        <v>-0.89999999999986358</v>
      </c>
      <c r="H581" s="17">
        <f>IF(OR(G581&lt;E581,G581&gt;F581),1,0)</f>
        <v>0</v>
      </c>
      <c r="I581" s="15" t="str">
        <f>IF(H581=1,IF(G581&lt;E581,G581-E581,G581-F581),"")</f>
        <v/>
      </c>
      <c r="J581" s="33" t="str">
        <f>VLOOKUP(A581,data!I:S,9,FALSE)</f>
        <v>CM#5 Datum RH - Pos Z</v>
      </c>
      <c r="K581" s="33"/>
      <c r="L581" s="33"/>
      <c r="M581" s="33"/>
      <c r="N581" s="2"/>
      <c r="X581" s="3" t="str">
        <f>IF(AND(H581=1,Y581="TRUE"),TRUE,"")</f>
        <v/>
      </c>
      <c r="Y581" s="3" t="str">
        <f>VLOOKUP(A581,data!I:S,10,FALSE)</f>
        <v>FALSE</v>
      </c>
      <c r="Z581" s="3">
        <f>VLOOKUP(A581,data!I:S,7,FALSE)</f>
        <v>-6</v>
      </c>
      <c r="AA581" s="3">
        <f>VLOOKUP(A581,data!I:S,8,FALSE)</f>
        <v>6</v>
      </c>
      <c r="AB581" s="3" t="b">
        <f>IF(OR(G581&lt;Z581,G581&gt;AA581),TRUE,FALSE)</f>
        <v>0</v>
      </c>
    </row>
    <row r="582" spans="1:28" s="3" customFormat="1" x14ac:dyDescent="0.25">
      <c r="A582" s="17" t="s">
        <v>1058</v>
      </c>
      <c r="B582" s="17" t="str">
        <f>VLOOKUP(A582,data!I:S,2,FALSE)</f>
        <v>Pos X</v>
      </c>
      <c r="C582" s="15">
        <f>TRUNC(VLOOKUP(A582,data!I:S,3,FALSE),1)</f>
        <v>3808.9</v>
      </c>
      <c r="D582" s="15">
        <f>TRUNC(VLOOKUP(A582,data!I:S,4,FALSE),1)</f>
        <v>3810</v>
      </c>
      <c r="E582" s="15">
        <f>VLOOKUP(A582,data!I:S,5,FALSE)</f>
        <v>-3</v>
      </c>
      <c r="F582" s="15">
        <f>VLOOKUP(A582,data!I:S,6,FALSE)</f>
        <v>3</v>
      </c>
      <c r="G582" s="17">
        <f>C582-D582</f>
        <v>-1.0999999999999091</v>
      </c>
      <c r="H582" s="17">
        <f>IF(OR(G582&lt;E582,G582&gt;F582),1,0)</f>
        <v>0</v>
      </c>
      <c r="I582" s="15" t="str">
        <f>IF(H582=1,IF(G582&lt;E582,G582-E582,G582-F582),"")</f>
        <v/>
      </c>
      <c r="J582" s="33" t="str">
        <f>VLOOKUP(A582,data!I:S,9,FALSE)</f>
        <v>CM#5 Datum LH - Pos X</v>
      </c>
      <c r="K582" s="33"/>
      <c r="L582" s="33"/>
      <c r="M582" s="33"/>
      <c r="N582" s="2"/>
      <c r="X582" s="3" t="str">
        <f>IF(AND(H582=1,Y582="TRUE"),TRUE,"")</f>
        <v/>
      </c>
      <c r="Y582" s="3" t="str">
        <f>VLOOKUP(A582,data!I:S,10,FALSE)</f>
        <v>FALSE</v>
      </c>
      <c r="Z582" s="3">
        <f>VLOOKUP(A582,data!I:S,7,FALSE)</f>
        <v>-6</v>
      </c>
      <c r="AA582" s="3">
        <f>VLOOKUP(A582,data!I:S,8,FALSE)</f>
        <v>6</v>
      </c>
      <c r="AB582" s="3" t="b">
        <f>IF(OR(G582&lt;Z582,G582&gt;AA582),TRUE,FALSE)</f>
        <v>0</v>
      </c>
    </row>
    <row r="583" spans="1:28" s="3" customFormat="1" x14ac:dyDescent="0.25">
      <c r="A583" s="17" t="s">
        <v>1060</v>
      </c>
      <c r="B583" s="17" t="str">
        <f>VLOOKUP(A583,data!I:S,2,FALSE)</f>
        <v>Pos Y</v>
      </c>
      <c r="C583" s="15">
        <f>TRUNC(VLOOKUP(A583,data!I:S,3,FALSE),1)</f>
        <v>-230.2</v>
      </c>
      <c r="D583" s="15">
        <f>TRUNC(VLOOKUP(A583,data!I:S,4,FALSE),1)</f>
        <v>-230</v>
      </c>
      <c r="E583" s="15">
        <f>VLOOKUP(A583,data!I:S,5,FALSE)</f>
        <v>-3</v>
      </c>
      <c r="F583" s="15">
        <f>VLOOKUP(A583,data!I:S,6,FALSE)</f>
        <v>3</v>
      </c>
      <c r="G583" s="17">
        <f>C583-D583</f>
        <v>-0.19999999999998863</v>
      </c>
      <c r="H583" s="17">
        <f>IF(OR(G583&lt;E583,G583&gt;F583),1,0)</f>
        <v>0</v>
      </c>
      <c r="I583" s="15" t="str">
        <f>IF(H583=1,IF(G583&lt;E583,G583-E583,G583-F583),"")</f>
        <v/>
      </c>
      <c r="J583" s="33" t="str">
        <f>VLOOKUP(A583,data!I:S,9,FALSE)</f>
        <v>CM#5 Datum LH - Pos Y</v>
      </c>
      <c r="K583" s="33"/>
      <c r="L583" s="33"/>
      <c r="M583" s="33"/>
      <c r="N583" s="2"/>
      <c r="X583" s="3" t="str">
        <f>IF(AND(H583=1,Y583="TRUE"),TRUE,"")</f>
        <v/>
      </c>
      <c r="Y583" s="3" t="str">
        <f>VLOOKUP(A583,data!I:S,10,FALSE)</f>
        <v>FALSE</v>
      </c>
      <c r="Z583" s="3">
        <f>VLOOKUP(A583,data!I:S,7,FALSE)</f>
        <v>-6</v>
      </c>
      <c r="AA583" s="3">
        <f>VLOOKUP(A583,data!I:S,8,FALSE)</f>
        <v>6</v>
      </c>
      <c r="AB583" s="3" t="b">
        <f>IF(OR(G583&lt;Z583,G583&gt;AA583),TRUE,FALSE)</f>
        <v>0</v>
      </c>
    </row>
    <row r="584" spans="1:28" s="3" customFormat="1" x14ac:dyDescent="0.25">
      <c r="A584" s="17" t="s">
        <v>1062</v>
      </c>
      <c r="B584" s="17" t="str">
        <f>VLOOKUP(A584,data!I:S,2,FALSE)</f>
        <v>Pos Z</v>
      </c>
      <c r="C584" s="15">
        <f>TRUNC(VLOOKUP(A584,data!I:S,3,FALSE),1)</f>
        <v>1077</v>
      </c>
      <c r="D584" s="15">
        <f>TRUNC(VLOOKUP(A584,data!I:S,4,FALSE),1)</f>
        <v>1079.5999999999999</v>
      </c>
      <c r="E584" s="15">
        <f>VLOOKUP(A584,data!I:S,5,FALSE)</f>
        <v>-3</v>
      </c>
      <c r="F584" s="15">
        <f>VLOOKUP(A584,data!I:S,6,FALSE)</f>
        <v>3</v>
      </c>
      <c r="G584" s="17">
        <f>C584-D584</f>
        <v>-2.5999999999999091</v>
      </c>
      <c r="H584" s="17">
        <f>IF(OR(G584&lt;E584,G584&gt;F584),1,0)</f>
        <v>0</v>
      </c>
      <c r="I584" s="15" t="str">
        <f>IF(H584=1,IF(G584&lt;E584,G584-E584,G584-F584),"")</f>
        <v/>
      </c>
      <c r="J584" s="33" t="str">
        <f>VLOOKUP(A584,data!I:S,9,FALSE)</f>
        <v>CM#5 Datum LH - Pos Z</v>
      </c>
      <c r="K584" s="33"/>
      <c r="L584" s="33"/>
      <c r="M584" s="33"/>
      <c r="N584" s="2"/>
      <c r="X584" s="3" t="str">
        <f>IF(AND(H584=1,Y584="TRUE"),TRUE,"")</f>
        <v/>
      </c>
      <c r="Y584" s="3" t="str">
        <f>VLOOKUP(A584,data!I:S,10,FALSE)</f>
        <v>FALSE</v>
      </c>
      <c r="Z584" s="3">
        <f>VLOOKUP(A584,data!I:S,7,FALSE)</f>
        <v>-6</v>
      </c>
      <c r="AA584" s="3">
        <f>VLOOKUP(A584,data!I:S,8,FALSE)</f>
        <v>6</v>
      </c>
      <c r="AB584" s="3" t="b">
        <f>IF(OR(G584&lt;Z584,G584&gt;AA584),TRUE,FALSE)</f>
        <v>0</v>
      </c>
    </row>
    <row r="585" spans="1:28" s="3" customFormat="1" x14ac:dyDescent="0.25">
      <c r="A585" s="17" t="s">
        <v>1064</v>
      </c>
      <c r="B585" s="17" t="str">
        <f>VLOOKUP(A585,data!I:S,2,FALSE)</f>
        <v>Pos X</v>
      </c>
      <c r="C585" s="15">
        <f>TRUNC(VLOOKUP(A585,data!I:S,3,FALSE),1)</f>
        <v>4615.8</v>
      </c>
      <c r="D585" s="15">
        <f>TRUNC(VLOOKUP(A585,data!I:S,4,FALSE),1)</f>
        <v>4616.1000000000004</v>
      </c>
      <c r="E585" s="15">
        <f>VLOOKUP(A585,data!I:S,5,FALSE)</f>
        <v>-3</v>
      </c>
      <c r="F585" s="15">
        <f>VLOOKUP(A585,data!I:S,6,FALSE)</f>
        <v>3</v>
      </c>
      <c r="G585" s="17">
        <f>C585-D585</f>
        <v>-0.3000000000001819</v>
      </c>
      <c r="H585" s="17">
        <f>IF(OR(G585&lt;E585,G585&gt;F585),1,0)</f>
        <v>0</v>
      </c>
      <c r="I585" s="15" t="str">
        <f>IF(H585=1,IF(G585&lt;E585,G585-E585,G585-F585),"")</f>
        <v/>
      </c>
      <c r="J585" s="33" t="str">
        <f>VLOOKUP(A585,data!I:S,9,FALSE)</f>
        <v>CM#6 Datum RH - Pos X</v>
      </c>
      <c r="K585" s="33"/>
      <c r="L585" s="33"/>
      <c r="M585" s="33"/>
      <c r="N585" s="2"/>
      <c r="X585" s="3" t="str">
        <f>IF(AND(H585=1,Y585="TRUE"),TRUE,"")</f>
        <v/>
      </c>
      <c r="Y585" s="3" t="str">
        <f>VLOOKUP(A585,data!I:S,10,FALSE)</f>
        <v>FALSE</v>
      </c>
      <c r="Z585" s="3">
        <f>VLOOKUP(A585,data!I:S,7,FALSE)</f>
        <v>-6</v>
      </c>
      <c r="AA585" s="3">
        <f>VLOOKUP(A585,data!I:S,8,FALSE)</f>
        <v>6</v>
      </c>
      <c r="AB585" s="3" t="b">
        <f>IF(OR(G585&lt;Z585,G585&gt;AA585),TRUE,FALSE)</f>
        <v>0</v>
      </c>
    </row>
    <row r="586" spans="1:28" s="3" customFormat="1" x14ac:dyDescent="0.25">
      <c r="A586" s="17" t="s">
        <v>1066</v>
      </c>
      <c r="B586" s="17" t="str">
        <f>VLOOKUP(A586,data!I:S,2,FALSE)</f>
        <v>Pos Y</v>
      </c>
      <c r="C586" s="15">
        <f>TRUNC(VLOOKUP(A586,data!I:S,3,FALSE),1)</f>
        <v>327.39999999999998</v>
      </c>
      <c r="D586" s="15">
        <f>TRUNC(VLOOKUP(A586,data!I:S,4,FALSE),1)</f>
        <v>329.2</v>
      </c>
      <c r="E586" s="15">
        <f>VLOOKUP(A586,data!I:S,5,FALSE)</f>
        <v>-3</v>
      </c>
      <c r="F586" s="15">
        <f>VLOOKUP(A586,data!I:S,6,FALSE)</f>
        <v>3</v>
      </c>
      <c r="G586" s="17">
        <f>C586-D586</f>
        <v>-1.8000000000000114</v>
      </c>
      <c r="H586" s="17">
        <f>IF(OR(G586&lt;E586,G586&gt;F586),1,0)</f>
        <v>0</v>
      </c>
      <c r="I586" s="15" t="str">
        <f>IF(H586=1,IF(G586&lt;E586,G586-E586,G586-F586),"")</f>
        <v/>
      </c>
      <c r="J586" s="33" t="str">
        <f>VLOOKUP(A586,data!I:S,9,FALSE)</f>
        <v>CM#6 Datum RH - Pos Y</v>
      </c>
      <c r="K586" s="33"/>
      <c r="L586" s="33"/>
      <c r="M586" s="33"/>
      <c r="N586" s="2"/>
      <c r="X586" s="3" t="str">
        <f>IF(AND(H586=1,Y586="TRUE"),TRUE,"")</f>
        <v/>
      </c>
      <c r="Y586" s="3" t="str">
        <f>VLOOKUP(A586,data!I:S,10,FALSE)</f>
        <v>FALSE</v>
      </c>
      <c r="Z586" s="3">
        <f>VLOOKUP(A586,data!I:S,7,FALSE)</f>
        <v>-6</v>
      </c>
      <c r="AA586" s="3">
        <f>VLOOKUP(A586,data!I:S,8,FALSE)</f>
        <v>6</v>
      </c>
      <c r="AB586" s="3" t="b">
        <f>IF(OR(G586&lt;Z586,G586&gt;AA586),TRUE,FALSE)</f>
        <v>0</v>
      </c>
    </row>
    <row r="587" spans="1:28" s="3" customFormat="1" x14ac:dyDescent="0.25">
      <c r="A587" s="17" t="s">
        <v>1068</v>
      </c>
      <c r="B587" s="17" t="str">
        <f>VLOOKUP(A587,data!I:S,2,FALSE)</f>
        <v>Pos Z</v>
      </c>
      <c r="C587" s="15">
        <f>TRUNC(VLOOKUP(A587,data!I:S,3,FALSE),1)</f>
        <v>1103</v>
      </c>
      <c r="D587" s="15">
        <f>TRUNC(VLOOKUP(A587,data!I:S,4,FALSE),1)</f>
        <v>1100.4000000000001</v>
      </c>
      <c r="E587" s="15">
        <f>VLOOKUP(A587,data!I:S,5,FALSE)</f>
        <v>-3</v>
      </c>
      <c r="F587" s="15">
        <f>VLOOKUP(A587,data!I:S,6,FALSE)</f>
        <v>3</v>
      </c>
      <c r="G587" s="17">
        <f>C587-D587</f>
        <v>2.5999999999999091</v>
      </c>
      <c r="H587" s="17">
        <f>IF(OR(G587&lt;E587,G587&gt;F587),1,0)</f>
        <v>0</v>
      </c>
      <c r="I587" s="15" t="str">
        <f>IF(H587=1,IF(G587&lt;E587,G587-E587,G587-F587),"")</f>
        <v/>
      </c>
      <c r="J587" s="33" t="str">
        <f>VLOOKUP(A587,data!I:S,9,FALSE)</f>
        <v>CM#6 Datum RH - Pos Z</v>
      </c>
      <c r="K587" s="33"/>
      <c r="L587" s="33"/>
      <c r="M587" s="33"/>
      <c r="N587" s="2"/>
      <c r="X587" s="3" t="str">
        <f>IF(AND(H587=1,Y587="TRUE"),TRUE,"")</f>
        <v/>
      </c>
      <c r="Y587" s="3" t="str">
        <f>VLOOKUP(A587,data!I:S,10,FALSE)</f>
        <v>FALSE</v>
      </c>
      <c r="Z587" s="3">
        <f>VLOOKUP(A587,data!I:S,7,FALSE)</f>
        <v>-6</v>
      </c>
      <c r="AA587" s="3">
        <f>VLOOKUP(A587,data!I:S,8,FALSE)</f>
        <v>6</v>
      </c>
      <c r="AB587" s="3" t="b">
        <f>IF(OR(G587&lt;Z587,G587&gt;AA587),TRUE,FALSE)</f>
        <v>0</v>
      </c>
    </row>
    <row r="588" spans="1:28" s="3" customFormat="1" x14ac:dyDescent="0.25">
      <c r="A588" s="17" t="s">
        <v>1070</v>
      </c>
      <c r="B588" s="17" t="str">
        <f>VLOOKUP(A588,data!I:S,2,FALSE)</f>
        <v>Pos X</v>
      </c>
      <c r="C588" s="15">
        <f>TRUNC(VLOOKUP(A588,data!I:S,3,FALSE),1)</f>
        <v>4615.3</v>
      </c>
      <c r="D588" s="15">
        <f>TRUNC(VLOOKUP(A588,data!I:S,4,FALSE),1)</f>
        <v>4616.1000000000004</v>
      </c>
      <c r="E588" s="15">
        <f>VLOOKUP(A588,data!I:S,5,FALSE)</f>
        <v>-3</v>
      </c>
      <c r="F588" s="15">
        <f>VLOOKUP(A588,data!I:S,6,FALSE)</f>
        <v>3</v>
      </c>
      <c r="G588" s="17">
        <f>C588-D588</f>
        <v>-0.8000000000001819</v>
      </c>
      <c r="H588" s="17">
        <f>IF(OR(G588&lt;E588,G588&gt;F588),1,0)</f>
        <v>0</v>
      </c>
      <c r="I588" s="15" t="str">
        <f>IF(H588=1,IF(G588&lt;E588,G588-E588,G588-F588),"")</f>
        <v/>
      </c>
      <c r="J588" s="33" t="str">
        <f>VLOOKUP(A588,data!I:S,9,FALSE)</f>
        <v>CM#6 Datum LH - Pos X</v>
      </c>
      <c r="K588" s="33"/>
      <c r="L588" s="33"/>
      <c r="M588" s="33"/>
      <c r="N588" s="2"/>
      <c r="X588" s="3" t="str">
        <f>IF(AND(H588=1,Y588="TRUE"),TRUE,"")</f>
        <v/>
      </c>
      <c r="Y588" s="3" t="str">
        <f>VLOOKUP(A588,data!I:S,10,FALSE)</f>
        <v>FALSE</v>
      </c>
      <c r="Z588" s="3">
        <f>VLOOKUP(A588,data!I:S,7,FALSE)</f>
        <v>-6</v>
      </c>
      <c r="AA588" s="3">
        <f>VLOOKUP(A588,data!I:S,8,FALSE)</f>
        <v>6</v>
      </c>
      <c r="AB588" s="3" t="b">
        <f>IF(OR(G588&lt;Z588,G588&gt;AA588),TRUE,FALSE)</f>
        <v>0</v>
      </c>
    </row>
    <row r="589" spans="1:28" s="3" customFormat="1" x14ac:dyDescent="0.25">
      <c r="A589" s="17" t="s">
        <v>1072</v>
      </c>
      <c r="B589" s="17" t="str">
        <f>VLOOKUP(A589,data!I:S,2,FALSE)</f>
        <v>Pos Y</v>
      </c>
      <c r="C589" s="15">
        <f>TRUNC(VLOOKUP(A589,data!I:S,3,FALSE),1)</f>
        <v>-365</v>
      </c>
      <c r="D589" s="15">
        <f>TRUNC(VLOOKUP(A589,data!I:S,4,FALSE),1)</f>
        <v>-365</v>
      </c>
      <c r="E589" s="15">
        <f>VLOOKUP(A589,data!I:S,5,FALSE)</f>
        <v>-3</v>
      </c>
      <c r="F589" s="15">
        <f>VLOOKUP(A589,data!I:S,6,FALSE)</f>
        <v>3</v>
      </c>
      <c r="G589" s="17">
        <f>C589-D589</f>
        <v>0</v>
      </c>
      <c r="H589" s="17">
        <f>IF(OR(G589&lt;E589,G589&gt;F589),1,0)</f>
        <v>0</v>
      </c>
      <c r="I589" s="15" t="str">
        <f>IF(H589=1,IF(G589&lt;E589,G589-E589,G589-F589),"")</f>
        <v/>
      </c>
      <c r="J589" s="33" t="str">
        <f>VLOOKUP(A589,data!I:S,9,FALSE)</f>
        <v>CM#6 Datum LH - Pos Y</v>
      </c>
      <c r="K589" s="33"/>
      <c r="L589" s="33"/>
      <c r="M589" s="33"/>
      <c r="N589" s="2"/>
      <c r="X589" s="3" t="str">
        <f>IF(AND(H589=1,Y589="TRUE"),TRUE,"")</f>
        <v/>
      </c>
      <c r="Y589" s="3" t="str">
        <f>VLOOKUP(A589,data!I:S,10,FALSE)</f>
        <v>FALSE</v>
      </c>
      <c r="Z589" s="3">
        <f>VLOOKUP(A589,data!I:S,7,FALSE)</f>
        <v>-6</v>
      </c>
      <c r="AA589" s="3">
        <f>VLOOKUP(A589,data!I:S,8,FALSE)</f>
        <v>6</v>
      </c>
      <c r="AB589" s="3" t="b">
        <f>IF(OR(G589&lt;Z589,G589&gt;AA589),TRUE,FALSE)</f>
        <v>0</v>
      </c>
    </row>
    <row r="590" spans="1:28" s="3" customFormat="1" x14ac:dyDescent="0.25">
      <c r="A590" s="17" t="s">
        <v>1074</v>
      </c>
      <c r="B590" s="17" t="str">
        <f>VLOOKUP(A590,data!I:S,2,FALSE)</f>
        <v>Pos Z</v>
      </c>
      <c r="C590" s="15">
        <f>TRUNC(VLOOKUP(A590,data!I:S,3,FALSE),1)</f>
        <v>1101.5999999999999</v>
      </c>
      <c r="D590" s="15">
        <f>TRUNC(VLOOKUP(A590,data!I:S,4,FALSE),1)</f>
        <v>1100.0999999999999</v>
      </c>
      <c r="E590" s="15">
        <f>VLOOKUP(A590,data!I:S,5,FALSE)</f>
        <v>-3</v>
      </c>
      <c r="F590" s="15">
        <f>VLOOKUP(A590,data!I:S,6,FALSE)</f>
        <v>3</v>
      </c>
      <c r="G590" s="17">
        <f>C590-D590</f>
        <v>1.5</v>
      </c>
      <c r="H590" s="17">
        <f>IF(OR(G590&lt;E590,G590&gt;F590),1,0)</f>
        <v>0</v>
      </c>
      <c r="I590" s="15" t="str">
        <f>IF(H590=1,IF(G590&lt;E590,G590-E590,G590-F590),"")</f>
        <v/>
      </c>
      <c r="J590" s="33" t="str">
        <f>VLOOKUP(A590,data!I:S,9,FALSE)</f>
        <v>CM#6 Datum LH - Pos Z</v>
      </c>
      <c r="K590" s="33"/>
      <c r="L590" s="33"/>
      <c r="M590" s="33"/>
      <c r="N590" s="2"/>
      <c r="X590" s="3" t="str">
        <f>IF(AND(H590=1,Y590="TRUE"),TRUE,"")</f>
        <v/>
      </c>
      <c r="Y590" s="3" t="str">
        <f>VLOOKUP(A590,data!I:S,10,FALSE)</f>
        <v>FALSE</v>
      </c>
      <c r="Z590" s="3">
        <f>VLOOKUP(A590,data!I:S,7,FALSE)</f>
        <v>-6</v>
      </c>
      <c r="AA590" s="3">
        <f>VLOOKUP(A590,data!I:S,8,FALSE)</f>
        <v>6</v>
      </c>
      <c r="AB590" s="3" t="b">
        <f>IF(OR(G590&lt;Z590,G590&gt;AA590),TRUE,FALSE)</f>
        <v>0</v>
      </c>
    </row>
    <row r="591" spans="1:28" s="3" customFormat="1" x14ac:dyDescent="0.25">
      <c r="A591" s="17" t="s">
        <v>1076</v>
      </c>
      <c r="B591" s="17" t="str">
        <f>VLOOKUP(A591,data!I:S,2,FALSE)</f>
        <v>Pos X</v>
      </c>
      <c r="C591" s="15">
        <f>TRUNC(VLOOKUP(A591,data!I:S,3,FALSE),1)</f>
        <v>2820.5</v>
      </c>
      <c r="D591" s="15">
        <f>TRUNC(VLOOKUP(A591,data!I:S,4,FALSE),1)</f>
        <v>2821.3</v>
      </c>
      <c r="E591" s="15">
        <f>VLOOKUP(A591,data!I:S,5,FALSE)</f>
        <v>-4</v>
      </c>
      <c r="F591" s="15">
        <f>VLOOKUP(A591,data!I:S,6,FALSE)</f>
        <v>4</v>
      </c>
      <c r="G591" s="17">
        <f>C591-D591</f>
        <v>-0.8000000000001819</v>
      </c>
      <c r="H591" s="17">
        <f>IF(OR(G591&lt;E591,G591&gt;F591),1,0)</f>
        <v>0</v>
      </c>
      <c r="I591" s="15" t="str">
        <f>IF(H591=1,IF(G591&lt;E591,G591-E591,G591-F591),"")</f>
        <v/>
      </c>
      <c r="J591" s="33" t="str">
        <f>VLOOKUP(A591,data!I:S,9,FALSE)</f>
        <v>Pipe CM#4 - Pos X</v>
      </c>
      <c r="K591" s="33"/>
      <c r="L591" s="33"/>
      <c r="M591" s="33"/>
      <c r="N591" s="2"/>
      <c r="X591" s="3" t="str">
        <f>IF(AND(H591=1,Y591="TRUE"),TRUE,"")</f>
        <v/>
      </c>
      <c r="Y591" s="3" t="str">
        <f>VLOOKUP(A591,data!I:S,10,FALSE)</f>
        <v>FALSE</v>
      </c>
      <c r="Z591" s="3">
        <f>VLOOKUP(A591,data!I:S,7,FALSE)</f>
        <v>-8</v>
      </c>
      <c r="AA591" s="3">
        <f>VLOOKUP(A591,data!I:S,8,FALSE)</f>
        <v>8</v>
      </c>
      <c r="AB591" s="3" t="b">
        <f>IF(OR(G591&lt;Z591,G591&gt;AA591),TRUE,FALSE)</f>
        <v>0</v>
      </c>
    </row>
    <row r="592" spans="1:28" s="3" customFormat="1" x14ac:dyDescent="0.25">
      <c r="A592" s="17" t="s">
        <v>1078</v>
      </c>
      <c r="B592" s="17" t="str">
        <f>VLOOKUP(A592,data!I:S,2,FALSE)</f>
        <v>Pos Y</v>
      </c>
      <c r="C592" s="15">
        <f>TRUNC(VLOOKUP(A592,data!I:S,3,FALSE),1)</f>
        <v>144.1</v>
      </c>
      <c r="D592" s="15">
        <f>TRUNC(VLOOKUP(A592,data!I:S,4,FALSE),1)</f>
        <v>145.19999999999999</v>
      </c>
      <c r="E592" s="15">
        <f>VLOOKUP(A592,data!I:S,5,FALSE)</f>
        <v>-4</v>
      </c>
      <c r="F592" s="15">
        <f>VLOOKUP(A592,data!I:S,6,FALSE)</f>
        <v>4</v>
      </c>
      <c r="G592" s="17">
        <f>C592-D592</f>
        <v>-1.0999999999999943</v>
      </c>
      <c r="H592" s="17">
        <f>IF(OR(G592&lt;E592,G592&gt;F592),1,0)</f>
        <v>0</v>
      </c>
      <c r="I592" s="15" t="str">
        <f>IF(H592=1,IF(G592&lt;E592,G592-E592,G592-F592),"")</f>
        <v/>
      </c>
      <c r="J592" s="33" t="str">
        <f>VLOOKUP(A592,data!I:S,9,FALSE)</f>
        <v>Pipe CM#4 - Pos Y</v>
      </c>
      <c r="K592" s="33"/>
      <c r="L592" s="33"/>
      <c r="M592" s="33"/>
      <c r="N592" s="2"/>
      <c r="X592" s="3" t="str">
        <f>IF(AND(H592=1,Y592="TRUE"),TRUE,"")</f>
        <v/>
      </c>
      <c r="Y592" s="3" t="str">
        <f>VLOOKUP(A592,data!I:S,10,FALSE)</f>
        <v>FALSE</v>
      </c>
      <c r="Z592" s="3">
        <f>VLOOKUP(A592,data!I:S,7,FALSE)</f>
        <v>-8</v>
      </c>
      <c r="AA592" s="3">
        <f>VLOOKUP(A592,data!I:S,8,FALSE)</f>
        <v>8</v>
      </c>
      <c r="AB592" s="3" t="b">
        <f>IF(OR(G592&lt;Z592,G592&gt;AA592),TRUE,FALSE)</f>
        <v>0</v>
      </c>
    </row>
    <row r="593" spans="1:28" s="3" customFormat="1" x14ac:dyDescent="0.25">
      <c r="A593" s="17" t="s">
        <v>1080</v>
      </c>
      <c r="B593" s="17" t="str">
        <f>VLOOKUP(A593,data!I:S,2,FALSE)</f>
        <v>Pos Z</v>
      </c>
      <c r="C593" s="15">
        <f>TRUNC(VLOOKUP(A593,data!I:S,3,FALSE),1)</f>
        <v>917.3</v>
      </c>
      <c r="D593" s="15">
        <f>TRUNC(VLOOKUP(A593,data!I:S,4,FALSE),1)</f>
        <v>919</v>
      </c>
      <c r="E593" s="15">
        <f>VLOOKUP(A593,data!I:S,5,FALSE)</f>
        <v>-4</v>
      </c>
      <c r="F593" s="15">
        <f>VLOOKUP(A593,data!I:S,6,FALSE)</f>
        <v>4</v>
      </c>
      <c r="G593" s="17">
        <f>C593-D593</f>
        <v>-1.7000000000000455</v>
      </c>
      <c r="H593" s="17">
        <f>IF(OR(G593&lt;E593,G593&gt;F593),1,0)</f>
        <v>0</v>
      </c>
      <c r="I593" s="15" t="str">
        <f>IF(H593=1,IF(G593&lt;E593,G593-E593,G593-F593),"")</f>
        <v/>
      </c>
      <c r="J593" s="33" t="str">
        <f>VLOOKUP(A593,data!I:S,9,FALSE)</f>
        <v>Pipe CM#4 - Pos Z</v>
      </c>
      <c r="K593" s="33"/>
      <c r="L593" s="33"/>
      <c r="M593" s="33"/>
      <c r="N593" s="2"/>
      <c r="X593" s="3" t="str">
        <f>IF(AND(H593=1,Y593="TRUE"),TRUE,"")</f>
        <v/>
      </c>
      <c r="Y593" s="3" t="str">
        <f>VLOOKUP(A593,data!I:S,10,FALSE)</f>
        <v>FALSE</v>
      </c>
      <c r="Z593" s="3">
        <f>VLOOKUP(A593,data!I:S,7,FALSE)</f>
        <v>-8</v>
      </c>
      <c r="AA593" s="3">
        <f>VLOOKUP(A593,data!I:S,8,FALSE)</f>
        <v>8</v>
      </c>
      <c r="AB593" s="3" t="b">
        <f>IF(OR(G593&lt;Z593,G593&gt;AA593),TRUE,FALSE)</f>
        <v>0</v>
      </c>
    </row>
    <row r="594" spans="1:28" s="3" customFormat="1" x14ac:dyDescent="0.25">
      <c r="A594" s="17" t="s">
        <v>1082</v>
      </c>
      <c r="B594" s="17" t="str">
        <f>VLOOKUP(A594,data!I:S,2,FALSE)</f>
        <v>Pos X</v>
      </c>
      <c r="C594" s="15">
        <f>TRUNC(VLOOKUP(A594,data!I:S,3,FALSE),1)</f>
        <v>632.79999999999995</v>
      </c>
      <c r="D594" s="15">
        <f>TRUNC(VLOOKUP(A594,data!I:S,4,FALSE),1)</f>
        <v>632.5</v>
      </c>
      <c r="E594" s="15">
        <f>VLOOKUP(A594,data!I:S,5,FALSE)</f>
        <v>-4</v>
      </c>
      <c r="F594" s="15">
        <f>VLOOKUP(A594,data!I:S,6,FALSE)</f>
        <v>4</v>
      </c>
      <c r="G594" s="17">
        <f>C594-D594</f>
        <v>0.29999999999995453</v>
      </c>
      <c r="H594" s="17">
        <f>IF(OR(G594&lt;E594,G594&gt;F594),1,0)</f>
        <v>0</v>
      </c>
      <c r="I594" s="15" t="str">
        <f>IF(H594=1,IF(G594&lt;E594,G594-E594,G594-F594),"")</f>
        <v/>
      </c>
      <c r="J594" s="33" t="str">
        <f>VLOOKUP(A594,data!I:S,9,FALSE)</f>
        <v>CM#1 Mensula RH - Pos X</v>
      </c>
      <c r="K594" s="33"/>
      <c r="L594" s="33"/>
      <c r="M594" s="33"/>
      <c r="N594" s="2"/>
      <c r="X594" s="3" t="str">
        <f>IF(AND(H594=1,Y594="TRUE"),TRUE,"")</f>
        <v/>
      </c>
      <c r="Y594" s="3" t="str">
        <f>VLOOKUP(A594,data!I:S,10,FALSE)</f>
        <v>FALSE</v>
      </c>
      <c r="Z594" s="3">
        <f>VLOOKUP(A594,data!I:S,7,FALSE)</f>
        <v>-8</v>
      </c>
      <c r="AA594" s="3">
        <f>VLOOKUP(A594,data!I:S,8,FALSE)</f>
        <v>8</v>
      </c>
      <c r="AB594" s="3" t="b">
        <f>IF(OR(G594&lt;Z594,G594&gt;AA594),TRUE,FALSE)</f>
        <v>0</v>
      </c>
    </row>
    <row r="595" spans="1:28" s="3" customFormat="1" x14ac:dyDescent="0.25">
      <c r="A595" s="17" t="s">
        <v>1084</v>
      </c>
      <c r="B595" s="17" t="str">
        <f>VLOOKUP(A595,data!I:S,2,FALSE)</f>
        <v>Pos Y</v>
      </c>
      <c r="C595" s="15">
        <f>TRUNC(VLOOKUP(A595,data!I:S,3,FALSE),1)</f>
        <v>170.8</v>
      </c>
      <c r="D595" s="15">
        <f>TRUNC(VLOOKUP(A595,data!I:S,4,FALSE),1)</f>
        <v>171</v>
      </c>
      <c r="E595" s="15">
        <f>VLOOKUP(A595,data!I:S,5,FALSE)</f>
        <v>-3</v>
      </c>
      <c r="F595" s="15">
        <f>VLOOKUP(A595,data!I:S,6,FALSE)</f>
        <v>3</v>
      </c>
      <c r="G595" s="17">
        <f>C595-D595</f>
        <v>-0.19999999999998863</v>
      </c>
      <c r="H595" s="17">
        <f>IF(OR(G595&lt;E595,G595&gt;F595),1,0)</f>
        <v>0</v>
      </c>
      <c r="I595" s="15" t="str">
        <f>IF(H595=1,IF(G595&lt;E595,G595-E595,G595-F595),"")</f>
        <v/>
      </c>
      <c r="J595" s="33" t="str">
        <f>VLOOKUP(A595,data!I:S,9,FALSE)</f>
        <v>CM#1 Mensula RH - Pos Y</v>
      </c>
      <c r="K595" s="33"/>
      <c r="L595" s="33"/>
      <c r="M595" s="33"/>
      <c r="N595" s="2"/>
      <c r="X595" s="3" t="str">
        <f>IF(AND(H595=1,Y595="TRUE"),TRUE,"")</f>
        <v/>
      </c>
      <c r="Y595" s="3" t="str">
        <f>VLOOKUP(A595,data!I:S,10,FALSE)</f>
        <v>FALSE</v>
      </c>
      <c r="Z595" s="3">
        <f>VLOOKUP(A595,data!I:S,7,FALSE)</f>
        <v>-6</v>
      </c>
      <c r="AA595" s="3">
        <f>VLOOKUP(A595,data!I:S,8,FALSE)</f>
        <v>6</v>
      </c>
      <c r="AB595" s="3" t="b">
        <f>IF(OR(G595&lt;Z595,G595&gt;AA595),TRUE,FALSE)</f>
        <v>0</v>
      </c>
    </row>
    <row r="596" spans="1:28" s="3" customFormat="1" x14ac:dyDescent="0.25">
      <c r="A596" s="17" t="s">
        <v>1086</v>
      </c>
      <c r="B596" s="17" t="str">
        <f>VLOOKUP(A596,data!I:S,2,FALSE)</f>
        <v>Pos Z</v>
      </c>
      <c r="C596" s="15">
        <f>TRUNC(VLOOKUP(A596,data!I:S,3,FALSE),1)</f>
        <v>801.3</v>
      </c>
      <c r="D596" s="15">
        <f>TRUNC(VLOOKUP(A596,data!I:S,4,FALSE),1)</f>
        <v>802</v>
      </c>
      <c r="E596" s="15">
        <f>VLOOKUP(A596,data!I:S,5,FALSE)</f>
        <v>-3</v>
      </c>
      <c r="F596" s="15">
        <f>VLOOKUP(A596,data!I:S,6,FALSE)</f>
        <v>3</v>
      </c>
      <c r="G596" s="17">
        <f>C596-D596</f>
        <v>-0.70000000000004547</v>
      </c>
      <c r="H596" s="17">
        <f>IF(OR(G596&lt;E596,G596&gt;F596),1,0)</f>
        <v>0</v>
      </c>
      <c r="I596" s="15" t="str">
        <f>IF(H596=1,IF(G596&lt;E596,G596-E596,G596-F596),"")</f>
        <v/>
      </c>
      <c r="J596" s="33" t="str">
        <f>VLOOKUP(A596,data!I:S,9,FALSE)</f>
        <v>CM#1 Mensula RH - Pos Z</v>
      </c>
      <c r="K596" s="33"/>
      <c r="L596" s="33"/>
      <c r="M596" s="33"/>
      <c r="N596" s="2"/>
      <c r="X596" s="3" t="str">
        <f>IF(AND(H596=1,Y596="TRUE"),TRUE,"")</f>
        <v/>
      </c>
      <c r="Y596" s="3" t="str">
        <f>VLOOKUP(A596,data!I:S,10,FALSE)</f>
        <v>FALSE</v>
      </c>
      <c r="Z596" s="3">
        <f>VLOOKUP(A596,data!I:S,7,FALSE)</f>
        <v>-6</v>
      </c>
      <c r="AA596" s="3">
        <f>VLOOKUP(A596,data!I:S,8,FALSE)</f>
        <v>6</v>
      </c>
      <c r="AB596" s="3" t="b">
        <f>IF(OR(G596&lt;Z596,G596&gt;AA596),TRUE,FALSE)</f>
        <v>0</v>
      </c>
    </row>
    <row r="597" spans="1:28" s="3" customFormat="1" x14ac:dyDescent="0.25">
      <c r="A597" s="17" t="s">
        <v>1088</v>
      </c>
      <c r="B597" s="17" t="str">
        <f>VLOOKUP(A597,data!I:S,2,FALSE)</f>
        <v>Pos X</v>
      </c>
      <c r="C597" s="15">
        <f>TRUNC(VLOOKUP(A597,data!I:S,3,FALSE),1)</f>
        <v>632.79999999999995</v>
      </c>
      <c r="D597" s="15">
        <f>TRUNC(VLOOKUP(A597,data!I:S,4,FALSE),1)</f>
        <v>632.5</v>
      </c>
      <c r="E597" s="15">
        <f>VLOOKUP(A597,data!I:S,5,FALSE)</f>
        <v>-4</v>
      </c>
      <c r="F597" s="15">
        <f>VLOOKUP(A597,data!I:S,6,FALSE)</f>
        <v>4</v>
      </c>
      <c r="G597" s="17">
        <f>C597-D597</f>
        <v>0.29999999999995453</v>
      </c>
      <c r="H597" s="17">
        <f>IF(OR(G597&lt;E597,G597&gt;F597),1,0)</f>
        <v>0</v>
      </c>
      <c r="I597" s="15" t="str">
        <f>IF(H597=1,IF(G597&lt;E597,G597-E597,G597-F597),"")</f>
        <v/>
      </c>
      <c r="J597" s="33" t="str">
        <f>VLOOKUP(A597,data!I:S,9,FALSE)</f>
        <v>CM#1 Mensula LH - Pos X</v>
      </c>
      <c r="K597" s="33"/>
      <c r="L597" s="33"/>
      <c r="M597" s="33"/>
      <c r="N597" s="2"/>
      <c r="X597" s="3" t="str">
        <f>IF(AND(H597=1,Y597="TRUE"),TRUE,"")</f>
        <v/>
      </c>
      <c r="Y597" s="3" t="str">
        <f>VLOOKUP(A597,data!I:S,10,FALSE)</f>
        <v>FALSE</v>
      </c>
      <c r="Z597" s="3">
        <f>VLOOKUP(A597,data!I:S,7,FALSE)</f>
        <v>-8</v>
      </c>
      <c r="AA597" s="3">
        <f>VLOOKUP(A597,data!I:S,8,FALSE)</f>
        <v>8</v>
      </c>
      <c r="AB597" s="3" t="b">
        <f>IF(OR(G597&lt;Z597,G597&gt;AA597),TRUE,FALSE)</f>
        <v>0</v>
      </c>
    </row>
    <row r="598" spans="1:28" s="3" customFormat="1" x14ac:dyDescent="0.25">
      <c r="A598" s="17" t="s">
        <v>1090</v>
      </c>
      <c r="B598" s="17" t="str">
        <f>VLOOKUP(A598,data!I:S,2,FALSE)</f>
        <v>Pos Y</v>
      </c>
      <c r="C598" s="15">
        <f>TRUNC(VLOOKUP(A598,data!I:S,3,FALSE),1)</f>
        <v>-191.7</v>
      </c>
      <c r="D598" s="15">
        <f>TRUNC(VLOOKUP(A598,data!I:S,4,FALSE),1)</f>
        <v>-192</v>
      </c>
      <c r="E598" s="15">
        <f>VLOOKUP(A598,data!I:S,5,FALSE)</f>
        <v>-3</v>
      </c>
      <c r="F598" s="15">
        <f>VLOOKUP(A598,data!I:S,6,FALSE)</f>
        <v>3</v>
      </c>
      <c r="G598" s="17">
        <f>C598-D598</f>
        <v>0.30000000000001137</v>
      </c>
      <c r="H598" s="17">
        <f>IF(OR(G598&lt;E598,G598&gt;F598),1,0)</f>
        <v>0</v>
      </c>
      <c r="I598" s="15" t="str">
        <f>IF(H598=1,IF(G598&lt;E598,G598-E598,G598-F598),"")</f>
        <v/>
      </c>
      <c r="J598" s="33" t="str">
        <f>VLOOKUP(A598,data!I:S,9,FALSE)</f>
        <v>CM#1 Mensula LH - Pos Y</v>
      </c>
      <c r="K598" s="33"/>
      <c r="L598" s="33"/>
      <c r="M598" s="33"/>
      <c r="N598" s="2"/>
      <c r="X598" s="3" t="str">
        <f>IF(AND(H598=1,Y598="TRUE"),TRUE,"")</f>
        <v/>
      </c>
      <c r="Y598" s="3" t="str">
        <f>VLOOKUP(A598,data!I:S,10,FALSE)</f>
        <v>FALSE</v>
      </c>
      <c r="Z598" s="3">
        <f>VLOOKUP(A598,data!I:S,7,FALSE)</f>
        <v>-6</v>
      </c>
      <c r="AA598" s="3">
        <f>VLOOKUP(A598,data!I:S,8,FALSE)</f>
        <v>6</v>
      </c>
      <c r="AB598" s="3" t="b">
        <f>IF(OR(G598&lt;Z598,G598&gt;AA598),TRUE,FALSE)</f>
        <v>0</v>
      </c>
    </row>
    <row r="599" spans="1:28" s="3" customFormat="1" x14ac:dyDescent="0.25">
      <c r="A599" s="17" t="s">
        <v>1092</v>
      </c>
      <c r="B599" s="17" t="str">
        <f>VLOOKUP(A599,data!I:S,2,FALSE)</f>
        <v>Pos Z</v>
      </c>
      <c r="C599" s="15">
        <f>TRUNC(VLOOKUP(A599,data!I:S,3,FALSE),1)</f>
        <v>801.7</v>
      </c>
      <c r="D599" s="15">
        <f>TRUNC(VLOOKUP(A599,data!I:S,4,FALSE),1)</f>
        <v>802</v>
      </c>
      <c r="E599" s="15">
        <f>VLOOKUP(A599,data!I:S,5,FALSE)</f>
        <v>-3</v>
      </c>
      <c r="F599" s="15">
        <f>VLOOKUP(A599,data!I:S,6,FALSE)</f>
        <v>3</v>
      </c>
      <c r="G599" s="17">
        <f>C599-D599</f>
        <v>-0.29999999999995453</v>
      </c>
      <c r="H599" s="17">
        <f>IF(OR(G599&lt;E599,G599&gt;F599),1,0)</f>
        <v>0</v>
      </c>
      <c r="I599" s="15" t="str">
        <f>IF(H599=1,IF(G599&lt;E599,G599-E599,G599-F599),"")</f>
        <v/>
      </c>
      <c r="J599" s="33" t="str">
        <f>VLOOKUP(A599,data!I:S,9,FALSE)</f>
        <v>CM#1 Mensula LH - Pos Z</v>
      </c>
      <c r="K599" s="33"/>
      <c r="L599" s="33"/>
      <c r="M599" s="33"/>
      <c r="N599" s="2"/>
      <c r="X599" s="3" t="str">
        <f>IF(AND(H599=1,Y599="TRUE"),TRUE,"")</f>
        <v/>
      </c>
      <c r="Y599" s="3" t="str">
        <f>VLOOKUP(A599,data!I:S,10,FALSE)</f>
        <v>FALSE</v>
      </c>
      <c r="Z599" s="3">
        <f>VLOOKUP(A599,data!I:S,7,FALSE)</f>
        <v>-6</v>
      </c>
      <c r="AA599" s="3">
        <f>VLOOKUP(A599,data!I:S,8,FALSE)</f>
        <v>6</v>
      </c>
      <c r="AB599" s="3" t="b">
        <f>IF(OR(G599&lt;Z599,G599&gt;AA599),TRUE,FALSE)</f>
        <v>0</v>
      </c>
    </row>
    <row r="600" spans="1:28" s="3" customFormat="1" x14ac:dyDescent="0.25">
      <c r="A600" s="17" t="s">
        <v>1094</v>
      </c>
      <c r="B600" s="17" t="str">
        <f>VLOOKUP(A600,data!I:S,2,FALSE)</f>
        <v>Pos X</v>
      </c>
      <c r="C600" s="15">
        <f>TRUNC(VLOOKUP(A600,data!I:S,3,FALSE),1)</f>
        <v>1970.1</v>
      </c>
      <c r="D600" s="15">
        <f>TRUNC(VLOOKUP(A600,data!I:S,4,FALSE),1)</f>
        <v>1970</v>
      </c>
      <c r="E600" s="15">
        <f>VLOOKUP(A600,data!I:S,5,FALSE)</f>
        <v>-3</v>
      </c>
      <c r="F600" s="15">
        <f>VLOOKUP(A600,data!I:S,6,FALSE)</f>
        <v>3</v>
      </c>
      <c r="G600" s="17">
        <f>C600-D600</f>
        <v>9.9999999999909051E-2</v>
      </c>
      <c r="H600" s="17">
        <f>IF(OR(G600&lt;E600,G600&gt;F600),1,0)</f>
        <v>0</v>
      </c>
      <c r="I600" s="15" t="str">
        <f>IF(H600=1,IF(G600&lt;E600,G600-E600,G600-F600),"")</f>
        <v/>
      </c>
      <c r="J600" s="33" t="str">
        <f>VLOOKUP(A600,data!I:S,9,FALSE)</f>
        <v>Datum Superior de larguero LH - Pos X</v>
      </c>
      <c r="K600" s="33"/>
      <c r="L600" s="33"/>
      <c r="M600" s="33"/>
      <c r="N600" s="2"/>
      <c r="X600" s="3" t="str">
        <f>IF(AND(H600=1,Y600="TRUE"),TRUE,"")</f>
        <v/>
      </c>
      <c r="Y600" s="3" t="str">
        <f>VLOOKUP(A600,data!I:S,10,FALSE)</f>
        <v>FALSE</v>
      </c>
      <c r="Z600" s="3">
        <f>VLOOKUP(A600,data!I:S,7,FALSE)</f>
        <v>-6</v>
      </c>
      <c r="AA600" s="3">
        <f>VLOOKUP(A600,data!I:S,8,FALSE)</f>
        <v>6</v>
      </c>
      <c r="AB600" s="3" t="b">
        <f>IF(OR(G600&lt;Z600,G600&gt;AA600),TRUE,FALSE)</f>
        <v>0</v>
      </c>
    </row>
    <row r="601" spans="1:28" s="3" customFormat="1" x14ac:dyDescent="0.25">
      <c r="A601" s="17" t="s">
        <v>1096</v>
      </c>
      <c r="B601" s="17" t="str">
        <f>VLOOKUP(A601,data!I:S,2,FALSE)</f>
        <v>Pos Y</v>
      </c>
      <c r="C601" s="15">
        <f>TRUNC(VLOOKUP(A601,data!I:S,3,FALSE),1)</f>
        <v>-513.70000000000005</v>
      </c>
      <c r="D601" s="15">
        <f>TRUNC(VLOOKUP(A601,data!I:S,4,FALSE),1)</f>
        <v>-513</v>
      </c>
      <c r="E601" s="15">
        <f>VLOOKUP(A601,data!I:S,5,FALSE)</f>
        <v>-3</v>
      </c>
      <c r="F601" s="15">
        <f>VLOOKUP(A601,data!I:S,6,FALSE)</f>
        <v>3</v>
      </c>
      <c r="G601" s="17">
        <f>C601-D601</f>
        <v>-0.70000000000004547</v>
      </c>
      <c r="H601" s="17">
        <f>IF(OR(G601&lt;E601,G601&gt;F601),1,0)</f>
        <v>0</v>
      </c>
      <c r="I601" s="15" t="str">
        <f>IF(H601=1,IF(G601&lt;E601,G601-E601,G601-F601),"")</f>
        <v/>
      </c>
      <c r="J601" s="33" t="str">
        <f>VLOOKUP(A601,data!I:S,9,FALSE)</f>
        <v>Datum Superior de larguero LH - Pos Y</v>
      </c>
      <c r="K601" s="33"/>
      <c r="L601" s="33"/>
      <c r="M601" s="33"/>
      <c r="N601" s="2"/>
      <c r="X601" s="3" t="str">
        <f>IF(AND(H601=1,Y601="TRUE"),TRUE,"")</f>
        <v/>
      </c>
      <c r="Y601" s="3" t="str">
        <f>VLOOKUP(A601,data!I:S,10,FALSE)</f>
        <v>FALSE</v>
      </c>
      <c r="Z601" s="3">
        <f>VLOOKUP(A601,data!I:S,7,FALSE)</f>
        <v>-6</v>
      </c>
      <c r="AA601" s="3">
        <f>VLOOKUP(A601,data!I:S,8,FALSE)</f>
        <v>6</v>
      </c>
      <c r="AB601" s="3" t="b">
        <f>IF(OR(G601&lt;Z601,G601&gt;AA601),TRUE,FALSE)</f>
        <v>0</v>
      </c>
    </row>
    <row r="602" spans="1:28" s="3" customFormat="1" x14ac:dyDescent="0.25">
      <c r="A602" s="17" t="s">
        <v>1098</v>
      </c>
      <c r="B602" s="17" t="str">
        <f>VLOOKUP(A602,data!I:S,2,FALSE)</f>
        <v>Pos Z</v>
      </c>
      <c r="C602" s="15">
        <f>TRUNC(VLOOKUP(A602,data!I:S,3,FALSE),1)</f>
        <v>999.9</v>
      </c>
      <c r="D602" s="15">
        <f>TRUNC(VLOOKUP(A602,data!I:S,4,FALSE),1)</f>
        <v>1000</v>
      </c>
      <c r="E602" s="15">
        <f>VLOOKUP(A602,data!I:S,5,FALSE)</f>
        <v>-3</v>
      </c>
      <c r="F602" s="15">
        <f>VLOOKUP(A602,data!I:S,6,FALSE)</f>
        <v>3</v>
      </c>
      <c r="G602" s="17">
        <f>C602-D602</f>
        <v>-0.10000000000002274</v>
      </c>
      <c r="H602" s="17">
        <f>IF(OR(G602&lt;E602,G602&gt;F602),1,0)</f>
        <v>0</v>
      </c>
      <c r="I602" s="15" t="str">
        <f>IF(H602=1,IF(G602&lt;E602,G602-E602,G602-F602),"")</f>
        <v/>
      </c>
      <c r="J602" s="33" t="str">
        <f>VLOOKUP(A602,data!I:S,9,FALSE)</f>
        <v>Datum Superior de larguero LH - Pos Z</v>
      </c>
      <c r="K602" s="33"/>
      <c r="L602" s="33"/>
      <c r="M602" s="33"/>
      <c r="N602" s="2"/>
      <c r="X602" s="3" t="str">
        <f>IF(AND(H602=1,Y602="TRUE"),TRUE,"")</f>
        <v/>
      </c>
      <c r="Y602" s="3" t="str">
        <f>VLOOKUP(A602,data!I:S,10,FALSE)</f>
        <v>FALSE</v>
      </c>
      <c r="Z602" s="3">
        <f>VLOOKUP(A602,data!I:S,7,FALSE)</f>
        <v>-6</v>
      </c>
      <c r="AA602" s="3">
        <f>VLOOKUP(A602,data!I:S,8,FALSE)</f>
        <v>6</v>
      </c>
      <c r="AB602" s="3" t="b">
        <f>IF(OR(G602&lt;Z602,G602&gt;AA602),TRUE,FALSE)</f>
        <v>0</v>
      </c>
    </row>
    <row r="603" spans="1:28" s="3" customFormat="1" x14ac:dyDescent="0.25">
      <c r="A603" s="17" t="s">
        <v>1100</v>
      </c>
      <c r="B603" s="17" t="str">
        <f>VLOOKUP(A603,data!I:S,2,FALSE)</f>
        <v>Pos X</v>
      </c>
      <c r="C603" s="15">
        <f>TRUNC(VLOOKUP(A603,data!I:S,3,FALSE),1)</f>
        <v>770.3</v>
      </c>
      <c r="D603" s="15">
        <f>TRUNC(VLOOKUP(A603,data!I:S,4,FALSE),1)</f>
        <v>770.1</v>
      </c>
      <c r="E603" s="15">
        <f>VLOOKUP(A603,data!I:S,5,FALSE)</f>
        <v>-3</v>
      </c>
      <c r="F603" s="15">
        <f>VLOOKUP(A603,data!I:S,6,FALSE)</f>
        <v>3</v>
      </c>
      <c r="G603" s="17">
        <f>C603-D603</f>
        <v>0.19999999999993179</v>
      </c>
      <c r="H603" s="17">
        <f>IF(OR(G603&lt;E603,G603&gt;F603),1,0)</f>
        <v>0</v>
      </c>
      <c r="I603" s="15" t="str">
        <f>IF(H603=1,IF(G603&lt;E603,G603-E603,G603-F603),"")</f>
        <v/>
      </c>
      <c r="J603" s="33" t="str">
        <f>VLOOKUP(A603,data!I:S,9,FALSE)</f>
        <v>Pt-Sim LCA Front RH - Pos X</v>
      </c>
      <c r="K603" s="33"/>
      <c r="L603" s="33"/>
      <c r="M603" s="33"/>
      <c r="N603" s="2"/>
      <c r="X603" s="3" t="str">
        <f>IF(AND(H603=1,Y603="TRUE"),TRUE,"")</f>
        <v/>
      </c>
      <c r="Y603" s="3" t="str">
        <f>VLOOKUP(A603,data!I:S,10,FALSE)</f>
        <v>FALSE</v>
      </c>
      <c r="Z603" s="3">
        <f>VLOOKUP(A603,data!I:S,7,FALSE)</f>
        <v>-6</v>
      </c>
      <c r="AA603" s="3">
        <f>VLOOKUP(A603,data!I:S,8,FALSE)</f>
        <v>6</v>
      </c>
      <c r="AB603" s="3" t="b">
        <f>IF(OR(G603&lt;Z603,G603&gt;AA603),TRUE,FALSE)</f>
        <v>0</v>
      </c>
    </row>
    <row r="604" spans="1:28" s="3" customFormat="1" x14ac:dyDescent="0.25">
      <c r="A604" s="17" t="s">
        <v>1102</v>
      </c>
      <c r="B604" s="17" t="str">
        <f>VLOOKUP(A604,data!I:S,2,FALSE)</f>
        <v>Pos Y</v>
      </c>
      <c r="C604" s="15">
        <f>TRUNC(VLOOKUP(A604,data!I:S,3,FALSE),1)</f>
        <v>340.2</v>
      </c>
      <c r="D604" s="15">
        <f>TRUNC(VLOOKUP(A604,data!I:S,4,FALSE),1)</f>
        <v>340.3</v>
      </c>
      <c r="E604" s="15">
        <f>VLOOKUP(A604,data!I:S,5,FALSE)</f>
        <v>-3</v>
      </c>
      <c r="F604" s="15">
        <f>VLOOKUP(A604,data!I:S,6,FALSE)</f>
        <v>3</v>
      </c>
      <c r="G604" s="17">
        <f>C604-D604</f>
        <v>-0.10000000000002274</v>
      </c>
      <c r="H604" s="17">
        <f>IF(OR(G604&lt;E604,G604&gt;F604),1,0)</f>
        <v>0</v>
      </c>
      <c r="I604" s="15" t="str">
        <f>IF(H604=1,IF(G604&lt;E604,G604-E604,G604-F604),"")</f>
        <v/>
      </c>
      <c r="J604" s="33" t="str">
        <f>VLOOKUP(A604,data!I:S,9,FALSE)</f>
        <v>Pt-Sim LCA Front RH - Pos Y</v>
      </c>
      <c r="K604" s="33"/>
      <c r="L604" s="33"/>
      <c r="M604" s="33"/>
      <c r="N604" s="2"/>
      <c r="X604" s="3" t="str">
        <f>IF(AND(H604=1,Y604="TRUE"),TRUE,"")</f>
        <v/>
      </c>
      <c r="Y604" s="3" t="str">
        <f>VLOOKUP(A604,data!I:S,10,FALSE)</f>
        <v>FALSE</v>
      </c>
      <c r="Z604" s="3">
        <f>VLOOKUP(A604,data!I:S,7,FALSE)</f>
        <v>-6</v>
      </c>
      <c r="AA604" s="3">
        <f>VLOOKUP(A604,data!I:S,8,FALSE)</f>
        <v>6</v>
      </c>
      <c r="AB604" s="3" t="b">
        <f>IF(OR(G604&lt;Z604,G604&gt;AA604),TRUE,FALSE)</f>
        <v>0</v>
      </c>
    </row>
    <row r="605" spans="1:28" s="3" customFormat="1" x14ac:dyDescent="0.25">
      <c r="A605" s="17" t="s">
        <v>1104</v>
      </c>
      <c r="B605" s="17" t="str">
        <f>VLOOKUP(A605,data!I:S,2,FALSE)</f>
        <v>Pos Z</v>
      </c>
      <c r="C605" s="15">
        <f>TRUNC(VLOOKUP(A605,data!I:S,3,FALSE),1)</f>
        <v>777.6</v>
      </c>
      <c r="D605" s="15">
        <f>TRUNC(VLOOKUP(A605,data!I:S,4,FALSE),1)</f>
        <v>778.9</v>
      </c>
      <c r="E605" s="15">
        <f>VLOOKUP(A605,data!I:S,5,FALSE)</f>
        <v>-3</v>
      </c>
      <c r="F605" s="15">
        <f>VLOOKUP(A605,data!I:S,6,FALSE)</f>
        <v>3</v>
      </c>
      <c r="G605" s="17">
        <f>C605-D605</f>
        <v>-1.2999999999999545</v>
      </c>
      <c r="H605" s="17">
        <f>IF(OR(G605&lt;E605,G605&gt;F605),1,0)</f>
        <v>0</v>
      </c>
      <c r="I605" s="15" t="str">
        <f>IF(H605=1,IF(G605&lt;E605,G605-E605,G605-F605),"")</f>
        <v/>
      </c>
      <c r="J605" s="33" t="str">
        <f>VLOOKUP(A605,data!I:S,9,FALSE)</f>
        <v>Pt-Sim LCA Front RH - Pos Z</v>
      </c>
      <c r="K605" s="33"/>
      <c r="L605" s="33"/>
      <c r="M605" s="33"/>
      <c r="N605" s="2"/>
      <c r="X605" s="3" t="str">
        <f>IF(AND(H605=1,Y605="TRUE"),TRUE,"")</f>
        <v/>
      </c>
      <c r="Y605" s="3" t="str">
        <f>VLOOKUP(A605,data!I:S,10,FALSE)</f>
        <v>FALSE</v>
      </c>
      <c r="Z605" s="3">
        <f>VLOOKUP(A605,data!I:S,7,FALSE)</f>
        <v>-6</v>
      </c>
      <c r="AA605" s="3">
        <f>VLOOKUP(A605,data!I:S,8,FALSE)</f>
        <v>6</v>
      </c>
      <c r="AB605" s="3" t="b">
        <f>IF(OR(G605&lt;Z605,G605&gt;AA605),TRUE,FALSE)</f>
        <v>0</v>
      </c>
    </row>
    <row r="606" spans="1:28" s="3" customFormat="1" x14ac:dyDescent="0.25">
      <c r="A606" s="17" t="s">
        <v>1106</v>
      </c>
      <c r="B606" s="17" t="str">
        <f>VLOOKUP(A606,data!I:S,2,FALSE)</f>
        <v>Pos X</v>
      </c>
      <c r="C606" s="15">
        <f>TRUNC(VLOOKUP(A606,data!I:S,3,FALSE),1)</f>
        <v>1137.7</v>
      </c>
      <c r="D606" s="15">
        <f>TRUNC(VLOOKUP(A606,data!I:S,4,FALSE),1)</f>
        <v>1136.4000000000001</v>
      </c>
      <c r="E606" s="15">
        <f>VLOOKUP(A606,data!I:S,5,FALSE)</f>
        <v>-3</v>
      </c>
      <c r="F606" s="15">
        <f>VLOOKUP(A606,data!I:S,6,FALSE)</f>
        <v>3</v>
      </c>
      <c r="G606" s="17">
        <f>C606-D606</f>
        <v>1.2999999999999545</v>
      </c>
      <c r="H606" s="17">
        <f>IF(OR(G606&lt;E606,G606&gt;F606),1,0)</f>
        <v>0</v>
      </c>
      <c r="I606" s="15" t="str">
        <f>IF(H606=1,IF(G606&lt;E606,G606-E606,G606-F606),"")</f>
        <v/>
      </c>
      <c r="J606" s="33" t="str">
        <f>VLOOKUP(A606,data!I:S,9,FALSE)</f>
        <v>Pt-Sim LCA Rear RH - Pos X</v>
      </c>
      <c r="K606" s="33"/>
      <c r="L606" s="33"/>
      <c r="M606" s="33"/>
      <c r="N606" s="2"/>
      <c r="X606" s="3" t="str">
        <f>IF(AND(H606=1,Y606="TRUE"),TRUE,"")</f>
        <v/>
      </c>
      <c r="Y606" s="3" t="str">
        <f>VLOOKUP(A606,data!I:S,10,FALSE)</f>
        <v>FALSE</v>
      </c>
      <c r="Z606" s="3">
        <f>VLOOKUP(A606,data!I:S,7,FALSE)</f>
        <v>-3.75</v>
      </c>
      <c r="AA606" s="3">
        <f>VLOOKUP(A606,data!I:S,8,FALSE)</f>
        <v>3.75</v>
      </c>
      <c r="AB606" s="3" t="b">
        <f>IF(OR(G606&lt;Z606,G606&gt;AA606),TRUE,FALSE)</f>
        <v>0</v>
      </c>
    </row>
    <row r="607" spans="1:28" s="3" customFormat="1" x14ac:dyDescent="0.25">
      <c r="A607" s="17" t="s">
        <v>1108</v>
      </c>
      <c r="B607" s="17" t="str">
        <f>VLOOKUP(A607,data!I:S,2,FALSE)</f>
        <v>Pos Y</v>
      </c>
      <c r="C607" s="15">
        <f>TRUNC(VLOOKUP(A607,data!I:S,3,FALSE),1)</f>
        <v>339.3</v>
      </c>
      <c r="D607" s="15">
        <f>TRUNC(VLOOKUP(A607,data!I:S,4,FALSE),1)</f>
        <v>340.3</v>
      </c>
      <c r="E607" s="15">
        <f>VLOOKUP(A607,data!I:S,5,FALSE)</f>
        <v>-3</v>
      </c>
      <c r="F607" s="15">
        <f>VLOOKUP(A607,data!I:S,6,FALSE)</f>
        <v>3</v>
      </c>
      <c r="G607" s="17">
        <f>C607-D607</f>
        <v>-1</v>
      </c>
      <c r="H607" s="17">
        <f>IF(OR(G607&lt;E607,G607&gt;F607),1,0)</f>
        <v>0</v>
      </c>
      <c r="I607" s="15" t="str">
        <f>IF(H607=1,IF(G607&lt;E607,G607-E607,G607-F607),"")</f>
        <v/>
      </c>
      <c r="J607" s="33" t="str">
        <f>VLOOKUP(A607,data!I:S,9,FALSE)</f>
        <v>Pt-Sim LCA Rear RH - Pos Y</v>
      </c>
      <c r="K607" s="33"/>
      <c r="L607" s="33"/>
      <c r="M607" s="33"/>
      <c r="N607" s="2"/>
      <c r="X607" s="3" t="str">
        <f>IF(AND(H607=1,Y607="TRUE"),TRUE,"")</f>
        <v/>
      </c>
      <c r="Y607" s="3" t="str">
        <f>VLOOKUP(A607,data!I:S,10,FALSE)</f>
        <v>FALSE</v>
      </c>
      <c r="Z607" s="3">
        <f>VLOOKUP(A607,data!I:S,7,FALSE)</f>
        <v>-3.75</v>
      </c>
      <c r="AA607" s="3">
        <f>VLOOKUP(A607,data!I:S,8,FALSE)</f>
        <v>3.75</v>
      </c>
      <c r="AB607" s="3" t="b">
        <f>IF(OR(G607&lt;Z607,G607&gt;AA607),TRUE,FALSE)</f>
        <v>0</v>
      </c>
    </row>
    <row r="608" spans="1:28" s="3" customFormat="1" x14ac:dyDescent="0.25">
      <c r="A608" s="17" t="s">
        <v>1110</v>
      </c>
      <c r="B608" s="17" t="str">
        <f>VLOOKUP(A608,data!I:S,2,FALSE)</f>
        <v>Pos Z</v>
      </c>
      <c r="C608" s="15">
        <f>TRUNC(VLOOKUP(A608,data!I:S,3,FALSE),1)</f>
        <v>785.2</v>
      </c>
      <c r="D608" s="15">
        <f>TRUNC(VLOOKUP(A608,data!I:S,4,FALSE),1)</f>
        <v>790.1</v>
      </c>
      <c r="E608" s="15">
        <f>VLOOKUP(A608,data!I:S,5,FALSE)</f>
        <v>-3</v>
      </c>
      <c r="F608" s="15">
        <f>VLOOKUP(A608,data!I:S,6,FALSE)</f>
        <v>3</v>
      </c>
      <c r="G608" s="17">
        <f>C608-D608</f>
        <v>-4.8999999999999773</v>
      </c>
      <c r="H608" s="17">
        <f>IF(OR(G608&lt;E608,G608&gt;F608),1,0)</f>
        <v>1</v>
      </c>
      <c r="I608" s="15">
        <f>IF(H608=1,IF(G608&lt;E608,G608-E608,G608-F608),"")</f>
        <v>-1.8999999999999773</v>
      </c>
      <c r="J608" s="33" t="str">
        <f>VLOOKUP(A608,data!I:S,9,FALSE)</f>
        <v>Pt-Sim LCA Rear RH - Pos Z</v>
      </c>
      <c r="K608" s="33"/>
      <c r="L608" s="33"/>
      <c r="M608" s="33"/>
      <c r="N608" s="2"/>
      <c r="X608" s="3" t="str">
        <f>IF(AND(H608=1,Y608="TRUE"),TRUE,"")</f>
        <v/>
      </c>
      <c r="Y608" s="3" t="str">
        <f>VLOOKUP(A608,data!I:S,10,FALSE)</f>
        <v>FALSE</v>
      </c>
      <c r="Z608" s="3">
        <f>VLOOKUP(A608,data!I:S,7,FALSE)</f>
        <v>-6</v>
      </c>
      <c r="AA608" s="3">
        <f>VLOOKUP(A608,data!I:S,8,FALSE)</f>
        <v>6</v>
      </c>
      <c r="AB608" s="3" t="b">
        <f>IF(OR(G608&lt;Z608,G608&gt;AA608),TRUE,FALSE)</f>
        <v>0</v>
      </c>
    </row>
    <row r="609" spans="1:28" s="3" customFormat="1" x14ac:dyDescent="0.25">
      <c r="A609" s="17" t="s">
        <v>1112</v>
      </c>
      <c r="B609" s="17" t="str">
        <f>VLOOKUP(A609,data!I:S,2,FALSE)</f>
        <v>Pos X</v>
      </c>
      <c r="C609" s="15">
        <f>TRUNC(VLOOKUP(A609,data!I:S,3,FALSE),1)</f>
        <v>769.9</v>
      </c>
      <c r="D609" s="15">
        <f>TRUNC(VLOOKUP(A609,data!I:S,4,FALSE),1)</f>
        <v>770.1</v>
      </c>
      <c r="E609" s="15">
        <f>VLOOKUP(A609,data!I:S,5,FALSE)</f>
        <v>-3</v>
      </c>
      <c r="F609" s="15">
        <f>VLOOKUP(A609,data!I:S,6,FALSE)</f>
        <v>3</v>
      </c>
      <c r="G609" s="17">
        <f>C609-D609</f>
        <v>-0.20000000000004547</v>
      </c>
      <c r="H609" s="17">
        <f>IF(OR(G609&lt;E609,G609&gt;F609),1,0)</f>
        <v>0</v>
      </c>
      <c r="I609" s="15" t="str">
        <f>IF(H609=1,IF(G609&lt;E609,G609-E609,G609-F609),"")</f>
        <v/>
      </c>
      <c r="J609" s="33" t="str">
        <f>VLOOKUP(A609,data!I:S,9,FALSE)</f>
        <v>Pt-Sim LCA Front LH - Pos X</v>
      </c>
      <c r="K609" s="33"/>
      <c r="L609" s="33"/>
      <c r="M609" s="33"/>
      <c r="N609" s="2"/>
      <c r="X609" s="3" t="str">
        <f>IF(AND(H609=1,Y609="TRUE"),TRUE,"")</f>
        <v/>
      </c>
      <c r="Y609" s="3" t="str">
        <f>VLOOKUP(A609,data!I:S,10,FALSE)</f>
        <v>FALSE</v>
      </c>
      <c r="Z609" s="3">
        <f>VLOOKUP(A609,data!I:S,7,FALSE)</f>
        <v>-3.75</v>
      </c>
      <c r="AA609" s="3">
        <f>VLOOKUP(A609,data!I:S,8,FALSE)</f>
        <v>3.75</v>
      </c>
      <c r="AB609" s="3" t="b">
        <f>IF(OR(G609&lt;Z609,G609&gt;AA609),TRUE,FALSE)</f>
        <v>0</v>
      </c>
    </row>
    <row r="610" spans="1:28" s="3" customFormat="1" x14ac:dyDescent="0.25">
      <c r="A610" s="17" t="s">
        <v>1114</v>
      </c>
      <c r="B610" s="17" t="str">
        <f>VLOOKUP(A610,data!I:S,2,FALSE)</f>
        <v>Pos Y</v>
      </c>
      <c r="C610" s="15">
        <f>TRUNC(VLOOKUP(A610,data!I:S,3,FALSE),1)</f>
        <v>-340.4</v>
      </c>
      <c r="D610" s="15">
        <f>TRUNC(VLOOKUP(A610,data!I:S,4,FALSE),1)</f>
        <v>-340.3</v>
      </c>
      <c r="E610" s="15">
        <f>VLOOKUP(A610,data!I:S,5,FALSE)</f>
        <v>-3</v>
      </c>
      <c r="F610" s="15">
        <f>VLOOKUP(A610,data!I:S,6,FALSE)</f>
        <v>3</v>
      </c>
      <c r="G610" s="17">
        <f>C610-D610</f>
        <v>-9.9999999999965894E-2</v>
      </c>
      <c r="H610" s="17">
        <f>IF(OR(G610&lt;E610,G610&gt;F610),1,0)</f>
        <v>0</v>
      </c>
      <c r="I610" s="15" t="str">
        <f>IF(H610=1,IF(G610&lt;E610,G610-E610,G610-F610),"")</f>
        <v/>
      </c>
      <c r="J610" s="33" t="str">
        <f>VLOOKUP(A610,data!I:S,9,FALSE)</f>
        <v>Pt-Sim LCA Front LH - Pos Y</v>
      </c>
      <c r="K610" s="33"/>
      <c r="L610" s="33"/>
      <c r="M610" s="33"/>
      <c r="N610" s="2"/>
      <c r="X610" s="3" t="str">
        <f>IF(AND(H610=1,Y610="TRUE"),TRUE,"")</f>
        <v/>
      </c>
      <c r="Y610" s="3" t="str">
        <f>VLOOKUP(A610,data!I:S,10,FALSE)</f>
        <v>FALSE</v>
      </c>
      <c r="Z610" s="3">
        <f>VLOOKUP(A610,data!I:S,7,FALSE)</f>
        <v>-3.75</v>
      </c>
      <c r="AA610" s="3">
        <f>VLOOKUP(A610,data!I:S,8,FALSE)</f>
        <v>3.75</v>
      </c>
      <c r="AB610" s="3" t="b">
        <f>IF(OR(G610&lt;Z610,G610&gt;AA610),TRUE,FALSE)</f>
        <v>0</v>
      </c>
    </row>
    <row r="611" spans="1:28" s="3" customFormat="1" x14ac:dyDescent="0.25">
      <c r="A611" s="17" t="s">
        <v>1116</v>
      </c>
      <c r="B611" s="17" t="str">
        <f>VLOOKUP(A611,data!I:S,2,FALSE)</f>
        <v>Pos Z</v>
      </c>
      <c r="C611" s="15">
        <f>TRUNC(VLOOKUP(A611,data!I:S,3,FALSE),1)</f>
        <v>777.6</v>
      </c>
      <c r="D611" s="15">
        <f>TRUNC(VLOOKUP(A611,data!I:S,4,FALSE),1)</f>
        <v>778.9</v>
      </c>
      <c r="E611" s="15">
        <f>VLOOKUP(A611,data!I:S,5,FALSE)</f>
        <v>-3</v>
      </c>
      <c r="F611" s="15">
        <f>VLOOKUP(A611,data!I:S,6,FALSE)</f>
        <v>3</v>
      </c>
      <c r="G611" s="17">
        <f>C611-D611</f>
        <v>-1.2999999999999545</v>
      </c>
      <c r="H611" s="17">
        <f>IF(OR(G611&lt;E611,G611&gt;F611),1,0)</f>
        <v>0</v>
      </c>
      <c r="I611" s="15" t="str">
        <f>IF(H611=1,IF(G611&lt;E611,G611-E611,G611-F611),"")</f>
        <v/>
      </c>
      <c r="J611" s="33" t="str">
        <f>VLOOKUP(A611,data!I:S,9,FALSE)</f>
        <v>Pt-Sim LCA Front LH - Pos Z</v>
      </c>
      <c r="K611" s="33"/>
      <c r="L611" s="33"/>
      <c r="M611" s="33"/>
      <c r="N611" s="2"/>
      <c r="X611" s="3" t="str">
        <f>IF(AND(H611=1,Y611="TRUE"),TRUE,"")</f>
        <v/>
      </c>
      <c r="Y611" s="3" t="str">
        <f>VLOOKUP(A611,data!I:S,10,FALSE)</f>
        <v>FALSE</v>
      </c>
      <c r="Z611" s="3">
        <f>VLOOKUP(A611,data!I:S,7,FALSE)</f>
        <v>-3.75</v>
      </c>
      <c r="AA611" s="3">
        <f>VLOOKUP(A611,data!I:S,8,FALSE)</f>
        <v>3.75</v>
      </c>
      <c r="AB611" s="3" t="b">
        <f>IF(OR(G611&lt;Z611,G611&gt;AA611),TRUE,FALSE)</f>
        <v>0</v>
      </c>
    </row>
    <row r="612" spans="1:28" s="3" customFormat="1" x14ac:dyDescent="0.25">
      <c r="A612" s="17" t="s">
        <v>1118</v>
      </c>
      <c r="B612" s="17" t="str">
        <f>VLOOKUP(A612,data!I:S,2,FALSE)</f>
        <v>Pos X</v>
      </c>
      <c r="C612" s="15">
        <f>TRUNC(VLOOKUP(A612,data!I:S,3,FALSE),1)</f>
        <v>1137</v>
      </c>
      <c r="D612" s="15">
        <f>TRUNC(VLOOKUP(A612,data!I:S,4,FALSE),1)</f>
        <v>1136.4000000000001</v>
      </c>
      <c r="E612" s="15">
        <f>VLOOKUP(A612,data!I:S,5,FALSE)</f>
        <v>-3</v>
      </c>
      <c r="F612" s="15">
        <f>VLOOKUP(A612,data!I:S,6,FALSE)</f>
        <v>3</v>
      </c>
      <c r="G612" s="17">
        <f>C612-D612</f>
        <v>0.59999999999990905</v>
      </c>
      <c r="H612" s="17">
        <f>IF(OR(G612&lt;E612,G612&gt;F612),1,0)</f>
        <v>0</v>
      </c>
      <c r="I612" s="15" t="str">
        <f>IF(H612=1,IF(G612&lt;E612,G612-E612,G612-F612),"")</f>
        <v/>
      </c>
      <c r="J612" s="33" t="str">
        <f>VLOOKUP(A612,data!I:S,9,FALSE)</f>
        <v>Pt-Sim LCA Rear LH - Pos X</v>
      </c>
      <c r="K612" s="33"/>
      <c r="L612" s="33"/>
      <c r="M612" s="33"/>
      <c r="N612" s="2"/>
      <c r="X612" s="3" t="str">
        <f>IF(AND(H612=1,Y612="TRUE"),TRUE,"")</f>
        <v/>
      </c>
      <c r="Y612" s="3" t="str">
        <f>VLOOKUP(A612,data!I:S,10,FALSE)</f>
        <v>FALSE</v>
      </c>
      <c r="Z612" s="3">
        <f>VLOOKUP(A612,data!I:S,7,FALSE)</f>
        <v>-3.75</v>
      </c>
      <c r="AA612" s="3">
        <f>VLOOKUP(A612,data!I:S,8,FALSE)</f>
        <v>3.75</v>
      </c>
      <c r="AB612" s="3" t="b">
        <f>IF(OR(G612&lt;Z612,G612&gt;AA612),TRUE,FALSE)</f>
        <v>0</v>
      </c>
    </row>
    <row r="613" spans="1:28" s="3" customFormat="1" x14ac:dyDescent="0.25">
      <c r="A613" s="17" t="s">
        <v>1120</v>
      </c>
      <c r="B613" s="17" t="str">
        <f>VLOOKUP(A613,data!I:S,2,FALSE)</f>
        <v>Pos Y</v>
      </c>
      <c r="C613" s="15">
        <f>TRUNC(VLOOKUP(A613,data!I:S,3,FALSE),1)</f>
        <v>-341.8</v>
      </c>
      <c r="D613" s="15">
        <f>TRUNC(VLOOKUP(A613,data!I:S,4,FALSE),1)</f>
        <v>-340.3</v>
      </c>
      <c r="E613" s="15">
        <f>VLOOKUP(A613,data!I:S,5,FALSE)</f>
        <v>-3</v>
      </c>
      <c r="F613" s="15">
        <f>VLOOKUP(A613,data!I:S,6,FALSE)</f>
        <v>3</v>
      </c>
      <c r="G613" s="17">
        <f>C613-D613</f>
        <v>-1.5</v>
      </c>
      <c r="H613" s="17">
        <f>IF(OR(G613&lt;E613,G613&gt;F613),1,0)</f>
        <v>0</v>
      </c>
      <c r="I613" s="15" t="str">
        <f>IF(H613=1,IF(G613&lt;E613,G613-E613,G613-F613),"")</f>
        <v/>
      </c>
      <c r="J613" s="33" t="str">
        <f>VLOOKUP(A613,data!I:S,9,FALSE)</f>
        <v>Pt-Sim LCA Rear LH - Pos Y</v>
      </c>
      <c r="K613" s="33"/>
      <c r="L613" s="33"/>
      <c r="M613" s="33"/>
      <c r="N613" s="2"/>
      <c r="X613" s="3" t="str">
        <f>IF(AND(H613=1,Y613="TRUE"),TRUE,"")</f>
        <v/>
      </c>
      <c r="Y613" s="3" t="str">
        <f>VLOOKUP(A613,data!I:S,10,FALSE)</f>
        <v>FALSE</v>
      </c>
      <c r="Z613" s="3">
        <f>VLOOKUP(A613,data!I:S,7,FALSE)</f>
        <v>-3.75</v>
      </c>
      <c r="AA613" s="3">
        <f>VLOOKUP(A613,data!I:S,8,FALSE)</f>
        <v>3.75</v>
      </c>
      <c r="AB613" s="3" t="b">
        <f>IF(OR(G613&lt;Z613,G613&gt;AA613),TRUE,FALSE)</f>
        <v>0</v>
      </c>
    </row>
    <row r="614" spans="1:28" s="3" customFormat="1" x14ac:dyDescent="0.25">
      <c r="A614" s="17" t="s">
        <v>1122</v>
      </c>
      <c r="B614" s="17" t="str">
        <f>VLOOKUP(A614,data!I:S,2,FALSE)</f>
        <v>Pos Z</v>
      </c>
      <c r="C614" s="15">
        <f>TRUNC(VLOOKUP(A614,data!I:S,3,FALSE),1)</f>
        <v>787.1</v>
      </c>
      <c r="D614" s="15">
        <f>TRUNC(VLOOKUP(A614,data!I:S,4,FALSE),1)</f>
        <v>790.1</v>
      </c>
      <c r="E614" s="15">
        <f>VLOOKUP(A614,data!I:S,5,FALSE)</f>
        <v>-3</v>
      </c>
      <c r="F614" s="15">
        <f>VLOOKUP(A614,data!I:S,6,FALSE)</f>
        <v>3</v>
      </c>
      <c r="G614" s="17">
        <f>C614-D614</f>
        <v>-3</v>
      </c>
      <c r="H614" s="17">
        <f>IF(OR(G614&lt;E614,G614&gt;F614),1,0)</f>
        <v>0</v>
      </c>
      <c r="I614" s="15" t="str">
        <f>IF(H614=1,IF(G614&lt;E614,G614-E614,G614-F614),"")</f>
        <v/>
      </c>
      <c r="J614" s="33" t="str">
        <f>VLOOKUP(A614,data!I:S,9,FALSE)</f>
        <v>Pt-Sim LCA Rear LH - Pos Z</v>
      </c>
      <c r="K614" s="33"/>
      <c r="L614" s="33"/>
      <c r="M614" s="33"/>
      <c r="N614" s="2"/>
      <c r="X614" s="3" t="str">
        <f>IF(AND(H614=1,Y614="TRUE"),TRUE,"")</f>
        <v/>
      </c>
      <c r="Y614" s="3" t="str">
        <f>VLOOKUP(A614,data!I:S,10,FALSE)</f>
        <v>FALSE</v>
      </c>
      <c r="Z614" s="3">
        <f>VLOOKUP(A614,data!I:S,7,FALSE)</f>
        <v>-3.75</v>
      </c>
      <c r="AA614" s="3">
        <f>VLOOKUP(A614,data!I:S,8,FALSE)</f>
        <v>3.75</v>
      </c>
      <c r="AB614" s="3" t="b">
        <f>IF(OR(G614&lt;Z614,G614&gt;AA614),TRUE,FALSE)</f>
        <v>0</v>
      </c>
    </row>
    <row r="615" spans="1:28" s="3" customFormat="1" x14ac:dyDescent="0.25">
      <c r="A615" s="17" t="s">
        <v>1124</v>
      </c>
      <c r="B615" s="17" t="str">
        <f>VLOOKUP(A615,data!I:S,2,FALSE)</f>
        <v>Pos X</v>
      </c>
      <c r="C615" s="15">
        <f>TRUNC(VLOOKUP(A615,data!I:S,3,FALSE),1)</f>
        <v>2847.3</v>
      </c>
      <c r="D615" s="15">
        <f>TRUNC(VLOOKUP(A615,data!I:S,4,FALSE),1)</f>
        <v>2846.9</v>
      </c>
      <c r="E615" s="15">
        <f>VLOOKUP(A615,data!I:S,5,FALSE)</f>
        <v>-3</v>
      </c>
      <c r="F615" s="15">
        <f>VLOOKUP(A615,data!I:S,6,FALSE)</f>
        <v>3</v>
      </c>
      <c r="G615" s="17">
        <f>C615-D615</f>
        <v>0.40000000000009095</v>
      </c>
      <c r="H615" s="17">
        <f>IF(OR(G615&lt;E615,G615&gt;F615),1,0)</f>
        <v>0</v>
      </c>
      <c r="I615" s="15" t="str">
        <f>IF(H615=1,IF(G615&lt;E615,G615-E615,G615-F615),"")</f>
        <v/>
      </c>
      <c r="J615" s="33" t="str">
        <f>VLOOKUP(A615,data!I:S,9,FALSE)</f>
        <v>EQUALIZER CM#4_X</v>
      </c>
      <c r="K615" s="33"/>
      <c r="L615" s="33"/>
      <c r="M615" s="33"/>
      <c r="N615" s="2"/>
      <c r="X615" s="3" t="str">
        <f>IF(AND(H615=1,Y615="TRUE"),TRUE,"")</f>
        <v/>
      </c>
      <c r="Y615" s="3" t="str">
        <f>VLOOKUP(A615,data!I:S,10,FALSE)</f>
        <v>FALSE</v>
      </c>
      <c r="Z615" s="3">
        <f>VLOOKUP(A615,data!I:S,7,FALSE)</f>
        <v>-6</v>
      </c>
      <c r="AA615" s="3">
        <f>VLOOKUP(A615,data!I:S,8,FALSE)</f>
        <v>6</v>
      </c>
      <c r="AB615" s="3" t="b">
        <f>IF(OR(G615&lt;Z615,G615&gt;AA615),TRUE,FALSE)</f>
        <v>0</v>
      </c>
    </row>
    <row r="616" spans="1:28" s="3" customFormat="1" x14ac:dyDescent="0.25">
      <c r="A616" s="17" t="s">
        <v>1126</v>
      </c>
      <c r="B616" s="17" t="str">
        <f>VLOOKUP(A616,data!I:S,2,FALSE)</f>
        <v>Pos Y</v>
      </c>
      <c r="C616" s="15">
        <f>TRUNC(VLOOKUP(A616,data!I:S,3,FALSE),1)</f>
        <v>170.8</v>
      </c>
      <c r="D616" s="15">
        <f>TRUNC(VLOOKUP(A616,data!I:S,4,FALSE),1)</f>
        <v>173</v>
      </c>
      <c r="E616" s="15">
        <f>VLOOKUP(A616,data!I:S,5,FALSE)</f>
        <v>-3</v>
      </c>
      <c r="F616" s="15">
        <f>VLOOKUP(A616,data!I:S,6,FALSE)</f>
        <v>3</v>
      </c>
      <c r="G616" s="17">
        <f>C616-D616</f>
        <v>-2.1999999999999886</v>
      </c>
      <c r="H616" s="17">
        <f>IF(OR(G616&lt;E616,G616&gt;F616),1,0)</f>
        <v>0</v>
      </c>
      <c r="I616" s="15" t="str">
        <f>IF(H616=1,IF(G616&lt;E616,G616-E616,G616-F616),"")</f>
        <v/>
      </c>
      <c r="J616" s="33" t="str">
        <f>VLOOKUP(A616,data!I:S,9,FALSE)</f>
        <v>EQUALIZER CM#4_Y</v>
      </c>
      <c r="K616" s="33"/>
      <c r="L616" s="33"/>
      <c r="M616" s="33"/>
      <c r="N616" s="2"/>
      <c r="X616" s="3" t="str">
        <f>IF(AND(H616=1,Y616="TRUE"),TRUE,"")</f>
        <v/>
      </c>
      <c r="Y616" s="3" t="str">
        <f>VLOOKUP(A616,data!I:S,10,FALSE)</f>
        <v>FALSE</v>
      </c>
      <c r="Z616" s="3">
        <f>VLOOKUP(A616,data!I:S,7,FALSE)</f>
        <v>-6</v>
      </c>
      <c r="AA616" s="3">
        <f>VLOOKUP(A616,data!I:S,8,FALSE)</f>
        <v>6</v>
      </c>
      <c r="AB616" s="3" t="b">
        <f>IF(OR(G616&lt;Z616,G616&gt;AA616),TRUE,FALSE)</f>
        <v>0</v>
      </c>
    </row>
    <row r="617" spans="1:28" s="3" customFormat="1" x14ac:dyDescent="0.25">
      <c r="A617" s="17" t="s">
        <v>1128</v>
      </c>
      <c r="B617" s="17" t="str">
        <f>VLOOKUP(A617,data!I:S,2,FALSE)</f>
        <v>Pos Z</v>
      </c>
      <c r="C617" s="15">
        <f>TRUNC(VLOOKUP(A617,data!I:S,3,FALSE),1)</f>
        <v>991.4</v>
      </c>
      <c r="D617" s="15">
        <f>TRUNC(VLOOKUP(A617,data!I:S,4,FALSE),1)</f>
        <v>992.5</v>
      </c>
      <c r="E617" s="15">
        <f>VLOOKUP(A617,data!I:S,5,FALSE)</f>
        <v>-3</v>
      </c>
      <c r="F617" s="15">
        <f>VLOOKUP(A617,data!I:S,6,FALSE)</f>
        <v>3</v>
      </c>
      <c r="G617" s="17">
        <f>C617-D617</f>
        <v>-1.1000000000000227</v>
      </c>
      <c r="H617" s="17">
        <f>IF(OR(G617&lt;E617,G617&gt;F617),1,0)</f>
        <v>0</v>
      </c>
      <c r="I617" s="15" t="str">
        <f>IF(H617=1,IF(G617&lt;E617,G617-E617,G617-F617),"")</f>
        <v/>
      </c>
      <c r="J617" s="33" t="str">
        <f>VLOOKUP(A617,data!I:S,9,FALSE)</f>
        <v>EQUALIZER CM#4_Z</v>
      </c>
      <c r="K617" s="33"/>
      <c r="L617" s="33"/>
      <c r="M617" s="33"/>
      <c r="N617" s="2"/>
      <c r="X617" s="3" t="str">
        <f>IF(AND(H617=1,Y617="TRUE"),TRUE,"")</f>
        <v/>
      </c>
      <c r="Y617" s="3" t="str">
        <f>VLOOKUP(A617,data!I:S,10,FALSE)</f>
        <v>FALSE</v>
      </c>
      <c r="Z617" s="3">
        <f>VLOOKUP(A617,data!I:S,7,FALSE)</f>
        <v>-6</v>
      </c>
      <c r="AA617" s="3">
        <f>VLOOKUP(A617,data!I:S,8,FALSE)</f>
        <v>6</v>
      </c>
      <c r="AB617" s="3" t="b">
        <f>IF(OR(G617&lt;Z617,G617&gt;AA617),TRUE,FALSE)</f>
        <v>0</v>
      </c>
    </row>
    <row r="618" spans="1:28" s="3" customFormat="1" x14ac:dyDescent="0.25">
      <c r="A618" s="17" t="s">
        <v>1130</v>
      </c>
      <c r="B618" s="17" t="str">
        <f>VLOOKUP(A618,data!I:S,2,FALSE)</f>
        <v>Pos X</v>
      </c>
      <c r="C618" s="15">
        <f>TRUNC(VLOOKUP(A618,data!I:S,3,FALSE),1)</f>
        <v>2874.4</v>
      </c>
      <c r="D618" s="15">
        <f>TRUNC(VLOOKUP(A618,data!I:S,4,FALSE),1)</f>
        <v>2871.9</v>
      </c>
      <c r="E618" s="15">
        <f>VLOOKUP(A618,data!I:S,5,FALSE)</f>
        <v>-3</v>
      </c>
      <c r="F618" s="15">
        <f>VLOOKUP(A618,data!I:S,6,FALSE)</f>
        <v>3</v>
      </c>
      <c r="G618" s="17">
        <f>C618-D618</f>
        <v>2.5</v>
      </c>
      <c r="H618" s="17">
        <f>IF(OR(G618&lt;E618,G618&gt;F618),1,0)</f>
        <v>0</v>
      </c>
      <c r="I618" s="15" t="str">
        <f>IF(H618=1,IF(G618&lt;E618,G618-E618,G618-F618),"")</f>
        <v/>
      </c>
      <c r="J618" s="33" t="str">
        <f>VLOOKUP(A618,data!I:S,9,FALSE)</f>
        <v>TUERCA 1 LARG RH_X</v>
      </c>
      <c r="K618" s="33"/>
      <c r="L618" s="33"/>
      <c r="M618" s="33"/>
      <c r="N618" s="2"/>
      <c r="X618" s="3" t="str">
        <f>IF(AND(H618=1,Y618="TRUE"),TRUE,"")</f>
        <v/>
      </c>
      <c r="Y618" s="3" t="str">
        <f>VLOOKUP(A618,data!I:S,10,FALSE)</f>
        <v>FALSE</v>
      </c>
      <c r="Z618" s="3">
        <f>VLOOKUP(A618,data!I:S,7,FALSE)</f>
        <v>-6</v>
      </c>
      <c r="AA618" s="3">
        <f>VLOOKUP(A618,data!I:S,8,FALSE)</f>
        <v>6</v>
      </c>
      <c r="AB618" s="3" t="b">
        <f>IF(OR(G618&lt;Z618,G618&gt;AA618),TRUE,FALSE)</f>
        <v>0</v>
      </c>
    </row>
    <row r="619" spans="1:28" s="3" customFormat="1" x14ac:dyDescent="0.25">
      <c r="A619" s="17" t="s">
        <v>1132</v>
      </c>
      <c r="B619" s="17" t="str">
        <f>VLOOKUP(A619,data!I:S,2,FALSE)</f>
        <v>Pos Y</v>
      </c>
      <c r="C619" s="15">
        <f>TRUNC(VLOOKUP(A619,data!I:S,3,FALSE),1)</f>
        <v>497.7</v>
      </c>
      <c r="D619" s="15">
        <f>TRUNC(VLOOKUP(A619,data!I:S,4,FALSE),1)</f>
        <v>500</v>
      </c>
      <c r="E619" s="15">
        <f>VLOOKUP(A619,data!I:S,5,FALSE)</f>
        <v>-3</v>
      </c>
      <c r="F619" s="15">
        <f>VLOOKUP(A619,data!I:S,6,FALSE)</f>
        <v>3</v>
      </c>
      <c r="G619" s="17">
        <f>C619-D619</f>
        <v>-2.3000000000000114</v>
      </c>
      <c r="H619" s="17">
        <f>IF(OR(G619&lt;E619,G619&gt;F619),1,0)</f>
        <v>0</v>
      </c>
      <c r="I619" s="15" t="str">
        <f>IF(H619=1,IF(G619&lt;E619,G619-E619,G619-F619),"")</f>
        <v/>
      </c>
      <c r="J619" s="33" t="str">
        <f>VLOOKUP(A619,data!I:S,9,FALSE)</f>
        <v>TUERCA 1 LARG RH_Y</v>
      </c>
      <c r="K619" s="33"/>
      <c r="L619" s="33"/>
      <c r="M619" s="33"/>
      <c r="N619" s="2"/>
      <c r="X619" s="3" t="str">
        <f>IF(AND(H619=1,Y619="TRUE"),TRUE,"")</f>
        <v/>
      </c>
      <c r="Y619" s="3" t="str">
        <f>VLOOKUP(A619,data!I:S,10,FALSE)</f>
        <v>FALSE</v>
      </c>
      <c r="Z619" s="3">
        <f>VLOOKUP(A619,data!I:S,7,FALSE)</f>
        <v>-6</v>
      </c>
      <c r="AA619" s="3">
        <f>VLOOKUP(A619,data!I:S,8,FALSE)</f>
        <v>6</v>
      </c>
      <c r="AB619" s="3" t="b">
        <f>IF(OR(G619&lt;Z619,G619&gt;AA619),TRUE,FALSE)</f>
        <v>0</v>
      </c>
    </row>
    <row r="620" spans="1:28" s="3" customFormat="1" x14ac:dyDescent="0.25">
      <c r="A620" s="17" t="s">
        <v>1134</v>
      </c>
      <c r="B620" s="17" t="str">
        <f>VLOOKUP(A620,data!I:S,2,FALSE)</f>
        <v>Pos Z</v>
      </c>
      <c r="C620" s="15">
        <f>TRUNC(VLOOKUP(A620,data!I:S,3,FALSE),1)</f>
        <v>969.1</v>
      </c>
      <c r="D620" s="15">
        <f>TRUNC(VLOOKUP(A620,data!I:S,4,FALSE),1)</f>
        <v>968.1</v>
      </c>
      <c r="E620" s="15">
        <f>VLOOKUP(A620,data!I:S,5,FALSE)</f>
        <v>-3</v>
      </c>
      <c r="F620" s="15">
        <f>VLOOKUP(A620,data!I:S,6,FALSE)</f>
        <v>3</v>
      </c>
      <c r="G620" s="17">
        <f>C620-D620</f>
        <v>1</v>
      </c>
      <c r="H620" s="17">
        <f>IF(OR(G620&lt;E620,G620&gt;F620),1,0)</f>
        <v>0</v>
      </c>
      <c r="I620" s="15" t="str">
        <f>IF(H620=1,IF(G620&lt;E620,G620-E620,G620-F620),"")</f>
        <v/>
      </c>
      <c r="J620" s="33" t="str">
        <f>VLOOKUP(A620,data!I:S,9,FALSE)</f>
        <v>TUERCA 1 LARG RH_Z</v>
      </c>
      <c r="K620" s="33"/>
      <c r="L620" s="33"/>
      <c r="M620" s="33"/>
      <c r="N620" s="2"/>
      <c r="X620" s="3" t="str">
        <f>IF(AND(H620=1,Y620="TRUE"),TRUE,"")</f>
        <v/>
      </c>
      <c r="Y620" s="3" t="str">
        <f>VLOOKUP(A620,data!I:S,10,FALSE)</f>
        <v>FALSE</v>
      </c>
      <c r="Z620" s="3">
        <f>VLOOKUP(A620,data!I:S,7,FALSE)</f>
        <v>-6</v>
      </c>
      <c r="AA620" s="3">
        <f>VLOOKUP(A620,data!I:S,8,FALSE)</f>
        <v>6</v>
      </c>
      <c r="AB620" s="3" t="b">
        <f>IF(OR(G620&lt;Z620,G620&gt;AA620),TRUE,FALSE)</f>
        <v>0</v>
      </c>
    </row>
    <row r="621" spans="1:28" s="3" customFormat="1" x14ac:dyDescent="0.25">
      <c r="A621" s="17" t="s">
        <v>1136</v>
      </c>
      <c r="B621" s="17" t="str">
        <f>VLOOKUP(A621,data!I:S,2,FALSE)</f>
        <v>Pos X</v>
      </c>
      <c r="C621" s="15">
        <f>TRUNC(VLOOKUP(A621,data!I:S,3,FALSE),1)</f>
        <v>2940.2</v>
      </c>
      <c r="D621" s="15">
        <f>TRUNC(VLOOKUP(A621,data!I:S,4,FALSE),1)</f>
        <v>2937.9</v>
      </c>
      <c r="E621" s="15">
        <f>VLOOKUP(A621,data!I:S,5,FALSE)</f>
        <v>-3</v>
      </c>
      <c r="F621" s="15">
        <f>VLOOKUP(A621,data!I:S,6,FALSE)</f>
        <v>3</v>
      </c>
      <c r="G621" s="17">
        <f>C621-D621</f>
        <v>2.2999999999997272</v>
      </c>
      <c r="H621" s="17">
        <f>IF(OR(G621&lt;E621,G621&gt;F621),1,0)</f>
        <v>0</v>
      </c>
      <c r="I621" s="15" t="str">
        <f>IF(H621=1,IF(G621&lt;E621,G621-E621,G621-F621),"")</f>
        <v/>
      </c>
      <c r="J621" s="33" t="str">
        <f>VLOOKUP(A621,data!I:S,9,FALSE)</f>
        <v>TUERCA 2 LARG RH_X</v>
      </c>
      <c r="K621" s="33"/>
      <c r="L621" s="33"/>
      <c r="M621" s="33"/>
      <c r="N621" s="2"/>
      <c r="X621" s="3" t="str">
        <f>IF(AND(H621=1,Y621="TRUE"),TRUE,"")</f>
        <v/>
      </c>
      <c r="Y621" s="3" t="str">
        <f>VLOOKUP(A621,data!I:S,10,FALSE)</f>
        <v>FALSE</v>
      </c>
      <c r="Z621" s="3">
        <f>VLOOKUP(A621,data!I:S,7,FALSE)</f>
        <v>-6</v>
      </c>
      <c r="AA621" s="3">
        <f>VLOOKUP(A621,data!I:S,8,FALSE)</f>
        <v>6</v>
      </c>
      <c r="AB621" s="3" t="b">
        <f>IF(OR(G621&lt;Z621,G621&gt;AA621),TRUE,FALSE)</f>
        <v>0</v>
      </c>
    </row>
    <row r="622" spans="1:28" s="3" customFormat="1" x14ac:dyDescent="0.25">
      <c r="A622" s="17" t="s">
        <v>1138</v>
      </c>
      <c r="B622" s="17" t="str">
        <f>VLOOKUP(A622,data!I:S,2,FALSE)</f>
        <v>Pos Y</v>
      </c>
      <c r="C622" s="15">
        <f>TRUNC(VLOOKUP(A622,data!I:S,3,FALSE),1)</f>
        <v>497.5</v>
      </c>
      <c r="D622" s="15">
        <f>TRUNC(VLOOKUP(A622,data!I:S,4,FALSE),1)</f>
        <v>500</v>
      </c>
      <c r="E622" s="15">
        <f>VLOOKUP(A622,data!I:S,5,FALSE)</f>
        <v>-3</v>
      </c>
      <c r="F622" s="15">
        <f>VLOOKUP(A622,data!I:S,6,FALSE)</f>
        <v>3</v>
      </c>
      <c r="G622" s="17">
        <f>C622-D622</f>
        <v>-2.5</v>
      </c>
      <c r="H622" s="17">
        <f>IF(OR(G622&lt;E622,G622&gt;F622),1,0)</f>
        <v>0</v>
      </c>
      <c r="I622" s="15" t="str">
        <f>IF(H622=1,IF(G622&lt;E622,G622-E622,G622-F622),"")</f>
        <v/>
      </c>
      <c r="J622" s="33" t="str">
        <f>VLOOKUP(A622,data!I:S,9,FALSE)</f>
        <v>TUERCA 2 LARG RH_Y</v>
      </c>
      <c r="K622" s="33"/>
      <c r="L622" s="33"/>
      <c r="M622" s="33"/>
      <c r="N622" s="2"/>
      <c r="X622" s="3" t="str">
        <f>IF(AND(H622=1,Y622="TRUE"),TRUE,"")</f>
        <v/>
      </c>
      <c r="Y622" s="3" t="str">
        <f>VLOOKUP(A622,data!I:S,10,FALSE)</f>
        <v>FALSE</v>
      </c>
      <c r="Z622" s="3">
        <f>VLOOKUP(A622,data!I:S,7,FALSE)</f>
        <v>-6</v>
      </c>
      <c r="AA622" s="3">
        <f>VLOOKUP(A622,data!I:S,8,FALSE)</f>
        <v>6</v>
      </c>
      <c r="AB622" s="3" t="b">
        <f>IF(OR(G622&lt;Z622,G622&gt;AA622),TRUE,FALSE)</f>
        <v>0</v>
      </c>
    </row>
    <row r="623" spans="1:28" s="3" customFormat="1" x14ac:dyDescent="0.25">
      <c r="A623" s="17" t="s">
        <v>1140</v>
      </c>
      <c r="B623" s="17" t="str">
        <f>VLOOKUP(A623,data!I:S,2,FALSE)</f>
        <v>Pos Z</v>
      </c>
      <c r="C623" s="15">
        <f>TRUNC(VLOOKUP(A623,data!I:S,3,FALSE),1)</f>
        <v>969.2</v>
      </c>
      <c r="D623" s="15">
        <f>TRUNC(VLOOKUP(A623,data!I:S,4,FALSE),1)</f>
        <v>968.1</v>
      </c>
      <c r="E623" s="15">
        <f>VLOOKUP(A623,data!I:S,5,FALSE)</f>
        <v>-3</v>
      </c>
      <c r="F623" s="15">
        <f>VLOOKUP(A623,data!I:S,6,FALSE)</f>
        <v>3</v>
      </c>
      <c r="G623" s="17">
        <f>C623-D623</f>
        <v>1.1000000000000227</v>
      </c>
      <c r="H623" s="17">
        <f>IF(OR(G623&lt;E623,G623&gt;F623),1,0)</f>
        <v>0</v>
      </c>
      <c r="I623" s="15" t="str">
        <f>IF(H623=1,IF(G623&lt;E623,G623-E623,G623-F623),"")</f>
        <v/>
      </c>
      <c r="J623" s="33" t="str">
        <f>VLOOKUP(A623,data!I:S,9,FALSE)</f>
        <v>TUERCA 2 LARG RH_Z</v>
      </c>
      <c r="K623" s="33"/>
      <c r="L623" s="33"/>
      <c r="M623" s="33"/>
      <c r="N623" s="2"/>
      <c r="X623" s="3" t="str">
        <f>IF(AND(H623=1,Y623="TRUE"),TRUE,"")</f>
        <v/>
      </c>
      <c r="Y623" s="3" t="str">
        <f>VLOOKUP(A623,data!I:S,10,FALSE)</f>
        <v>FALSE</v>
      </c>
      <c r="Z623" s="3">
        <f>VLOOKUP(A623,data!I:S,7,FALSE)</f>
        <v>-6</v>
      </c>
      <c r="AA623" s="3">
        <f>VLOOKUP(A623,data!I:S,8,FALSE)</f>
        <v>6</v>
      </c>
      <c r="AB623" s="3" t="b">
        <f>IF(OR(G623&lt;Z623,G623&gt;AA623),TRUE,FALSE)</f>
        <v>0</v>
      </c>
    </row>
    <row r="624" spans="1:28" s="3" customFormat="1" x14ac:dyDescent="0.25">
      <c r="A624" s="17" t="s">
        <v>1142</v>
      </c>
      <c r="B624" s="17" t="str">
        <f>VLOOKUP(A624,data!I:S,2,FALSE)</f>
        <v>Pos X</v>
      </c>
      <c r="C624" s="15">
        <f>TRUNC(VLOOKUP(A624,data!I:S,3,FALSE),1)</f>
        <v>3105.1</v>
      </c>
      <c r="D624" s="15">
        <f>TRUNC(VLOOKUP(A624,data!I:S,4,FALSE),1)</f>
        <v>3102.9</v>
      </c>
      <c r="E624" s="15">
        <f>VLOOKUP(A624,data!I:S,5,FALSE)</f>
        <v>-3</v>
      </c>
      <c r="F624" s="15">
        <f>VLOOKUP(A624,data!I:S,6,FALSE)</f>
        <v>3</v>
      </c>
      <c r="G624" s="17">
        <f>C624-D624</f>
        <v>2.1999999999998181</v>
      </c>
      <c r="H624" s="17">
        <f>IF(OR(G624&lt;E624,G624&gt;F624),1,0)</f>
        <v>0</v>
      </c>
      <c r="I624" s="15" t="str">
        <f>IF(H624=1,IF(G624&lt;E624,G624-E624,G624-F624),"")</f>
        <v/>
      </c>
      <c r="J624" s="33" t="str">
        <f>VLOOKUP(A624,data!I:S,9,FALSE)</f>
        <v>TUERCA 3 LARG RH_X</v>
      </c>
      <c r="K624" s="33"/>
      <c r="L624" s="33"/>
      <c r="M624" s="33"/>
      <c r="N624" s="2"/>
      <c r="X624" s="3" t="str">
        <f>IF(AND(H624=1,Y624="TRUE"),TRUE,"")</f>
        <v/>
      </c>
      <c r="Y624" s="3" t="str">
        <f>VLOOKUP(A624,data!I:S,10,FALSE)</f>
        <v>FALSE</v>
      </c>
      <c r="Z624" s="3">
        <f>VLOOKUP(A624,data!I:S,7,FALSE)</f>
        <v>-6</v>
      </c>
      <c r="AA624" s="3">
        <f>VLOOKUP(A624,data!I:S,8,FALSE)</f>
        <v>6</v>
      </c>
      <c r="AB624" s="3" t="b">
        <f>IF(OR(G624&lt;Z624,G624&gt;AA624),TRUE,FALSE)</f>
        <v>0</v>
      </c>
    </row>
    <row r="625" spans="1:28" s="3" customFormat="1" x14ac:dyDescent="0.25">
      <c r="A625" s="17" t="s">
        <v>1144</v>
      </c>
      <c r="B625" s="17" t="str">
        <f>VLOOKUP(A625,data!I:S,2,FALSE)</f>
        <v>Pos Y</v>
      </c>
      <c r="C625" s="15">
        <f>TRUNC(VLOOKUP(A625,data!I:S,3,FALSE),1)</f>
        <v>498.3</v>
      </c>
      <c r="D625" s="15">
        <f>TRUNC(VLOOKUP(A625,data!I:S,4,FALSE),1)</f>
        <v>500</v>
      </c>
      <c r="E625" s="15">
        <f>VLOOKUP(A625,data!I:S,5,FALSE)</f>
        <v>-3</v>
      </c>
      <c r="F625" s="15">
        <f>VLOOKUP(A625,data!I:S,6,FALSE)</f>
        <v>3</v>
      </c>
      <c r="G625" s="17">
        <f>C625-D625</f>
        <v>-1.6999999999999886</v>
      </c>
      <c r="H625" s="17">
        <f>IF(OR(G625&lt;E625,G625&gt;F625),1,0)</f>
        <v>0</v>
      </c>
      <c r="I625" s="15" t="str">
        <f>IF(H625=1,IF(G625&lt;E625,G625-E625,G625-F625),"")</f>
        <v/>
      </c>
      <c r="J625" s="33" t="str">
        <f>VLOOKUP(A625,data!I:S,9,FALSE)</f>
        <v>TUERCA 3 LARG RH_Y</v>
      </c>
      <c r="K625" s="33"/>
      <c r="L625" s="33"/>
      <c r="M625" s="33"/>
      <c r="N625" s="2"/>
      <c r="X625" s="3" t="str">
        <f>IF(AND(H625=1,Y625="TRUE"),TRUE,"")</f>
        <v/>
      </c>
      <c r="Y625" s="3" t="str">
        <f>VLOOKUP(A625,data!I:S,10,FALSE)</f>
        <v>FALSE</v>
      </c>
      <c r="Z625" s="3">
        <f>VLOOKUP(A625,data!I:S,7,FALSE)</f>
        <v>-6</v>
      </c>
      <c r="AA625" s="3">
        <f>VLOOKUP(A625,data!I:S,8,FALSE)</f>
        <v>6</v>
      </c>
      <c r="AB625" s="3" t="b">
        <f>IF(OR(G625&lt;Z625,G625&gt;AA625),TRUE,FALSE)</f>
        <v>0</v>
      </c>
    </row>
    <row r="626" spans="1:28" s="3" customFormat="1" x14ac:dyDescent="0.25">
      <c r="A626" s="17" t="s">
        <v>1146</v>
      </c>
      <c r="B626" s="17" t="str">
        <f>VLOOKUP(A626,data!I:S,2,FALSE)</f>
        <v>Pos Z</v>
      </c>
      <c r="C626" s="15">
        <f>TRUNC(VLOOKUP(A626,data!I:S,3,FALSE),1)</f>
        <v>969.7</v>
      </c>
      <c r="D626" s="15">
        <f>TRUNC(VLOOKUP(A626,data!I:S,4,FALSE),1)</f>
        <v>968.1</v>
      </c>
      <c r="E626" s="15">
        <f>VLOOKUP(A626,data!I:S,5,FALSE)</f>
        <v>-3</v>
      </c>
      <c r="F626" s="15">
        <f>VLOOKUP(A626,data!I:S,6,FALSE)</f>
        <v>3</v>
      </c>
      <c r="G626" s="17">
        <f>C626-D626</f>
        <v>1.6000000000000227</v>
      </c>
      <c r="H626" s="17">
        <f>IF(OR(G626&lt;E626,G626&gt;F626),1,0)</f>
        <v>0</v>
      </c>
      <c r="I626" s="15" t="str">
        <f>IF(H626=1,IF(G626&lt;E626,G626-E626,G626-F626),"")</f>
        <v/>
      </c>
      <c r="J626" s="33" t="str">
        <f>VLOOKUP(A626,data!I:S,9,FALSE)</f>
        <v>TUERCA 3 LARG RH_Z</v>
      </c>
      <c r="K626" s="33"/>
      <c r="L626" s="33"/>
      <c r="M626" s="33"/>
      <c r="N626" s="2"/>
      <c r="X626" s="3" t="str">
        <f>IF(AND(H626=1,Y626="TRUE"),TRUE,"")</f>
        <v/>
      </c>
      <c r="Y626" s="3" t="str">
        <f>VLOOKUP(A626,data!I:S,10,FALSE)</f>
        <v>FALSE</v>
      </c>
      <c r="Z626" s="3">
        <f>VLOOKUP(A626,data!I:S,7,FALSE)</f>
        <v>-6</v>
      </c>
      <c r="AA626" s="3">
        <f>VLOOKUP(A626,data!I:S,8,FALSE)</f>
        <v>6</v>
      </c>
      <c r="AB626" s="3" t="b">
        <f>IF(OR(G626&lt;Z626,G626&gt;AA626),TRUE,FALSE)</f>
        <v>0</v>
      </c>
    </row>
    <row r="627" spans="1:28" s="3" customFormat="1" x14ac:dyDescent="0.25">
      <c r="A627" s="17" t="s">
        <v>1148</v>
      </c>
      <c r="B627" s="17" t="str">
        <f>VLOOKUP(A627,data!I:S,2,FALSE)</f>
        <v>Pos X</v>
      </c>
      <c r="C627" s="15">
        <f>TRUNC(VLOOKUP(A627,data!I:S,3,FALSE),1)</f>
        <v>3145.4</v>
      </c>
      <c r="D627" s="15">
        <f>TRUNC(VLOOKUP(A627,data!I:S,4,FALSE),1)</f>
        <v>3142.9</v>
      </c>
      <c r="E627" s="15">
        <f>VLOOKUP(A627,data!I:S,5,FALSE)</f>
        <v>-3</v>
      </c>
      <c r="F627" s="15">
        <f>VLOOKUP(A627,data!I:S,6,FALSE)</f>
        <v>3</v>
      </c>
      <c r="G627" s="17">
        <f>C627-D627</f>
        <v>2.5</v>
      </c>
      <c r="H627" s="17">
        <f>IF(OR(G627&lt;E627,G627&gt;F627),1,0)</f>
        <v>0</v>
      </c>
      <c r="I627" s="15" t="str">
        <f>IF(H627=1,IF(G627&lt;E627,G627-E627,G627-F627),"")</f>
        <v/>
      </c>
      <c r="J627" s="33" t="str">
        <f>VLOOKUP(A627,data!I:S,9,FALSE)</f>
        <v>TUERCA 4 LARG RH_X</v>
      </c>
      <c r="K627" s="33"/>
      <c r="L627" s="33"/>
      <c r="M627" s="33"/>
      <c r="N627" s="2"/>
      <c r="X627" s="3" t="str">
        <f>IF(AND(H627=1,Y627="TRUE"),TRUE,"")</f>
        <v/>
      </c>
      <c r="Y627" s="3" t="str">
        <f>VLOOKUP(A627,data!I:S,10,FALSE)</f>
        <v>FALSE</v>
      </c>
      <c r="Z627" s="3">
        <f>VLOOKUP(A627,data!I:S,7,FALSE)</f>
        <v>-6</v>
      </c>
      <c r="AA627" s="3">
        <f>VLOOKUP(A627,data!I:S,8,FALSE)</f>
        <v>6</v>
      </c>
      <c r="AB627" s="3" t="b">
        <f>IF(OR(G627&lt;Z627,G627&gt;AA627),TRUE,FALSE)</f>
        <v>0</v>
      </c>
    </row>
    <row r="628" spans="1:28" s="3" customFormat="1" x14ac:dyDescent="0.25">
      <c r="A628" s="17" t="s">
        <v>1150</v>
      </c>
      <c r="B628" s="17" t="str">
        <f>VLOOKUP(A628,data!I:S,2,FALSE)</f>
        <v>Pos Y</v>
      </c>
      <c r="C628" s="15">
        <f>TRUNC(VLOOKUP(A628,data!I:S,3,FALSE),1)</f>
        <v>498.4</v>
      </c>
      <c r="D628" s="15">
        <f>TRUNC(VLOOKUP(A628,data!I:S,4,FALSE),1)</f>
        <v>500</v>
      </c>
      <c r="E628" s="15">
        <f>VLOOKUP(A628,data!I:S,5,FALSE)</f>
        <v>-3</v>
      </c>
      <c r="F628" s="15">
        <f>VLOOKUP(A628,data!I:S,6,FALSE)</f>
        <v>3</v>
      </c>
      <c r="G628" s="17">
        <f>C628-D628</f>
        <v>-1.6000000000000227</v>
      </c>
      <c r="H628" s="17">
        <f>IF(OR(G628&lt;E628,G628&gt;F628),1,0)</f>
        <v>0</v>
      </c>
      <c r="I628" s="15" t="str">
        <f>IF(H628=1,IF(G628&lt;E628,G628-E628,G628-F628),"")</f>
        <v/>
      </c>
      <c r="J628" s="33" t="str">
        <f>VLOOKUP(A628,data!I:S,9,FALSE)</f>
        <v>TUERCA 4 LARG RH_Y</v>
      </c>
      <c r="K628" s="33"/>
      <c r="L628" s="33"/>
      <c r="M628" s="33"/>
      <c r="N628" s="2"/>
      <c r="X628" s="3" t="str">
        <f>IF(AND(H628=1,Y628="TRUE"),TRUE,"")</f>
        <v/>
      </c>
      <c r="Y628" s="3" t="str">
        <f>VLOOKUP(A628,data!I:S,10,FALSE)</f>
        <v>FALSE</v>
      </c>
      <c r="Z628" s="3">
        <f>VLOOKUP(A628,data!I:S,7,FALSE)</f>
        <v>-6</v>
      </c>
      <c r="AA628" s="3">
        <f>VLOOKUP(A628,data!I:S,8,FALSE)</f>
        <v>6</v>
      </c>
      <c r="AB628" s="3" t="b">
        <f>IF(OR(G628&lt;Z628,G628&gt;AA628),TRUE,FALSE)</f>
        <v>0</v>
      </c>
    </row>
    <row r="629" spans="1:28" s="3" customFormat="1" x14ac:dyDescent="0.25">
      <c r="A629" s="17" t="s">
        <v>1152</v>
      </c>
      <c r="B629" s="17" t="str">
        <f>VLOOKUP(A629,data!I:S,2,FALSE)</f>
        <v>Pos Z</v>
      </c>
      <c r="C629" s="15">
        <f>TRUNC(VLOOKUP(A629,data!I:S,3,FALSE),1)</f>
        <v>969.2</v>
      </c>
      <c r="D629" s="15">
        <f>TRUNC(VLOOKUP(A629,data!I:S,4,FALSE),1)</f>
        <v>968.1</v>
      </c>
      <c r="E629" s="15">
        <f>VLOOKUP(A629,data!I:S,5,FALSE)</f>
        <v>-3</v>
      </c>
      <c r="F629" s="15">
        <f>VLOOKUP(A629,data!I:S,6,FALSE)</f>
        <v>3</v>
      </c>
      <c r="G629" s="17">
        <f>C629-D629</f>
        <v>1.1000000000000227</v>
      </c>
      <c r="H629" s="17">
        <f>IF(OR(G629&lt;E629,G629&gt;F629),1,0)</f>
        <v>0</v>
      </c>
      <c r="I629" s="15" t="str">
        <f>IF(H629=1,IF(G629&lt;E629,G629-E629,G629-F629),"")</f>
        <v/>
      </c>
      <c r="J629" s="33" t="str">
        <f>VLOOKUP(A629,data!I:S,9,FALSE)</f>
        <v>TUERCA 4 LARG RH_Z</v>
      </c>
      <c r="K629" s="33"/>
      <c r="L629" s="33"/>
      <c r="M629" s="33"/>
      <c r="N629" s="2"/>
      <c r="X629" s="3" t="str">
        <f>IF(AND(H629=1,Y629="TRUE"),TRUE,"")</f>
        <v/>
      </c>
      <c r="Y629" s="3" t="str">
        <f>VLOOKUP(A629,data!I:S,10,FALSE)</f>
        <v>FALSE</v>
      </c>
      <c r="Z629" s="3">
        <f>VLOOKUP(A629,data!I:S,7,FALSE)</f>
        <v>-6</v>
      </c>
      <c r="AA629" s="3">
        <f>VLOOKUP(A629,data!I:S,8,FALSE)</f>
        <v>6</v>
      </c>
      <c r="AB629" s="3" t="b">
        <f>IF(OR(G629&lt;Z629,G629&gt;AA629),TRUE,FALSE)</f>
        <v>0</v>
      </c>
    </row>
    <row r="630" spans="1:28" s="3" customFormat="1" x14ac:dyDescent="0.25">
      <c r="A630" s="17" t="s">
        <v>1154</v>
      </c>
      <c r="B630" s="17" t="str">
        <f>VLOOKUP(A630,data!I:S,2,FALSE)</f>
        <v>Pos X</v>
      </c>
      <c r="C630" s="15">
        <f>TRUNC(VLOOKUP(A630,data!I:S,3,FALSE),1)</f>
        <v>677.4</v>
      </c>
      <c r="D630" s="15">
        <f>TRUNC(VLOOKUP(A630,data!I:S,4,FALSE),1)</f>
        <v>678.3</v>
      </c>
      <c r="E630" s="15">
        <f>VLOOKUP(A630,data!I:S,5,FALSE)</f>
        <v>-3</v>
      </c>
      <c r="F630" s="15">
        <f>VLOOKUP(A630,data!I:S,6,FALSE)</f>
        <v>3</v>
      </c>
      <c r="G630" s="17">
        <f>C630-D630</f>
        <v>-0.89999999999997726</v>
      </c>
      <c r="H630" s="17">
        <f>IF(OR(G630&lt;E630,G630&gt;F630),1,0)</f>
        <v>0</v>
      </c>
      <c r="I630" s="15" t="str">
        <f>IF(H630=1,IF(G630&lt;E630,G630-E630,G630-F630),"")</f>
        <v/>
      </c>
      <c r="J630" s="33" t="str">
        <f>VLOOKUP(A630,data!I:S,9,FALSE)</f>
        <v>TUERCA EXTENSION LH_X</v>
      </c>
      <c r="K630" s="33"/>
      <c r="L630" s="33"/>
      <c r="M630" s="33"/>
      <c r="N630" s="2"/>
      <c r="X630" s="3" t="str">
        <f>IF(AND(H630=1,Y630="TRUE"),TRUE,"")</f>
        <v/>
      </c>
      <c r="Y630" s="3" t="str">
        <f>VLOOKUP(A630,data!I:S,10,FALSE)</f>
        <v>FALSE</v>
      </c>
      <c r="Z630" s="3">
        <f>VLOOKUP(A630,data!I:S,7,FALSE)</f>
        <v>-6</v>
      </c>
      <c r="AA630" s="3">
        <f>VLOOKUP(A630,data!I:S,8,FALSE)</f>
        <v>6</v>
      </c>
      <c r="AB630" s="3" t="b">
        <f>IF(OR(G630&lt;Z630,G630&gt;AA630),TRUE,FALSE)</f>
        <v>0</v>
      </c>
    </row>
    <row r="631" spans="1:28" s="3" customFormat="1" x14ac:dyDescent="0.25">
      <c r="A631" s="17" t="s">
        <v>1156</v>
      </c>
      <c r="B631" s="17" t="str">
        <f>VLOOKUP(A631,data!I:S,2,FALSE)</f>
        <v>Pos Y</v>
      </c>
      <c r="C631" s="15">
        <f>TRUNC(VLOOKUP(A631,data!I:S,3,FALSE),1)</f>
        <v>-347.3</v>
      </c>
      <c r="D631" s="15">
        <f>TRUNC(VLOOKUP(A631,data!I:S,4,FALSE),1)</f>
        <v>-345</v>
      </c>
      <c r="E631" s="15">
        <f>VLOOKUP(A631,data!I:S,5,FALSE)</f>
        <v>-3</v>
      </c>
      <c r="F631" s="15">
        <f>VLOOKUP(A631,data!I:S,6,FALSE)</f>
        <v>3</v>
      </c>
      <c r="G631" s="17">
        <f>C631-D631</f>
        <v>-2.3000000000000114</v>
      </c>
      <c r="H631" s="17">
        <f>IF(OR(G631&lt;E631,G631&gt;F631),1,0)</f>
        <v>0</v>
      </c>
      <c r="I631" s="15" t="str">
        <f>IF(H631=1,IF(G631&lt;E631,G631-E631,G631-F631),"")</f>
        <v/>
      </c>
      <c r="J631" s="33" t="str">
        <f>VLOOKUP(A631,data!I:S,9,FALSE)</f>
        <v>TUERCA EXTENSION LH_Y</v>
      </c>
      <c r="K631" s="33"/>
      <c r="L631" s="33"/>
      <c r="M631" s="33"/>
      <c r="N631" s="2"/>
      <c r="X631" s="3" t="str">
        <f>IF(AND(H631=1,Y631="TRUE"),TRUE,"")</f>
        <v/>
      </c>
      <c r="Y631" s="3" t="str">
        <f>VLOOKUP(A631,data!I:S,10,FALSE)</f>
        <v>FALSE</v>
      </c>
      <c r="Z631" s="3">
        <f>VLOOKUP(A631,data!I:S,7,FALSE)</f>
        <v>-6</v>
      </c>
      <c r="AA631" s="3">
        <f>VLOOKUP(A631,data!I:S,8,FALSE)</f>
        <v>6</v>
      </c>
      <c r="AB631" s="3" t="b">
        <f>IF(OR(G631&lt;Z631,G631&gt;AA631),TRUE,FALSE)</f>
        <v>0</v>
      </c>
    </row>
    <row r="632" spans="1:28" s="3" customFormat="1" x14ac:dyDescent="0.25">
      <c r="A632" s="17" t="s">
        <v>1158</v>
      </c>
      <c r="B632" s="17" t="str">
        <f>VLOOKUP(A632,data!I:S,2,FALSE)</f>
        <v>Pos Z</v>
      </c>
      <c r="C632" s="15">
        <f>TRUNC(VLOOKUP(A632,data!I:S,3,FALSE),1)</f>
        <v>1050.4000000000001</v>
      </c>
      <c r="D632" s="15">
        <f>TRUNC(VLOOKUP(A632,data!I:S,4,FALSE),1)</f>
        <v>1050.7</v>
      </c>
      <c r="E632" s="15">
        <f>VLOOKUP(A632,data!I:S,5,FALSE)</f>
        <v>-3</v>
      </c>
      <c r="F632" s="15">
        <f>VLOOKUP(A632,data!I:S,6,FALSE)</f>
        <v>3</v>
      </c>
      <c r="G632" s="17">
        <f>C632-D632</f>
        <v>-0.29999999999995453</v>
      </c>
      <c r="H632" s="17">
        <f>IF(OR(G632&lt;E632,G632&gt;F632),1,0)</f>
        <v>0</v>
      </c>
      <c r="I632" s="15" t="str">
        <f>IF(H632=1,IF(G632&lt;E632,G632-E632,G632-F632),"")</f>
        <v/>
      </c>
      <c r="J632" s="33" t="str">
        <f>VLOOKUP(A632,data!I:S,9,FALSE)</f>
        <v>TUERCA EXTENSION LH_Z</v>
      </c>
      <c r="K632" s="33"/>
      <c r="L632" s="33"/>
      <c r="M632" s="33"/>
      <c r="N632" s="2"/>
      <c r="X632" s="3" t="str">
        <f>IF(AND(H632=1,Y632="TRUE"),TRUE,"")</f>
        <v/>
      </c>
      <c r="Y632" s="3" t="str">
        <f>VLOOKUP(A632,data!I:S,10,FALSE)</f>
        <v>FALSE</v>
      </c>
      <c r="Z632" s="3">
        <f>VLOOKUP(A632,data!I:S,7,FALSE)</f>
        <v>-6</v>
      </c>
      <c r="AA632" s="3">
        <f>VLOOKUP(A632,data!I:S,8,FALSE)</f>
        <v>6</v>
      </c>
      <c r="AB632" s="3" t="b">
        <f>IF(OR(G632&lt;Z632,G632&gt;AA632),TRUE,FALSE)</f>
        <v>0</v>
      </c>
    </row>
    <row r="633" spans="1:28" s="3" customFormat="1" x14ac:dyDescent="0.25">
      <c r="A633" s="17" t="s">
        <v>1160</v>
      </c>
      <c r="B633" s="17" t="str">
        <f>VLOOKUP(A633,data!I:S,2,FALSE)</f>
        <v>Pos X</v>
      </c>
      <c r="C633" s="15">
        <f>TRUNC(VLOOKUP(A633,data!I:S,3,FALSE),1)</f>
        <v>679.4</v>
      </c>
      <c r="D633" s="15">
        <f>TRUNC(VLOOKUP(A633,data!I:S,4,FALSE),1)</f>
        <v>678.3</v>
      </c>
      <c r="E633" s="15">
        <f>VLOOKUP(A633,data!I:S,5,FALSE)</f>
        <v>-3</v>
      </c>
      <c r="F633" s="15">
        <f>VLOOKUP(A633,data!I:S,6,FALSE)</f>
        <v>3</v>
      </c>
      <c r="G633" s="17">
        <f>C633-D633</f>
        <v>1.1000000000000227</v>
      </c>
      <c r="H633" s="17">
        <f>IF(OR(G633&lt;E633,G633&gt;F633),1,0)</f>
        <v>0</v>
      </c>
      <c r="I633" s="15" t="str">
        <f>IF(H633=1,IF(G633&lt;E633,G633-E633,G633-F633),"")</f>
        <v/>
      </c>
      <c r="J633" s="33" t="str">
        <f>VLOOKUP(A633,data!I:S,9,FALSE)</f>
        <v>TUERCA EXTENSION RH_X</v>
      </c>
      <c r="K633" s="33"/>
      <c r="L633" s="33"/>
      <c r="M633" s="33"/>
      <c r="N633" s="2"/>
      <c r="X633" s="3" t="str">
        <f>IF(AND(H633=1,Y633="TRUE"),TRUE,"")</f>
        <v/>
      </c>
      <c r="Y633" s="3" t="str">
        <f>VLOOKUP(A633,data!I:S,10,FALSE)</f>
        <v>FALSE</v>
      </c>
      <c r="Z633" s="3">
        <f>VLOOKUP(A633,data!I:S,7,FALSE)</f>
        <v>-6</v>
      </c>
      <c r="AA633" s="3">
        <f>VLOOKUP(A633,data!I:S,8,FALSE)</f>
        <v>6</v>
      </c>
      <c r="AB633" s="3" t="b">
        <f>IF(OR(G633&lt;Z633,G633&gt;AA633),TRUE,FALSE)</f>
        <v>0</v>
      </c>
    </row>
    <row r="634" spans="1:28" s="3" customFormat="1" x14ac:dyDescent="0.25">
      <c r="A634" s="17" t="s">
        <v>1162</v>
      </c>
      <c r="B634" s="17" t="str">
        <f>VLOOKUP(A634,data!I:S,2,FALSE)</f>
        <v>Pos Y</v>
      </c>
      <c r="C634" s="15">
        <f>TRUNC(VLOOKUP(A634,data!I:S,3,FALSE),1)</f>
        <v>345</v>
      </c>
      <c r="D634" s="15">
        <f>TRUNC(VLOOKUP(A634,data!I:S,4,FALSE),1)</f>
        <v>345</v>
      </c>
      <c r="E634" s="15">
        <f>VLOOKUP(A634,data!I:S,5,FALSE)</f>
        <v>-3</v>
      </c>
      <c r="F634" s="15">
        <f>VLOOKUP(A634,data!I:S,6,FALSE)</f>
        <v>3</v>
      </c>
      <c r="G634" s="17">
        <f>C634-D634</f>
        <v>0</v>
      </c>
      <c r="H634" s="17">
        <f>IF(OR(G634&lt;E634,G634&gt;F634),1,0)</f>
        <v>0</v>
      </c>
      <c r="I634" s="15" t="str">
        <f>IF(H634=1,IF(G634&lt;E634,G634-E634,G634-F634),"")</f>
        <v/>
      </c>
      <c r="J634" s="33" t="str">
        <f>VLOOKUP(A634,data!I:S,9,FALSE)</f>
        <v>TUERCA EXTENSION RH_Y</v>
      </c>
      <c r="K634" s="33"/>
      <c r="L634" s="33"/>
      <c r="M634" s="33"/>
      <c r="N634" s="2"/>
      <c r="X634" s="3" t="str">
        <f>IF(AND(H634=1,Y634="TRUE"),TRUE,"")</f>
        <v/>
      </c>
      <c r="Y634" s="3" t="str">
        <f>VLOOKUP(A634,data!I:S,10,FALSE)</f>
        <v>FALSE</v>
      </c>
      <c r="Z634" s="3">
        <f>VLOOKUP(A634,data!I:S,7,FALSE)</f>
        <v>-6</v>
      </c>
      <c r="AA634" s="3">
        <f>VLOOKUP(A634,data!I:S,8,FALSE)</f>
        <v>6</v>
      </c>
      <c r="AB634" s="3" t="b">
        <f>IF(OR(G634&lt;Z634,G634&gt;AA634),TRUE,FALSE)</f>
        <v>0</v>
      </c>
    </row>
    <row r="635" spans="1:28" s="3" customFormat="1" x14ac:dyDescent="0.25">
      <c r="A635" s="17" t="s">
        <v>1164</v>
      </c>
      <c r="B635" s="17" t="str">
        <f>VLOOKUP(A635,data!I:S,2,FALSE)</f>
        <v>Pos Z</v>
      </c>
      <c r="C635" s="15">
        <f>TRUNC(VLOOKUP(A635,data!I:S,3,FALSE),1)</f>
        <v>1049.9000000000001</v>
      </c>
      <c r="D635" s="15">
        <f>TRUNC(VLOOKUP(A635,data!I:S,4,FALSE),1)</f>
        <v>1050.7</v>
      </c>
      <c r="E635" s="15">
        <f>VLOOKUP(A635,data!I:S,5,FALSE)</f>
        <v>-3</v>
      </c>
      <c r="F635" s="15">
        <f>VLOOKUP(A635,data!I:S,6,FALSE)</f>
        <v>3</v>
      </c>
      <c r="G635" s="17">
        <f>C635-D635</f>
        <v>-0.79999999999995453</v>
      </c>
      <c r="H635" s="17">
        <f>IF(OR(G635&lt;E635,G635&gt;F635),1,0)</f>
        <v>0</v>
      </c>
      <c r="I635" s="15" t="str">
        <f>IF(H635=1,IF(G635&lt;E635,G635-E635,G635-F635),"")</f>
        <v/>
      </c>
      <c r="J635" s="33" t="str">
        <f>VLOOKUP(A635,data!I:S,9,FALSE)</f>
        <v>TUERCA EXTENSION RH_Z</v>
      </c>
      <c r="K635" s="33"/>
      <c r="L635" s="33"/>
      <c r="M635" s="33"/>
      <c r="N635" s="2"/>
      <c r="X635" s="3" t="str">
        <f>IF(AND(H635=1,Y635="TRUE"),TRUE,"")</f>
        <v/>
      </c>
      <c r="Y635" s="3" t="str">
        <f>VLOOKUP(A635,data!I:S,10,FALSE)</f>
        <v>FALSE</v>
      </c>
      <c r="Z635" s="3">
        <f>VLOOKUP(A635,data!I:S,7,FALSE)</f>
        <v>-6</v>
      </c>
      <c r="AA635" s="3">
        <f>VLOOKUP(A635,data!I:S,8,FALSE)</f>
        <v>6</v>
      </c>
      <c r="AB635" s="3" t="b">
        <f>IF(OR(G635&lt;Z635,G635&gt;AA635),TRUE,FALSE)</f>
        <v>0</v>
      </c>
    </row>
    <row r="636" spans="1:28" s="3" customFormat="1" x14ac:dyDescent="0.25">
      <c r="A636" s="17" t="s">
        <v>1166</v>
      </c>
      <c r="B636" s="17" t="str">
        <f>VLOOKUP(A636,data!I:S,2,FALSE)</f>
        <v>Pos X</v>
      </c>
      <c r="C636" s="15">
        <f>TRUNC(VLOOKUP(A636,data!I:S,3,FALSE),1)</f>
        <v>1124.3</v>
      </c>
      <c r="D636" s="15">
        <f>TRUNC(VLOOKUP(A636,data!I:S,4,FALSE),1)</f>
        <v>1119.9000000000001</v>
      </c>
      <c r="E636" s="15">
        <f>VLOOKUP(A636,data!I:S,5,FALSE)</f>
        <v>-4</v>
      </c>
      <c r="F636" s="15">
        <f>VLOOKUP(A636,data!I:S,6,FALSE)</f>
        <v>4</v>
      </c>
      <c r="G636" s="17">
        <f>C636-D636</f>
        <v>4.3999999999998636</v>
      </c>
      <c r="H636" s="17">
        <f>IF(OR(G636&lt;E636,G636&gt;F636),1,0)</f>
        <v>1</v>
      </c>
      <c r="I636" s="15">
        <f>IF(H636=1,IF(G636&lt;E636,G636-E636,G636-F636),"")</f>
        <v>0.39999999999986358</v>
      </c>
      <c r="J636" s="33" t="str">
        <f>VLOOKUP(A636,data!I:S,9,FALSE)</f>
        <v>Front Bumper Top Hole RH Pos X</v>
      </c>
      <c r="K636" s="33"/>
      <c r="L636" s="33"/>
      <c r="M636" s="33"/>
      <c r="N636" s="2"/>
      <c r="X636" s="3" t="str">
        <f>IF(AND(H636=1,Y636="TRUE"),TRUE,"")</f>
        <v/>
      </c>
      <c r="Y636" s="3" t="str">
        <f>VLOOKUP(A636,data!I:S,10,FALSE)</f>
        <v>FALSE</v>
      </c>
      <c r="Z636" s="3">
        <f>VLOOKUP(A636,data!I:S,7,FALSE)</f>
        <v>-6</v>
      </c>
      <c r="AA636" s="3">
        <f>VLOOKUP(A636,data!I:S,8,FALSE)</f>
        <v>6</v>
      </c>
      <c r="AB636" s="3" t="b">
        <f>IF(OR(G636&lt;Z636,G636&gt;AA636),TRUE,FALSE)</f>
        <v>0</v>
      </c>
    </row>
    <row r="637" spans="1:28" s="3" customFormat="1" x14ac:dyDescent="0.25">
      <c r="A637" s="17" t="s">
        <v>1168</v>
      </c>
      <c r="B637" s="17" t="str">
        <f>VLOOKUP(A637,data!I:S,2,FALSE)</f>
        <v>Pos Y</v>
      </c>
      <c r="C637" s="15">
        <f>TRUNC(VLOOKUP(A637,data!I:S,3,FALSE),1)</f>
        <v>434.7</v>
      </c>
      <c r="D637" s="15">
        <f>TRUNC(VLOOKUP(A637,data!I:S,4,FALSE),1)</f>
        <v>438.9</v>
      </c>
      <c r="E637" s="15">
        <f>VLOOKUP(A637,data!I:S,5,FALSE)</f>
        <v>-4</v>
      </c>
      <c r="F637" s="15">
        <f>VLOOKUP(A637,data!I:S,6,FALSE)</f>
        <v>4</v>
      </c>
      <c r="G637" s="17">
        <f>C637-D637</f>
        <v>-4.1999999999999886</v>
      </c>
      <c r="H637" s="17">
        <f>IF(OR(G637&lt;E637,G637&gt;F637),1,0)</f>
        <v>1</v>
      </c>
      <c r="I637" s="15">
        <f>IF(H637=1,IF(G637&lt;E637,G637-E637,G637-F637),"")</f>
        <v>-0.19999999999998863</v>
      </c>
      <c r="J637" s="33" t="str">
        <f>VLOOKUP(A637,data!I:S,9,FALSE)</f>
        <v>Front Bumper Top Hole RH Pos Y</v>
      </c>
      <c r="K637" s="33"/>
      <c r="L637" s="33"/>
      <c r="M637" s="33"/>
      <c r="N637" s="2"/>
      <c r="X637" s="3" t="str">
        <f>IF(AND(H637=1,Y637="TRUE"),TRUE,"")</f>
        <v/>
      </c>
      <c r="Y637" s="3" t="str">
        <f>VLOOKUP(A637,data!I:S,10,FALSE)</f>
        <v>FALSE</v>
      </c>
      <c r="Z637" s="3">
        <f>VLOOKUP(A637,data!I:S,7,FALSE)</f>
        <v>-6</v>
      </c>
      <c r="AA637" s="3">
        <f>VLOOKUP(A637,data!I:S,8,FALSE)</f>
        <v>6</v>
      </c>
      <c r="AB637" s="3" t="b">
        <f>IF(OR(G637&lt;Z637,G637&gt;AA637),TRUE,FALSE)</f>
        <v>0</v>
      </c>
    </row>
    <row r="638" spans="1:28" s="3" customFormat="1" x14ac:dyDescent="0.25">
      <c r="A638" s="17" t="s">
        <v>1170</v>
      </c>
      <c r="B638" s="17" t="str">
        <f>VLOOKUP(A638,data!I:S,2,FALSE)</f>
        <v>Pos Z</v>
      </c>
      <c r="C638" s="15">
        <f>TRUNC(VLOOKUP(A638,data!I:S,3,FALSE),1)</f>
        <v>988.4</v>
      </c>
      <c r="D638" s="15">
        <f>TRUNC(VLOOKUP(A638,data!I:S,4,FALSE),1)</f>
        <v>989.8</v>
      </c>
      <c r="E638" s="15">
        <f>VLOOKUP(A638,data!I:S,5,FALSE)</f>
        <v>-4</v>
      </c>
      <c r="F638" s="15">
        <f>VLOOKUP(A638,data!I:S,6,FALSE)</f>
        <v>4</v>
      </c>
      <c r="G638" s="17">
        <f>C638-D638</f>
        <v>-1.3999999999999773</v>
      </c>
      <c r="H638" s="17">
        <f>IF(OR(G638&lt;E638,G638&gt;F638),1,0)</f>
        <v>0</v>
      </c>
      <c r="I638" s="15" t="str">
        <f>IF(H638=1,IF(G638&lt;E638,G638-E638,G638-F638),"")</f>
        <v/>
      </c>
      <c r="J638" s="33" t="str">
        <f>VLOOKUP(A638,data!I:S,9,FALSE)</f>
        <v>Front Bumper Top Hole RH Pos Z</v>
      </c>
      <c r="K638" s="33"/>
      <c r="L638" s="33"/>
      <c r="M638" s="33"/>
      <c r="N638" s="2"/>
      <c r="X638" s="3" t="str">
        <f>IF(AND(H638=1,Y638="TRUE"),TRUE,"")</f>
        <v/>
      </c>
      <c r="Y638" s="3" t="str">
        <f>VLOOKUP(A638,data!I:S,10,FALSE)</f>
        <v>FALSE</v>
      </c>
      <c r="Z638" s="3">
        <f>VLOOKUP(A638,data!I:S,7,FALSE)</f>
        <v>-6</v>
      </c>
      <c r="AA638" s="3">
        <f>VLOOKUP(A638,data!I:S,8,FALSE)</f>
        <v>6</v>
      </c>
      <c r="AB638" s="3" t="b">
        <f>IF(OR(G638&lt;Z638,G638&gt;AA638),TRUE,FALSE)</f>
        <v>0</v>
      </c>
    </row>
    <row r="639" spans="1:28" s="3" customFormat="1" x14ac:dyDescent="0.25">
      <c r="A639" s="17" t="s">
        <v>1172</v>
      </c>
      <c r="B639" s="17" t="str">
        <f>VLOOKUP(A639,data!I:S,2,FALSE)</f>
        <v>Pos X</v>
      </c>
      <c r="C639" s="15">
        <f>TRUNC(VLOOKUP(A639,data!I:S,3,FALSE),1)</f>
        <v>1207.3</v>
      </c>
      <c r="D639" s="15">
        <f>TRUNC(VLOOKUP(A639,data!I:S,4,FALSE),1)</f>
        <v>1207.7</v>
      </c>
      <c r="E639" s="15">
        <f>VLOOKUP(A639,data!I:S,5,FALSE)</f>
        <v>-4</v>
      </c>
      <c r="F639" s="15">
        <f>VLOOKUP(A639,data!I:S,6,FALSE)</f>
        <v>4</v>
      </c>
      <c r="G639" s="17">
        <f>C639-D639</f>
        <v>-0.40000000000009095</v>
      </c>
      <c r="H639" s="17">
        <f>IF(OR(G639&lt;E639,G639&gt;F639),1,0)</f>
        <v>0</v>
      </c>
      <c r="I639" s="15" t="str">
        <f>IF(H639=1,IF(G639&lt;E639,G639-E639,G639-F639),"")</f>
        <v/>
      </c>
      <c r="J639" s="33" t="str">
        <f>VLOOKUP(A639,data!I:S,9,FALSE)</f>
        <v>Larguero Front Hole RH Pos X</v>
      </c>
      <c r="K639" s="33"/>
      <c r="L639" s="33"/>
      <c r="M639" s="33"/>
      <c r="N639" s="2"/>
      <c r="X639" s="3" t="str">
        <f>IF(AND(H639=1,Y639="TRUE"),TRUE,"")</f>
        <v/>
      </c>
      <c r="Y639" s="3" t="str">
        <f>VLOOKUP(A639,data!I:S,10,FALSE)</f>
        <v>FALSE</v>
      </c>
      <c r="Z639" s="3">
        <f>VLOOKUP(A639,data!I:S,7,FALSE)</f>
        <v>-6</v>
      </c>
      <c r="AA639" s="3">
        <f>VLOOKUP(A639,data!I:S,8,FALSE)</f>
        <v>6</v>
      </c>
      <c r="AB639" s="3" t="b">
        <f>IF(OR(G639&lt;Z639,G639&gt;AA639),TRUE,FALSE)</f>
        <v>0</v>
      </c>
    </row>
    <row r="640" spans="1:28" s="3" customFormat="1" x14ac:dyDescent="0.25">
      <c r="A640" s="17" t="s">
        <v>1174</v>
      </c>
      <c r="B640" s="17" t="str">
        <f>VLOOKUP(A640,data!I:S,2,FALSE)</f>
        <v>Pos Y</v>
      </c>
      <c r="C640" s="15">
        <f>TRUNC(VLOOKUP(A640,data!I:S,3,FALSE),1)</f>
        <v>414.9</v>
      </c>
      <c r="D640" s="15">
        <f>TRUNC(VLOOKUP(A640,data!I:S,4,FALSE),1)</f>
        <v>417.9</v>
      </c>
      <c r="E640" s="15">
        <f>VLOOKUP(A640,data!I:S,5,FALSE)</f>
        <v>-4</v>
      </c>
      <c r="F640" s="15">
        <f>VLOOKUP(A640,data!I:S,6,FALSE)</f>
        <v>4</v>
      </c>
      <c r="G640" s="17">
        <f>C640-D640</f>
        <v>-3</v>
      </c>
      <c r="H640" s="17">
        <f>IF(OR(G640&lt;E640,G640&gt;F640),1,0)</f>
        <v>0</v>
      </c>
      <c r="I640" s="15" t="str">
        <f>IF(H640=1,IF(G640&lt;E640,G640-E640,G640-F640),"")</f>
        <v/>
      </c>
      <c r="J640" s="33" t="str">
        <f>VLOOKUP(A640,data!I:S,9,FALSE)</f>
        <v>Larguero Front Hole RH Pos Y</v>
      </c>
      <c r="K640" s="33"/>
      <c r="L640" s="33"/>
      <c r="M640" s="33"/>
      <c r="N640" s="2"/>
      <c r="X640" s="3" t="str">
        <f>IF(AND(H640=1,Y640="TRUE"),TRUE,"")</f>
        <v/>
      </c>
      <c r="Y640" s="3" t="str">
        <f>VLOOKUP(A640,data!I:S,10,FALSE)</f>
        <v>FALSE</v>
      </c>
      <c r="Z640" s="3">
        <f>VLOOKUP(A640,data!I:S,7,FALSE)</f>
        <v>-6</v>
      </c>
      <c r="AA640" s="3">
        <f>VLOOKUP(A640,data!I:S,8,FALSE)</f>
        <v>6</v>
      </c>
      <c r="AB640" s="3" t="b">
        <f>IF(OR(G640&lt;Z640,G640&gt;AA640),TRUE,FALSE)</f>
        <v>0</v>
      </c>
    </row>
    <row r="641" spans="1:28" s="3" customFormat="1" x14ac:dyDescent="0.25">
      <c r="A641" s="17" t="s">
        <v>1176</v>
      </c>
      <c r="B641" s="17" t="str">
        <f>VLOOKUP(A641,data!I:S,2,FALSE)</f>
        <v>Pos Z</v>
      </c>
      <c r="C641" s="15">
        <f>TRUNC(VLOOKUP(A641,data!I:S,3,FALSE),1)</f>
        <v>1040.9000000000001</v>
      </c>
      <c r="D641" s="15">
        <f>TRUNC(VLOOKUP(A641,data!I:S,4,FALSE),1)</f>
        <v>1041.3</v>
      </c>
      <c r="E641" s="15">
        <f>VLOOKUP(A641,data!I:S,5,FALSE)</f>
        <v>-4</v>
      </c>
      <c r="F641" s="15">
        <f>VLOOKUP(A641,data!I:S,6,FALSE)</f>
        <v>4</v>
      </c>
      <c r="G641" s="17">
        <f>C641-D641</f>
        <v>-0.39999999999986358</v>
      </c>
      <c r="H641" s="17">
        <f>IF(OR(G641&lt;E641,G641&gt;F641),1,0)</f>
        <v>0</v>
      </c>
      <c r="I641" s="15" t="str">
        <f>IF(H641=1,IF(G641&lt;E641,G641-E641,G641-F641),"")</f>
        <v/>
      </c>
      <c r="J641" s="33" t="str">
        <f>VLOOKUP(A641,data!I:S,9,FALSE)</f>
        <v>Larguero Front Hole RH Pos Z</v>
      </c>
      <c r="K641" s="33"/>
      <c r="L641" s="33"/>
      <c r="M641" s="33"/>
      <c r="N641" s="2"/>
      <c r="X641" s="3" t="str">
        <f>IF(AND(H641=1,Y641="TRUE"),TRUE,"")</f>
        <v/>
      </c>
      <c r="Y641" s="3" t="str">
        <f>VLOOKUP(A641,data!I:S,10,FALSE)</f>
        <v>FALSE</v>
      </c>
      <c r="Z641" s="3">
        <f>VLOOKUP(A641,data!I:S,7,FALSE)</f>
        <v>-6</v>
      </c>
      <c r="AA641" s="3">
        <f>VLOOKUP(A641,data!I:S,8,FALSE)</f>
        <v>6</v>
      </c>
      <c r="AB641" s="3" t="b">
        <f>IF(OR(G641&lt;Z641,G641&gt;AA641),TRUE,FALSE)</f>
        <v>0</v>
      </c>
    </row>
    <row r="642" spans="1:28" s="3" customFormat="1" x14ac:dyDescent="0.25">
      <c r="A642" s="17" t="s">
        <v>1178</v>
      </c>
      <c r="B642" s="17" t="str">
        <f>VLOOKUP(A642,data!I:S,2,FALSE)</f>
        <v>Pos X</v>
      </c>
      <c r="C642" s="15">
        <f>TRUNC(VLOOKUP(A642,data!I:S,3,FALSE),1)</f>
        <v>1124</v>
      </c>
      <c r="D642" s="15">
        <f>TRUNC(VLOOKUP(A642,data!I:S,4,FALSE),1)</f>
        <v>1119.9000000000001</v>
      </c>
      <c r="E642" s="15">
        <f>VLOOKUP(A642,data!I:S,5,FALSE)</f>
        <v>-4</v>
      </c>
      <c r="F642" s="15">
        <f>VLOOKUP(A642,data!I:S,6,FALSE)</f>
        <v>4</v>
      </c>
      <c r="G642" s="17">
        <f>C642-D642</f>
        <v>4.0999999999999091</v>
      </c>
      <c r="H642" s="17">
        <f>IF(OR(G642&lt;E642,G642&gt;F642),1,0)</f>
        <v>1</v>
      </c>
      <c r="I642" s="15">
        <f>IF(H642=1,IF(G642&lt;E642,G642-E642,G642-F642),"")</f>
        <v>9.9999999999909051E-2</v>
      </c>
      <c r="J642" s="33" t="str">
        <f>VLOOKUP(A642,data!I:S,9,FALSE)</f>
        <v>Front Bumper Top Hole LH Pos X</v>
      </c>
      <c r="K642" s="33"/>
      <c r="L642" s="33"/>
      <c r="M642" s="33"/>
      <c r="N642" s="2"/>
      <c r="X642" s="3" t="str">
        <f>IF(AND(H642=1,Y642="TRUE"),TRUE,"")</f>
        <v/>
      </c>
      <c r="Y642" s="3" t="str">
        <f>VLOOKUP(A642,data!I:S,10,FALSE)</f>
        <v>FALSE</v>
      </c>
      <c r="Z642" s="3">
        <f>VLOOKUP(A642,data!I:S,7,FALSE)</f>
        <v>-6</v>
      </c>
      <c r="AA642" s="3">
        <f>VLOOKUP(A642,data!I:S,8,FALSE)</f>
        <v>6</v>
      </c>
      <c r="AB642" s="3" t="b">
        <f>IF(OR(G642&lt;Z642,G642&gt;AA642),TRUE,FALSE)</f>
        <v>0</v>
      </c>
    </row>
    <row r="643" spans="1:28" s="3" customFormat="1" x14ac:dyDescent="0.25">
      <c r="A643" s="17" t="s">
        <v>1180</v>
      </c>
      <c r="B643" s="17" t="str">
        <f>VLOOKUP(A643,data!I:S,2,FALSE)</f>
        <v>Pos Y</v>
      </c>
      <c r="C643" s="15">
        <f>TRUNC(VLOOKUP(A643,data!I:S,3,FALSE),1)</f>
        <v>-438.4</v>
      </c>
      <c r="D643" s="15">
        <f>TRUNC(VLOOKUP(A643,data!I:S,4,FALSE),1)</f>
        <v>-438.9</v>
      </c>
      <c r="E643" s="15">
        <f>VLOOKUP(A643,data!I:S,5,FALSE)</f>
        <v>-4</v>
      </c>
      <c r="F643" s="15">
        <f>VLOOKUP(A643,data!I:S,6,FALSE)</f>
        <v>4</v>
      </c>
      <c r="G643" s="17">
        <f>C643-D643</f>
        <v>0.5</v>
      </c>
      <c r="H643" s="17">
        <f>IF(OR(G643&lt;E643,G643&gt;F643),1,0)</f>
        <v>0</v>
      </c>
      <c r="I643" s="15" t="str">
        <f>IF(H643=1,IF(G643&lt;E643,G643-E643,G643-F643),"")</f>
        <v/>
      </c>
      <c r="J643" s="33" t="str">
        <f>VLOOKUP(A643,data!I:S,9,FALSE)</f>
        <v>Front Bumper Top Hole LH Pos Y</v>
      </c>
      <c r="K643" s="33"/>
      <c r="L643" s="33"/>
      <c r="M643" s="33"/>
      <c r="N643" s="2"/>
      <c r="X643" s="3" t="str">
        <f>IF(AND(H643=1,Y643="TRUE"),TRUE,"")</f>
        <v/>
      </c>
      <c r="Y643" s="3" t="str">
        <f>VLOOKUP(A643,data!I:S,10,FALSE)</f>
        <v>FALSE</v>
      </c>
      <c r="Z643" s="3">
        <f>VLOOKUP(A643,data!I:S,7,FALSE)</f>
        <v>-6</v>
      </c>
      <c r="AA643" s="3">
        <f>VLOOKUP(A643,data!I:S,8,FALSE)</f>
        <v>6</v>
      </c>
      <c r="AB643" s="3" t="b">
        <f>IF(OR(G643&lt;Z643,G643&gt;AA643),TRUE,FALSE)</f>
        <v>0</v>
      </c>
    </row>
    <row r="644" spans="1:28" s="3" customFormat="1" x14ac:dyDescent="0.25">
      <c r="A644" s="17" t="s">
        <v>1182</v>
      </c>
      <c r="B644" s="17" t="str">
        <f>VLOOKUP(A644,data!I:S,2,FALSE)</f>
        <v>Pos Z</v>
      </c>
      <c r="C644" s="15">
        <f>TRUNC(VLOOKUP(A644,data!I:S,3,FALSE),1)</f>
        <v>987.4</v>
      </c>
      <c r="D644" s="15">
        <f>TRUNC(VLOOKUP(A644,data!I:S,4,FALSE),1)</f>
        <v>989.8</v>
      </c>
      <c r="E644" s="15">
        <f>VLOOKUP(A644,data!I:S,5,FALSE)</f>
        <v>-4</v>
      </c>
      <c r="F644" s="15">
        <f>VLOOKUP(A644,data!I:S,6,FALSE)</f>
        <v>4</v>
      </c>
      <c r="G644" s="17">
        <f>C644-D644</f>
        <v>-2.3999999999999773</v>
      </c>
      <c r="H644" s="17">
        <f>IF(OR(G644&lt;E644,G644&gt;F644),1,0)</f>
        <v>0</v>
      </c>
      <c r="I644" s="15" t="str">
        <f>IF(H644=1,IF(G644&lt;E644,G644-E644,G644-F644),"")</f>
        <v/>
      </c>
      <c r="J644" s="33" t="str">
        <f>VLOOKUP(A644,data!I:S,9,FALSE)</f>
        <v>Front Bumper Top Hole LH Pos Z</v>
      </c>
      <c r="K644" s="33"/>
      <c r="L644" s="33"/>
      <c r="M644" s="33"/>
      <c r="N644" s="2"/>
      <c r="X644" s="3" t="str">
        <f>IF(AND(H644=1,Y644="TRUE"),TRUE,"")</f>
        <v/>
      </c>
      <c r="Y644" s="3" t="str">
        <f>VLOOKUP(A644,data!I:S,10,FALSE)</f>
        <v>FALSE</v>
      </c>
      <c r="Z644" s="3">
        <f>VLOOKUP(A644,data!I:S,7,FALSE)</f>
        <v>-6</v>
      </c>
      <c r="AA644" s="3">
        <f>VLOOKUP(A644,data!I:S,8,FALSE)</f>
        <v>6</v>
      </c>
      <c r="AB644" s="3" t="b">
        <f>IF(OR(G644&lt;Z644,G644&gt;AA644),TRUE,FALSE)</f>
        <v>0</v>
      </c>
    </row>
    <row r="645" spans="1:28" s="3" customFormat="1" x14ac:dyDescent="0.25">
      <c r="A645" s="17" t="s">
        <v>1184</v>
      </c>
      <c r="B645" s="17" t="str">
        <f>VLOOKUP(A645,data!I:S,2,FALSE)</f>
        <v>Pos X</v>
      </c>
      <c r="C645" s="15">
        <f>TRUNC(VLOOKUP(A645,data!I:S,3,FALSE),1)</f>
        <v>1207.4000000000001</v>
      </c>
      <c r="D645" s="15">
        <f>TRUNC(VLOOKUP(A645,data!I:S,4,FALSE),1)</f>
        <v>1207.7</v>
      </c>
      <c r="E645" s="15">
        <f>VLOOKUP(A645,data!I:S,5,FALSE)</f>
        <v>-4</v>
      </c>
      <c r="F645" s="15">
        <f>VLOOKUP(A645,data!I:S,6,FALSE)</f>
        <v>4</v>
      </c>
      <c r="G645" s="17">
        <f>C645-D645</f>
        <v>-0.29999999999995453</v>
      </c>
      <c r="H645" s="17">
        <f>IF(OR(G645&lt;E645,G645&gt;F645),1,0)</f>
        <v>0</v>
      </c>
      <c r="I645" s="15" t="str">
        <f>IF(H645=1,IF(G645&lt;E645,G645-E645,G645-F645),"")</f>
        <v/>
      </c>
      <c r="J645" s="33" t="str">
        <f>VLOOKUP(A645,data!I:S,9,FALSE)</f>
        <v>Larguero Front Hole LH Pos X</v>
      </c>
      <c r="K645" s="33"/>
      <c r="L645" s="33"/>
      <c r="M645" s="33"/>
      <c r="N645" s="2"/>
      <c r="X645" s="3" t="str">
        <f>IF(AND(H645=1,Y645="TRUE"),TRUE,"")</f>
        <v/>
      </c>
      <c r="Y645" s="3" t="str">
        <f>VLOOKUP(A645,data!I:S,10,FALSE)</f>
        <v>FALSE</v>
      </c>
      <c r="Z645" s="3">
        <f>VLOOKUP(A645,data!I:S,7,FALSE)</f>
        <v>-6</v>
      </c>
      <c r="AA645" s="3">
        <f>VLOOKUP(A645,data!I:S,8,FALSE)</f>
        <v>6</v>
      </c>
      <c r="AB645" s="3" t="b">
        <f>IF(OR(G645&lt;Z645,G645&gt;AA645),TRUE,FALSE)</f>
        <v>0</v>
      </c>
    </row>
    <row r="646" spans="1:28" s="3" customFormat="1" x14ac:dyDescent="0.25">
      <c r="A646" s="17" t="s">
        <v>1186</v>
      </c>
      <c r="B646" s="17" t="str">
        <f>VLOOKUP(A646,data!I:S,2,FALSE)</f>
        <v>Pos Y</v>
      </c>
      <c r="C646" s="15">
        <f>TRUNC(VLOOKUP(A646,data!I:S,3,FALSE),1)</f>
        <v>-418.6</v>
      </c>
      <c r="D646" s="15">
        <f>TRUNC(VLOOKUP(A646,data!I:S,4,FALSE),1)</f>
        <v>-417.9</v>
      </c>
      <c r="E646" s="15">
        <f>VLOOKUP(A646,data!I:S,5,FALSE)</f>
        <v>-4</v>
      </c>
      <c r="F646" s="15">
        <f>VLOOKUP(A646,data!I:S,6,FALSE)</f>
        <v>4</v>
      </c>
      <c r="G646" s="17">
        <f>C646-D646</f>
        <v>-0.70000000000004547</v>
      </c>
      <c r="H646" s="17">
        <f>IF(OR(G646&lt;E646,G646&gt;F646),1,0)</f>
        <v>0</v>
      </c>
      <c r="I646" s="15" t="str">
        <f>IF(H646=1,IF(G646&lt;E646,G646-E646,G646-F646),"")</f>
        <v/>
      </c>
      <c r="J646" s="33" t="str">
        <f>VLOOKUP(A646,data!I:S,9,FALSE)</f>
        <v>Larguero Front Hole LH Pos Y</v>
      </c>
      <c r="K646" s="33"/>
      <c r="L646" s="33"/>
      <c r="M646" s="33"/>
      <c r="N646" s="2"/>
      <c r="X646" s="3" t="str">
        <f>IF(AND(H646=1,Y646="TRUE"),TRUE,"")</f>
        <v/>
      </c>
      <c r="Y646" s="3" t="str">
        <f>VLOOKUP(A646,data!I:S,10,FALSE)</f>
        <v>FALSE</v>
      </c>
      <c r="Z646" s="3">
        <f>VLOOKUP(A646,data!I:S,7,FALSE)</f>
        <v>-6</v>
      </c>
      <c r="AA646" s="3">
        <f>VLOOKUP(A646,data!I:S,8,FALSE)</f>
        <v>6</v>
      </c>
      <c r="AB646" s="3" t="b">
        <f>IF(OR(G646&lt;Z646,G646&gt;AA646),TRUE,FALSE)</f>
        <v>0</v>
      </c>
    </row>
    <row r="647" spans="1:28" s="3" customFormat="1" x14ac:dyDescent="0.25">
      <c r="A647" s="17" t="s">
        <v>1188</v>
      </c>
      <c r="B647" s="17" t="str">
        <f>VLOOKUP(A647,data!I:S,2,FALSE)</f>
        <v>Pos Z</v>
      </c>
      <c r="C647" s="15">
        <f>TRUNC(VLOOKUP(A647,data!I:S,3,FALSE),1)</f>
        <v>1040.2</v>
      </c>
      <c r="D647" s="15">
        <f>TRUNC(VLOOKUP(A647,data!I:S,4,FALSE),1)</f>
        <v>1041.3</v>
      </c>
      <c r="E647" s="15">
        <f>VLOOKUP(A647,data!I:S,5,FALSE)</f>
        <v>-4</v>
      </c>
      <c r="F647" s="15">
        <f>VLOOKUP(A647,data!I:S,6,FALSE)</f>
        <v>4</v>
      </c>
      <c r="G647" s="17">
        <f>C647-D647</f>
        <v>-1.0999999999999091</v>
      </c>
      <c r="H647" s="17">
        <f>IF(OR(G647&lt;E647,G647&gt;F647),1,0)</f>
        <v>0</v>
      </c>
      <c r="I647" s="15" t="str">
        <f>IF(H647=1,IF(G647&lt;E647,G647-E647,G647-F647),"")</f>
        <v/>
      </c>
      <c r="J647" s="33" t="str">
        <f>VLOOKUP(A647,data!I:S,9,FALSE)</f>
        <v>Larguero Front Hole LH Pos Z</v>
      </c>
      <c r="K647" s="33"/>
      <c r="L647" s="33"/>
      <c r="M647" s="33"/>
      <c r="N647" s="2"/>
      <c r="X647" s="3" t="str">
        <f>IF(AND(H647=1,Y647="TRUE"),TRUE,"")</f>
        <v/>
      </c>
      <c r="Y647" s="3" t="str">
        <f>VLOOKUP(A647,data!I:S,10,FALSE)</f>
        <v>FALSE</v>
      </c>
      <c r="Z647" s="3">
        <f>VLOOKUP(A647,data!I:S,7,FALSE)</f>
        <v>-6</v>
      </c>
      <c r="AA647" s="3">
        <f>VLOOKUP(A647,data!I:S,8,FALSE)</f>
        <v>6</v>
      </c>
      <c r="AB647" s="3" t="b">
        <f>IF(OR(G647&lt;Z647,G647&gt;AA647),TRUE,FALSE)</f>
        <v>0</v>
      </c>
    </row>
    <row r="648" spans="1:28" s="3" customFormat="1" x14ac:dyDescent="0.25">
      <c r="A648" s="17" t="s">
        <v>1190</v>
      </c>
      <c r="B648" s="17" t="str">
        <f>VLOOKUP(A648,data!I:S,2,FALSE)</f>
        <v>Pos X</v>
      </c>
      <c r="C648" s="15">
        <f>TRUNC(VLOOKUP(A648,data!I:S,3,FALSE),1)</f>
        <v>804.6</v>
      </c>
      <c r="D648" s="15">
        <f>TRUNC(VLOOKUP(A648,data!I:S,4,FALSE),1)</f>
        <v>804.6</v>
      </c>
      <c r="E648" s="15">
        <f>VLOOKUP(A648,data!I:S,5,FALSE)</f>
        <v>-3</v>
      </c>
      <c r="F648" s="15">
        <f>VLOOKUP(A648,data!I:S,6,FALSE)</f>
        <v>3</v>
      </c>
      <c r="G648" s="17">
        <f>C648-D648</f>
        <v>0</v>
      </c>
      <c r="H648" s="17">
        <f>IF(OR(G648&lt;E648,G648&gt;F648),1,0)</f>
        <v>0</v>
      </c>
      <c r="I648" s="15" t="str">
        <f>IF(H648=1,IF(G648&lt;E648,G648-E648,G648-F648),"")</f>
        <v/>
      </c>
      <c r="J648" s="33" t="str">
        <f>VLOOKUP(A648,data!I:S,9,FALSE)</f>
        <v>CM#1 Buje trasero RH Pos X</v>
      </c>
      <c r="K648" s="33"/>
      <c r="L648" s="33"/>
      <c r="M648" s="33"/>
      <c r="N648" s="2"/>
      <c r="X648" s="3" t="str">
        <f>IF(AND(H648=1,Y648="TRUE"),TRUE,"")</f>
        <v/>
      </c>
      <c r="Y648" s="3" t="str">
        <f>VLOOKUP(A648,data!I:S,10,FALSE)</f>
        <v>FALSE</v>
      </c>
      <c r="Z648" s="3">
        <f>VLOOKUP(A648,data!I:S,7,FALSE)</f>
        <v>-6</v>
      </c>
      <c r="AA648" s="3">
        <f>VLOOKUP(A648,data!I:S,8,FALSE)</f>
        <v>6</v>
      </c>
      <c r="AB648" s="3" t="b">
        <f>IF(OR(G648&lt;Z648,G648&gt;AA648),TRUE,FALSE)</f>
        <v>0</v>
      </c>
    </row>
    <row r="649" spans="1:28" s="3" customFormat="1" x14ac:dyDescent="0.25">
      <c r="A649" s="17" t="s">
        <v>1192</v>
      </c>
      <c r="B649" s="17" t="str">
        <f>VLOOKUP(A649,data!I:S,2,FALSE)</f>
        <v>Pos Y</v>
      </c>
      <c r="C649" s="15">
        <f>TRUNC(VLOOKUP(A649,data!I:S,3,FALSE),1)</f>
        <v>180.9</v>
      </c>
      <c r="D649" s="15">
        <f>TRUNC(VLOOKUP(A649,data!I:S,4,FALSE),1)</f>
        <v>181</v>
      </c>
      <c r="E649" s="15">
        <f>VLOOKUP(A649,data!I:S,5,FALSE)</f>
        <v>-3</v>
      </c>
      <c r="F649" s="15">
        <f>VLOOKUP(A649,data!I:S,6,FALSE)</f>
        <v>3</v>
      </c>
      <c r="G649" s="17">
        <f>C649-D649</f>
        <v>-9.9999999999994316E-2</v>
      </c>
      <c r="H649" s="17">
        <f>IF(OR(G649&lt;E649,G649&gt;F649),1,0)</f>
        <v>0</v>
      </c>
      <c r="I649" s="15" t="str">
        <f>IF(H649=1,IF(G649&lt;E649,G649-E649,G649-F649),"")</f>
        <v/>
      </c>
      <c r="J649" s="33" t="str">
        <f>VLOOKUP(A649,data!I:S,9,FALSE)</f>
        <v>CM#1 Buje trasero RH Pos Y</v>
      </c>
      <c r="K649" s="33"/>
      <c r="L649" s="33"/>
      <c r="M649" s="33"/>
      <c r="N649" s="2"/>
      <c r="X649" s="3" t="str">
        <f>IF(AND(H649=1,Y649="TRUE"),TRUE,"")</f>
        <v/>
      </c>
      <c r="Y649" s="3" t="str">
        <f>VLOOKUP(A649,data!I:S,10,FALSE)</f>
        <v>FALSE</v>
      </c>
      <c r="Z649" s="3">
        <f>VLOOKUP(A649,data!I:S,7,FALSE)</f>
        <v>-6</v>
      </c>
      <c r="AA649" s="3">
        <f>VLOOKUP(A649,data!I:S,8,FALSE)</f>
        <v>6</v>
      </c>
      <c r="AB649" s="3" t="b">
        <f>IF(OR(G649&lt;Z649,G649&gt;AA649),TRUE,FALSE)</f>
        <v>0</v>
      </c>
    </row>
    <row r="650" spans="1:28" s="3" customFormat="1" x14ac:dyDescent="0.25">
      <c r="A650" s="17" t="s">
        <v>1194</v>
      </c>
      <c r="B650" s="17" t="str">
        <f>VLOOKUP(A650,data!I:S,2,FALSE)</f>
        <v>Pos X</v>
      </c>
      <c r="C650" s="15">
        <f>TRUNC(VLOOKUP(A650,data!I:S,3,FALSE),1)</f>
        <v>803.7</v>
      </c>
      <c r="D650" s="15">
        <f>TRUNC(VLOOKUP(A650,data!I:S,4,FALSE),1)</f>
        <v>804.6</v>
      </c>
      <c r="E650" s="15">
        <f>VLOOKUP(A650,data!I:S,5,FALSE)</f>
        <v>-3</v>
      </c>
      <c r="F650" s="15">
        <f>VLOOKUP(A650,data!I:S,6,FALSE)</f>
        <v>3</v>
      </c>
      <c r="G650" s="17">
        <f>C650-D650</f>
        <v>-0.89999999999997726</v>
      </c>
      <c r="H650" s="17">
        <f>IF(OR(G650&lt;E650,G650&gt;F650),1,0)</f>
        <v>0</v>
      </c>
      <c r="I650" s="15" t="str">
        <f>IF(H650=1,IF(G650&lt;E650,G650-E650,G650-F650),"")</f>
        <v/>
      </c>
      <c r="J650" s="33" t="str">
        <f>VLOOKUP(A650,data!I:S,9,FALSE)</f>
        <v>CM#1 Buje trasero LH Pos X</v>
      </c>
      <c r="K650" s="33"/>
      <c r="L650" s="33"/>
      <c r="M650" s="33"/>
      <c r="N650" s="2"/>
      <c r="X650" s="3" t="str">
        <f>IF(AND(H650=1,Y650="TRUE"),TRUE,"")</f>
        <v/>
      </c>
      <c r="Y650" s="3" t="str">
        <f>VLOOKUP(A650,data!I:S,10,FALSE)</f>
        <v>FALSE</v>
      </c>
      <c r="Z650" s="3">
        <f>VLOOKUP(A650,data!I:S,7,FALSE)</f>
        <v>-6</v>
      </c>
      <c r="AA650" s="3">
        <f>VLOOKUP(A650,data!I:S,8,FALSE)</f>
        <v>6</v>
      </c>
      <c r="AB650" s="3" t="b">
        <f>IF(OR(G650&lt;Z650,G650&gt;AA650),TRUE,FALSE)</f>
        <v>0</v>
      </c>
    </row>
    <row r="651" spans="1:28" s="3" customFormat="1" x14ac:dyDescent="0.25">
      <c r="A651" s="17" t="s">
        <v>1196</v>
      </c>
      <c r="B651" s="17" t="str">
        <f>VLOOKUP(A651,data!I:S,2,FALSE)</f>
        <v>Pos Y</v>
      </c>
      <c r="C651" s="15">
        <f>TRUNC(VLOOKUP(A651,data!I:S,3,FALSE),1)</f>
        <v>-181.3</v>
      </c>
      <c r="D651" s="15">
        <f>TRUNC(VLOOKUP(A651,data!I:S,4,FALSE),1)</f>
        <v>-181</v>
      </c>
      <c r="E651" s="15">
        <f>VLOOKUP(A651,data!I:S,5,FALSE)</f>
        <v>-3</v>
      </c>
      <c r="F651" s="15">
        <f>VLOOKUP(A651,data!I:S,6,FALSE)</f>
        <v>3</v>
      </c>
      <c r="G651" s="17">
        <f>C651-D651</f>
        <v>-0.30000000000001137</v>
      </c>
      <c r="H651" s="17">
        <f>IF(OR(G651&lt;E651,G651&gt;F651),1,0)</f>
        <v>0</v>
      </c>
      <c r="I651" s="15" t="str">
        <f>IF(H651=1,IF(G651&lt;E651,G651-E651,G651-F651),"")</f>
        <v/>
      </c>
      <c r="J651" s="33" t="str">
        <f>VLOOKUP(A651,data!I:S,9,FALSE)</f>
        <v>CM#1 Buje trasero LH Pos Y</v>
      </c>
      <c r="K651" s="33"/>
      <c r="L651" s="33"/>
      <c r="M651" s="33"/>
      <c r="N651" s="2"/>
      <c r="X651" s="3" t="str">
        <f>IF(AND(H651=1,Y651="TRUE"),TRUE,"")</f>
        <v/>
      </c>
      <c r="Y651" s="3" t="str">
        <f>VLOOKUP(A651,data!I:S,10,FALSE)</f>
        <v>FALSE</v>
      </c>
      <c r="Z651" s="3">
        <f>VLOOKUP(A651,data!I:S,7,FALSE)</f>
        <v>-6</v>
      </c>
      <c r="AA651" s="3">
        <f>VLOOKUP(A651,data!I:S,8,FALSE)</f>
        <v>6</v>
      </c>
      <c r="AB651" s="3" t="b">
        <f>IF(OR(G651&lt;Z651,G651&gt;AA651),TRUE,FALSE)</f>
        <v>0</v>
      </c>
    </row>
    <row r="652" spans="1:28" s="3" customFormat="1" ht="30" customHeight="1" x14ac:dyDescent="0.25">
      <c r="A652" s="27" t="str">
        <f ca="1">INDEX(data!D:D,MATCH(OFFSET(INDIRECT("RC",FALSE),3,0),data!I:I,0))</f>
        <v>Extra features (4X4 Only)</v>
      </c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9"/>
      <c r="N652" s="2"/>
    </row>
    <row r="653" spans="1:28" s="3" customFormat="1" ht="200.1" customHeight="1" x14ac:dyDescent="0.25">
      <c r="A653" s="30" t="s">
        <v>32</v>
      </c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2"/>
      <c r="N653" s="2"/>
    </row>
    <row r="654" spans="1:28" s="3" customFormat="1" x14ac:dyDescent="0.25">
      <c r="A654" s="17" t="s">
        <v>0</v>
      </c>
      <c r="B654" s="17" t="s">
        <v>18</v>
      </c>
      <c r="C654" s="17" t="s">
        <v>19</v>
      </c>
      <c r="D654" s="17" t="s">
        <v>20</v>
      </c>
      <c r="E654" s="17" t="s">
        <v>34</v>
      </c>
      <c r="F654" s="17" t="s">
        <v>35</v>
      </c>
      <c r="G654" s="17" t="s">
        <v>36</v>
      </c>
      <c r="H654" s="17" t="s">
        <v>16</v>
      </c>
      <c r="I654" s="17" t="s">
        <v>17</v>
      </c>
      <c r="J654" s="33" t="s">
        <v>37</v>
      </c>
      <c r="K654" s="33"/>
      <c r="L654" s="33"/>
      <c r="M654" s="33"/>
      <c r="N654" s="2"/>
      <c r="X654" s="3" t="s">
        <v>27</v>
      </c>
      <c r="Y654" s="3" t="s">
        <v>23</v>
      </c>
      <c r="Z654" s="3" t="s">
        <v>24</v>
      </c>
      <c r="AA654" s="3" t="s">
        <v>25</v>
      </c>
      <c r="AB654" s="3" t="s">
        <v>26</v>
      </c>
    </row>
    <row r="655" spans="1:28" s="3" customFormat="1" x14ac:dyDescent="0.25">
      <c r="A655" s="17" t="s">
        <v>1200</v>
      </c>
      <c r="B655" s="17" t="str">
        <f>VLOOKUP(A655,data!I:S,2,FALSE)</f>
        <v>Pos X</v>
      </c>
      <c r="C655" s="15">
        <f>TRUNC(VLOOKUP(A655,data!I:S,3,FALSE),1)</f>
        <v>1004.8</v>
      </c>
      <c r="D655" s="15">
        <f>TRUNC(VLOOKUP(A655,data!I:S,4,FALSE),1)</f>
        <v>1005</v>
      </c>
      <c r="E655" s="15">
        <f>VLOOKUP(A655,data!I:S,5,FALSE)</f>
        <v>-3</v>
      </c>
      <c r="F655" s="15">
        <f>VLOOKUP(A655,data!I:S,6,FALSE)</f>
        <v>3</v>
      </c>
      <c r="G655" s="17">
        <f>C655-D655</f>
        <v>-0.20000000000004547</v>
      </c>
      <c r="H655" s="17">
        <f>IF(OR(G655&lt;E655,G655&gt;F655),1,0)</f>
        <v>0</v>
      </c>
      <c r="I655" s="15" t="str">
        <f>IF(H655=1,IF(G655&lt;E655,G655-E655,G655-F655),"")</f>
        <v/>
      </c>
      <c r="J655" s="33" t="str">
        <f>VLOOKUP(A655,data!I:S,9,FALSE)</f>
        <v>Datum 1 OP 1610 X</v>
      </c>
      <c r="K655" s="33"/>
      <c r="L655" s="33"/>
      <c r="M655" s="33"/>
      <c r="N655" s="2"/>
      <c r="X655" s="3" t="str">
        <f>IF(AND(H655=1,Y655="TRUE"),TRUE,"")</f>
        <v/>
      </c>
      <c r="Y655" s="3" t="str">
        <f>VLOOKUP(A655,data!I:S,10,FALSE)</f>
        <v>FALSE</v>
      </c>
      <c r="Z655" s="3">
        <f>VLOOKUP(A655,data!I:S,7,FALSE)</f>
        <v>-6</v>
      </c>
      <c r="AA655" s="3">
        <f>VLOOKUP(A655,data!I:S,8,FALSE)</f>
        <v>6</v>
      </c>
      <c r="AB655" s="3" t="b">
        <f>IF(OR(G655&lt;Z655,G655&gt;AA655),TRUE,FALSE)</f>
        <v>0</v>
      </c>
    </row>
    <row r="656" spans="1:28" s="3" customFormat="1" x14ac:dyDescent="0.25">
      <c r="A656" s="17" t="s">
        <v>1202</v>
      </c>
      <c r="B656" s="17" t="str">
        <f>VLOOKUP(A656,data!I:S,2,FALSE)</f>
        <v>Pos Y</v>
      </c>
      <c r="C656" s="15">
        <f>TRUNC(VLOOKUP(A656,data!I:S,3,FALSE),1)</f>
        <v>342.8</v>
      </c>
      <c r="D656" s="15">
        <f>TRUNC(VLOOKUP(A656,data!I:S,4,FALSE),1)</f>
        <v>345</v>
      </c>
      <c r="E656" s="15">
        <f>VLOOKUP(A656,data!I:S,5,FALSE)</f>
        <v>-3</v>
      </c>
      <c r="F656" s="15">
        <f>VLOOKUP(A656,data!I:S,6,FALSE)</f>
        <v>3</v>
      </c>
      <c r="G656" s="17">
        <f>C656-D656</f>
        <v>-2.1999999999999886</v>
      </c>
      <c r="H656" s="17">
        <f>IF(OR(G656&lt;E656,G656&gt;F656),1,0)</f>
        <v>0</v>
      </c>
      <c r="I656" s="15" t="str">
        <f>IF(H656=1,IF(G656&lt;E656,G656-E656,G656-F656),"")</f>
        <v/>
      </c>
      <c r="J656" s="33" t="str">
        <f>VLOOKUP(A656,data!I:S,9,FALSE)</f>
        <v>Datum 1 OP 1610 Y</v>
      </c>
      <c r="K656" s="33"/>
      <c r="L656" s="33"/>
      <c r="M656" s="33"/>
      <c r="N656" s="2"/>
      <c r="X656" s="3" t="str">
        <f>IF(AND(H656=1,Y656="TRUE"),TRUE,"")</f>
        <v/>
      </c>
      <c r="Y656" s="3" t="str">
        <f>VLOOKUP(A656,data!I:S,10,FALSE)</f>
        <v>FALSE</v>
      </c>
      <c r="Z656" s="3">
        <f>VLOOKUP(A656,data!I:S,7,FALSE)</f>
        <v>-6</v>
      </c>
      <c r="AA656" s="3">
        <f>VLOOKUP(A656,data!I:S,8,FALSE)</f>
        <v>6</v>
      </c>
      <c r="AB656" s="3" t="b">
        <f>IF(OR(G656&lt;Z656,G656&gt;AA656),TRUE,FALSE)</f>
        <v>0</v>
      </c>
    </row>
    <row r="657" spans="1:28" s="3" customFormat="1" x14ac:dyDescent="0.25">
      <c r="A657" s="17" t="s">
        <v>1204</v>
      </c>
      <c r="B657" s="17" t="str">
        <f>VLOOKUP(A657,data!I:S,2,FALSE)</f>
        <v>Pos Z</v>
      </c>
      <c r="C657" s="15">
        <f>TRUNC(VLOOKUP(A657,data!I:S,3,FALSE),1)</f>
        <v>1003.4</v>
      </c>
      <c r="D657" s="15">
        <f>TRUNC(VLOOKUP(A657,data!I:S,4,FALSE),1)</f>
        <v>1005</v>
      </c>
      <c r="E657" s="15">
        <f>VLOOKUP(A657,data!I:S,5,FALSE)</f>
        <v>-3</v>
      </c>
      <c r="F657" s="15">
        <f>VLOOKUP(A657,data!I:S,6,FALSE)</f>
        <v>3</v>
      </c>
      <c r="G657" s="17">
        <f>C657-D657</f>
        <v>-1.6000000000000227</v>
      </c>
      <c r="H657" s="17">
        <f>IF(OR(G657&lt;E657,G657&gt;F657),1,0)</f>
        <v>0</v>
      </c>
      <c r="I657" s="15" t="str">
        <f>IF(H657=1,IF(G657&lt;E657,G657-E657,G657-F657),"")</f>
        <v/>
      </c>
      <c r="J657" s="33" t="str">
        <f>VLOOKUP(A657,data!I:S,9,FALSE)</f>
        <v>Datum 1 OP 1610 Z</v>
      </c>
      <c r="K657" s="33"/>
      <c r="L657" s="33"/>
      <c r="M657" s="33"/>
      <c r="N657" s="2"/>
      <c r="X657" s="3" t="str">
        <f>IF(AND(H657=1,Y657="TRUE"),TRUE,"")</f>
        <v/>
      </c>
      <c r="Y657" s="3" t="str">
        <f>VLOOKUP(A657,data!I:S,10,FALSE)</f>
        <v>FALSE</v>
      </c>
      <c r="Z657" s="3">
        <f>VLOOKUP(A657,data!I:S,7,FALSE)</f>
        <v>-6</v>
      </c>
      <c r="AA657" s="3">
        <f>VLOOKUP(A657,data!I:S,8,FALSE)</f>
        <v>6</v>
      </c>
      <c r="AB657" s="3" t="b">
        <f>IF(OR(G657&lt;Z657,G657&gt;AA657),TRUE,FALSE)</f>
        <v>0</v>
      </c>
    </row>
    <row r="658" spans="1:28" s="3" customFormat="1" x14ac:dyDescent="0.25">
      <c r="A658" s="17" t="s">
        <v>1206</v>
      </c>
      <c r="B658" s="17" t="str">
        <f>VLOOKUP(A658,data!I:S,2,FALSE)</f>
        <v>Pos X</v>
      </c>
      <c r="C658" s="15">
        <f>TRUNC(VLOOKUP(A658,data!I:S,3,FALSE),1)</f>
        <v>1004.9</v>
      </c>
      <c r="D658" s="15">
        <f>TRUNC(VLOOKUP(A658,data!I:S,4,FALSE),1)</f>
        <v>1005</v>
      </c>
      <c r="E658" s="15">
        <f>VLOOKUP(A658,data!I:S,5,FALSE)</f>
        <v>-3</v>
      </c>
      <c r="F658" s="15">
        <f>VLOOKUP(A658,data!I:S,6,FALSE)</f>
        <v>3</v>
      </c>
      <c r="G658" s="17">
        <f>C658-D658</f>
        <v>-0.10000000000002274</v>
      </c>
      <c r="H658" s="17">
        <f>IF(OR(G658&lt;E658,G658&gt;F658),1,0)</f>
        <v>0</v>
      </c>
      <c r="I658" s="15" t="str">
        <f>IF(H658=1,IF(G658&lt;E658,G658-E658,G658-F658),"")</f>
        <v/>
      </c>
      <c r="J658" s="33" t="str">
        <f>VLOOKUP(A658,data!I:S,9,FALSE)</f>
        <v>Datum 1 OP 1610 X</v>
      </c>
      <c r="K658" s="33"/>
      <c r="L658" s="33"/>
      <c r="M658" s="33"/>
      <c r="N658" s="2"/>
      <c r="X658" s="3" t="str">
        <f>IF(AND(H658=1,Y658="TRUE"),TRUE,"")</f>
        <v/>
      </c>
      <c r="Y658" s="3" t="str">
        <f>VLOOKUP(A658,data!I:S,10,FALSE)</f>
        <v>FALSE</v>
      </c>
      <c r="Z658" s="3">
        <f>VLOOKUP(A658,data!I:S,7,FALSE)</f>
        <v>-6</v>
      </c>
      <c r="AA658" s="3">
        <f>VLOOKUP(A658,data!I:S,8,FALSE)</f>
        <v>6</v>
      </c>
      <c r="AB658" s="3" t="b">
        <f>IF(OR(G658&lt;Z658,G658&gt;AA658),TRUE,FALSE)</f>
        <v>0</v>
      </c>
    </row>
    <row r="659" spans="1:28" s="3" customFormat="1" x14ac:dyDescent="0.25">
      <c r="A659" s="17" t="s">
        <v>1207</v>
      </c>
      <c r="B659" s="17" t="str">
        <f>VLOOKUP(A659,data!I:S,2,FALSE)</f>
        <v>Pos Y</v>
      </c>
      <c r="C659" s="15">
        <f>TRUNC(VLOOKUP(A659,data!I:S,3,FALSE),1)</f>
        <v>-344.1</v>
      </c>
      <c r="D659" s="15">
        <f>TRUNC(VLOOKUP(A659,data!I:S,4,FALSE),1)</f>
        <v>-345</v>
      </c>
      <c r="E659" s="15">
        <f>VLOOKUP(A659,data!I:S,5,FALSE)</f>
        <v>-3</v>
      </c>
      <c r="F659" s="15">
        <f>VLOOKUP(A659,data!I:S,6,FALSE)</f>
        <v>3</v>
      </c>
      <c r="G659" s="17">
        <f>C659-D659</f>
        <v>0.89999999999997726</v>
      </c>
      <c r="H659" s="17">
        <f>IF(OR(G659&lt;E659,G659&gt;F659),1,0)</f>
        <v>0</v>
      </c>
      <c r="I659" s="15" t="str">
        <f>IF(H659=1,IF(G659&lt;E659,G659-E659,G659-F659),"")</f>
        <v/>
      </c>
      <c r="J659" s="33" t="str">
        <f>VLOOKUP(A659,data!I:S,9,FALSE)</f>
        <v>Datum 1 OP 1610 Y</v>
      </c>
      <c r="K659" s="33"/>
      <c r="L659" s="33"/>
      <c r="M659" s="33"/>
      <c r="N659" s="2"/>
      <c r="X659" s="3" t="str">
        <f>IF(AND(H659=1,Y659="TRUE"),TRUE,"")</f>
        <v/>
      </c>
      <c r="Y659" s="3" t="str">
        <f>VLOOKUP(A659,data!I:S,10,FALSE)</f>
        <v>FALSE</v>
      </c>
      <c r="Z659" s="3">
        <f>VLOOKUP(A659,data!I:S,7,FALSE)</f>
        <v>-6</v>
      </c>
      <c r="AA659" s="3">
        <f>VLOOKUP(A659,data!I:S,8,FALSE)</f>
        <v>6</v>
      </c>
      <c r="AB659" s="3" t="b">
        <f>IF(OR(G659&lt;Z659,G659&gt;AA659),TRUE,FALSE)</f>
        <v>0</v>
      </c>
    </row>
    <row r="660" spans="1:28" s="3" customFormat="1" x14ac:dyDescent="0.25">
      <c r="A660" s="17" t="s">
        <v>1208</v>
      </c>
      <c r="B660" s="17" t="str">
        <f>VLOOKUP(A660,data!I:S,2,FALSE)</f>
        <v>Pos Z</v>
      </c>
      <c r="C660" s="15">
        <f>TRUNC(VLOOKUP(A660,data!I:S,3,FALSE),1)</f>
        <v>1002.8</v>
      </c>
      <c r="D660" s="15">
        <f>TRUNC(VLOOKUP(A660,data!I:S,4,FALSE),1)</f>
        <v>1005</v>
      </c>
      <c r="E660" s="15">
        <f>VLOOKUP(A660,data!I:S,5,FALSE)</f>
        <v>-3</v>
      </c>
      <c r="F660" s="15">
        <f>VLOOKUP(A660,data!I:S,6,FALSE)</f>
        <v>3</v>
      </c>
      <c r="G660" s="17">
        <f>C660-D660</f>
        <v>-2.2000000000000455</v>
      </c>
      <c r="H660" s="17">
        <f>IF(OR(G660&lt;E660,G660&gt;F660),1,0)</f>
        <v>0</v>
      </c>
      <c r="I660" s="15" t="str">
        <f>IF(H660=1,IF(G660&lt;E660,G660-E660,G660-F660),"")</f>
        <v/>
      </c>
      <c r="J660" s="33" t="str">
        <f>VLOOKUP(A660,data!I:S,9,FALSE)</f>
        <v>Datum 1 OP 1610 Z</v>
      </c>
      <c r="K660" s="33"/>
      <c r="L660" s="33"/>
      <c r="M660" s="33"/>
      <c r="N660" s="2"/>
      <c r="X660" s="3" t="str">
        <f>IF(AND(H660=1,Y660="TRUE"),TRUE,"")</f>
        <v/>
      </c>
      <c r="Y660" s="3" t="str">
        <f>VLOOKUP(A660,data!I:S,10,FALSE)</f>
        <v>FALSE</v>
      </c>
      <c r="Z660" s="3">
        <f>VLOOKUP(A660,data!I:S,7,FALSE)</f>
        <v>-6</v>
      </c>
      <c r="AA660" s="3">
        <f>VLOOKUP(A660,data!I:S,8,FALSE)</f>
        <v>6</v>
      </c>
      <c r="AB660" s="3" t="b">
        <f>IF(OR(G660&lt;Z660,G660&gt;AA660),TRUE,FALSE)</f>
        <v>0</v>
      </c>
    </row>
    <row r="661" spans="1:28" s="3" customFormat="1" x14ac:dyDescent="0.25">
      <c r="A661" s="17" t="s">
        <v>1209</v>
      </c>
      <c r="B661" s="17" t="str">
        <f>VLOOKUP(A661,data!I:S,2,FALSE)</f>
        <v>Pos X</v>
      </c>
      <c r="C661" s="15">
        <f>TRUNC(VLOOKUP(A661,data!I:S,3,FALSE),1)</f>
        <v>2298.8000000000002</v>
      </c>
      <c r="D661" s="15">
        <f>TRUNC(VLOOKUP(A661,data!I:S,4,FALSE),1)</f>
        <v>2300</v>
      </c>
      <c r="E661" s="15">
        <f>VLOOKUP(A661,data!I:S,5,FALSE)</f>
        <v>-3</v>
      </c>
      <c r="F661" s="15">
        <f>VLOOKUP(A661,data!I:S,6,FALSE)</f>
        <v>3</v>
      </c>
      <c r="G661" s="17">
        <f>C661-D661</f>
        <v>-1.1999999999998181</v>
      </c>
      <c r="H661" s="17">
        <f>IF(OR(G661&lt;E661,G661&gt;F661),1,0)</f>
        <v>0</v>
      </c>
      <c r="I661" s="15" t="str">
        <f>IF(H661=1,IF(G661&lt;E661,G661-E661,G661-F661),"")</f>
        <v/>
      </c>
      <c r="J661" s="33" t="str">
        <f>VLOOKUP(A661,data!I:S,9,FALSE)</f>
        <v>Datum 2 OP 1610 X</v>
      </c>
      <c r="K661" s="33"/>
      <c r="L661" s="33"/>
      <c r="M661" s="33"/>
      <c r="N661" s="2"/>
      <c r="X661" s="3" t="str">
        <f>IF(AND(H661=1,Y661="TRUE"),TRUE,"")</f>
        <v/>
      </c>
      <c r="Y661" s="3" t="str">
        <f>VLOOKUP(A661,data!I:S,10,FALSE)</f>
        <v>FALSE</v>
      </c>
      <c r="Z661" s="3">
        <f>VLOOKUP(A661,data!I:S,7,FALSE)</f>
        <v>-6</v>
      </c>
      <c r="AA661" s="3">
        <f>VLOOKUP(A661,data!I:S,8,FALSE)</f>
        <v>6</v>
      </c>
      <c r="AB661" s="3" t="b">
        <f>IF(OR(G661&lt;Z661,G661&gt;AA661),TRUE,FALSE)</f>
        <v>0</v>
      </c>
    </row>
    <row r="662" spans="1:28" s="3" customFormat="1" x14ac:dyDescent="0.25">
      <c r="A662" s="17" t="s">
        <v>1211</v>
      </c>
      <c r="B662" s="17" t="str">
        <f>VLOOKUP(A662,data!I:S,2,FALSE)</f>
        <v>Pos Y</v>
      </c>
      <c r="C662" s="15">
        <f>TRUNC(VLOOKUP(A662,data!I:S,3,FALSE),1)</f>
        <v>500.3</v>
      </c>
      <c r="D662" s="15">
        <f>TRUNC(VLOOKUP(A662,data!I:S,4,FALSE),1)</f>
        <v>500</v>
      </c>
      <c r="E662" s="15">
        <f>VLOOKUP(A662,data!I:S,5,FALSE)</f>
        <v>-3</v>
      </c>
      <c r="F662" s="15">
        <f>VLOOKUP(A662,data!I:S,6,FALSE)</f>
        <v>3</v>
      </c>
      <c r="G662" s="17">
        <f>C662-D662</f>
        <v>0.30000000000001137</v>
      </c>
      <c r="H662" s="17">
        <f>IF(OR(G662&lt;E662,G662&gt;F662),1,0)</f>
        <v>0</v>
      </c>
      <c r="I662" s="15" t="str">
        <f>IF(H662=1,IF(G662&lt;E662,G662-E662,G662-F662),"")</f>
        <v/>
      </c>
      <c r="J662" s="33" t="str">
        <f>VLOOKUP(A662,data!I:S,9,FALSE)</f>
        <v>Datum 2 OP 1610 Y</v>
      </c>
      <c r="K662" s="33"/>
      <c r="L662" s="33"/>
      <c r="M662" s="33"/>
      <c r="N662" s="2"/>
      <c r="X662" s="3" t="str">
        <f>IF(AND(H662=1,Y662="TRUE"),TRUE,"")</f>
        <v/>
      </c>
      <c r="Y662" s="3" t="str">
        <f>VLOOKUP(A662,data!I:S,10,FALSE)</f>
        <v>FALSE</v>
      </c>
      <c r="Z662" s="3">
        <f>VLOOKUP(A662,data!I:S,7,FALSE)</f>
        <v>-6</v>
      </c>
      <c r="AA662" s="3">
        <f>VLOOKUP(A662,data!I:S,8,FALSE)</f>
        <v>6</v>
      </c>
      <c r="AB662" s="3" t="b">
        <f>IF(OR(G662&lt;Z662,G662&gt;AA662),TRUE,FALSE)</f>
        <v>0</v>
      </c>
    </row>
    <row r="663" spans="1:28" s="3" customFormat="1" x14ac:dyDescent="0.25">
      <c r="A663" s="17" t="s">
        <v>1213</v>
      </c>
      <c r="B663" s="17" t="str">
        <f>VLOOKUP(A663,data!I:S,2,FALSE)</f>
        <v>Pos Z</v>
      </c>
      <c r="C663" s="15">
        <f>TRUNC(VLOOKUP(A663,data!I:S,3,FALSE),1)</f>
        <v>916.9</v>
      </c>
      <c r="D663" s="15">
        <f>TRUNC(VLOOKUP(A663,data!I:S,4,FALSE),1)</f>
        <v>917</v>
      </c>
      <c r="E663" s="15">
        <f>VLOOKUP(A663,data!I:S,5,FALSE)</f>
        <v>-3</v>
      </c>
      <c r="F663" s="15">
        <f>VLOOKUP(A663,data!I:S,6,FALSE)</f>
        <v>3</v>
      </c>
      <c r="G663" s="17">
        <f>C663-D663</f>
        <v>-0.10000000000002274</v>
      </c>
      <c r="H663" s="17">
        <f>IF(OR(G663&lt;E663,G663&gt;F663),1,0)</f>
        <v>0</v>
      </c>
      <c r="I663" s="15" t="str">
        <f>IF(H663=1,IF(G663&lt;E663,G663-E663,G663-F663),"")</f>
        <v/>
      </c>
      <c r="J663" s="33" t="str">
        <f>VLOOKUP(A663,data!I:S,9,FALSE)</f>
        <v>Datum 2 OP 1610 Z</v>
      </c>
      <c r="K663" s="33"/>
      <c r="L663" s="33"/>
      <c r="M663" s="33"/>
      <c r="N663" s="2"/>
      <c r="X663" s="3" t="str">
        <f>IF(AND(H663=1,Y663="TRUE"),TRUE,"")</f>
        <v/>
      </c>
      <c r="Y663" s="3" t="str">
        <f>VLOOKUP(A663,data!I:S,10,FALSE)</f>
        <v>FALSE</v>
      </c>
      <c r="Z663" s="3">
        <f>VLOOKUP(A663,data!I:S,7,FALSE)</f>
        <v>-6</v>
      </c>
      <c r="AA663" s="3">
        <f>VLOOKUP(A663,data!I:S,8,FALSE)</f>
        <v>6</v>
      </c>
      <c r="AB663" s="3" t="b">
        <f>IF(OR(G663&lt;Z663,G663&gt;AA663),TRUE,FALSE)</f>
        <v>0</v>
      </c>
    </row>
    <row r="664" spans="1:28" s="3" customFormat="1" x14ac:dyDescent="0.25">
      <c r="A664" s="17" t="s">
        <v>1215</v>
      </c>
      <c r="B664" s="17" t="str">
        <f>VLOOKUP(A664,data!I:S,2,FALSE)</f>
        <v>Pos X</v>
      </c>
      <c r="C664" s="15">
        <f>TRUNC(VLOOKUP(A664,data!I:S,3,FALSE),1)</f>
        <v>2298.8000000000002</v>
      </c>
      <c r="D664" s="15">
        <f>TRUNC(VLOOKUP(A664,data!I:S,4,FALSE),1)</f>
        <v>2300</v>
      </c>
      <c r="E664" s="15">
        <f>VLOOKUP(A664,data!I:S,5,FALSE)</f>
        <v>-3</v>
      </c>
      <c r="F664" s="15">
        <f>VLOOKUP(A664,data!I:S,6,FALSE)</f>
        <v>3</v>
      </c>
      <c r="G664" s="17">
        <f>C664-D664</f>
        <v>-1.1999999999998181</v>
      </c>
      <c r="H664" s="17">
        <f>IF(OR(G664&lt;E664,G664&gt;F664),1,0)</f>
        <v>0</v>
      </c>
      <c r="I664" s="15" t="str">
        <f>IF(H664=1,IF(G664&lt;E664,G664-E664,G664-F664),"")</f>
        <v/>
      </c>
      <c r="J664" s="33" t="str">
        <f>VLOOKUP(A664,data!I:S,9,FALSE)</f>
        <v>Datum 2 OP 1610 X</v>
      </c>
      <c r="K664" s="33"/>
      <c r="L664" s="33"/>
      <c r="M664" s="33"/>
      <c r="N664" s="2"/>
      <c r="X664" s="3" t="str">
        <f>IF(AND(H664=1,Y664="TRUE"),TRUE,"")</f>
        <v/>
      </c>
      <c r="Y664" s="3" t="str">
        <f>VLOOKUP(A664,data!I:S,10,FALSE)</f>
        <v>FALSE</v>
      </c>
      <c r="Z664" s="3">
        <f>VLOOKUP(A664,data!I:S,7,FALSE)</f>
        <v>-6</v>
      </c>
      <c r="AA664" s="3">
        <f>VLOOKUP(A664,data!I:S,8,FALSE)</f>
        <v>6</v>
      </c>
      <c r="AB664" s="3" t="b">
        <f>IF(OR(G664&lt;Z664,G664&gt;AA664),TRUE,FALSE)</f>
        <v>0</v>
      </c>
    </row>
    <row r="665" spans="1:28" s="3" customFormat="1" x14ac:dyDescent="0.25">
      <c r="A665" s="17" t="s">
        <v>1216</v>
      </c>
      <c r="B665" s="17" t="str">
        <f>VLOOKUP(A665,data!I:S,2,FALSE)</f>
        <v>Pos Y</v>
      </c>
      <c r="C665" s="15">
        <f>TRUNC(VLOOKUP(A665,data!I:S,3,FALSE),1)</f>
        <v>-502.5</v>
      </c>
      <c r="D665" s="15">
        <f>TRUNC(VLOOKUP(A665,data!I:S,4,FALSE),1)</f>
        <v>-500</v>
      </c>
      <c r="E665" s="15">
        <f>VLOOKUP(A665,data!I:S,5,FALSE)</f>
        <v>-3</v>
      </c>
      <c r="F665" s="15">
        <f>VLOOKUP(A665,data!I:S,6,FALSE)</f>
        <v>3</v>
      </c>
      <c r="G665" s="17">
        <f>C665-D665</f>
        <v>-2.5</v>
      </c>
      <c r="H665" s="17">
        <f>IF(OR(G665&lt;E665,G665&gt;F665),1,0)</f>
        <v>0</v>
      </c>
      <c r="I665" s="15" t="str">
        <f>IF(H665=1,IF(G665&lt;E665,G665-E665,G665-F665),"")</f>
        <v/>
      </c>
      <c r="J665" s="33" t="str">
        <f>VLOOKUP(A665,data!I:S,9,FALSE)</f>
        <v>Datum 2 OP 1610 Y</v>
      </c>
      <c r="K665" s="33"/>
      <c r="L665" s="33"/>
      <c r="M665" s="33"/>
      <c r="N665" s="2"/>
      <c r="X665" s="3" t="str">
        <f>IF(AND(H665=1,Y665="TRUE"),TRUE,"")</f>
        <v/>
      </c>
      <c r="Y665" s="3" t="str">
        <f>VLOOKUP(A665,data!I:S,10,FALSE)</f>
        <v>FALSE</v>
      </c>
      <c r="Z665" s="3">
        <f>VLOOKUP(A665,data!I:S,7,FALSE)</f>
        <v>-6</v>
      </c>
      <c r="AA665" s="3">
        <f>VLOOKUP(A665,data!I:S,8,FALSE)</f>
        <v>6</v>
      </c>
      <c r="AB665" s="3" t="b">
        <f>IF(OR(G665&lt;Z665,G665&gt;AA665),TRUE,FALSE)</f>
        <v>0</v>
      </c>
    </row>
    <row r="666" spans="1:28" s="3" customFormat="1" x14ac:dyDescent="0.25">
      <c r="A666" s="17" t="s">
        <v>1217</v>
      </c>
      <c r="B666" s="17" t="str">
        <f>VLOOKUP(A666,data!I:S,2,FALSE)</f>
        <v>Pos Z</v>
      </c>
      <c r="C666" s="15">
        <f>TRUNC(VLOOKUP(A666,data!I:S,3,FALSE),1)</f>
        <v>915.8</v>
      </c>
      <c r="D666" s="15">
        <f>TRUNC(VLOOKUP(A666,data!I:S,4,FALSE),1)</f>
        <v>917</v>
      </c>
      <c r="E666" s="15">
        <f>VLOOKUP(A666,data!I:S,5,FALSE)</f>
        <v>-3</v>
      </c>
      <c r="F666" s="15">
        <f>VLOOKUP(A666,data!I:S,6,FALSE)</f>
        <v>3</v>
      </c>
      <c r="G666" s="17">
        <f>C666-D666</f>
        <v>-1.2000000000000455</v>
      </c>
      <c r="H666" s="17">
        <f>IF(OR(G666&lt;E666,G666&gt;F666),1,0)</f>
        <v>0</v>
      </c>
      <c r="I666" s="15" t="str">
        <f>IF(H666=1,IF(G666&lt;E666,G666-E666,G666-F666),"")</f>
        <v/>
      </c>
      <c r="J666" s="33" t="str">
        <f>VLOOKUP(A666,data!I:S,9,FALSE)</f>
        <v>Datum 2 OP 1610 Z</v>
      </c>
      <c r="K666" s="33"/>
      <c r="L666" s="33"/>
      <c r="M666" s="33"/>
      <c r="N666" s="2"/>
      <c r="X666" s="3" t="str">
        <f>IF(AND(H666=1,Y666="TRUE"),TRUE,"")</f>
        <v/>
      </c>
      <c r="Y666" s="3" t="str">
        <f>VLOOKUP(A666,data!I:S,10,FALSE)</f>
        <v>FALSE</v>
      </c>
      <c r="Z666" s="3">
        <f>VLOOKUP(A666,data!I:S,7,FALSE)</f>
        <v>-6</v>
      </c>
      <c r="AA666" s="3">
        <f>VLOOKUP(A666,data!I:S,8,FALSE)</f>
        <v>6</v>
      </c>
      <c r="AB666" s="3" t="b">
        <f>IF(OR(G666&lt;Z666,G666&gt;AA666),TRUE,FALSE)</f>
        <v>0</v>
      </c>
    </row>
    <row r="667" spans="1:28" s="3" customFormat="1" x14ac:dyDescent="0.25">
      <c r="A667" s="17" t="s">
        <v>1218</v>
      </c>
      <c r="B667" s="17" t="str">
        <f>VLOOKUP(A667,data!I:S,2,FALSE)</f>
        <v>Pos X</v>
      </c>
      <c r="C667" s="15">
        <f>TRUNC(VLOOKUP(A667,data!I:S,3,FALSE),1)</f>
        <v>2918.3</v>
      </c>
      <c r="D667" s="15">
        <f>TRUNC(VLOOKUP(A667,data!I:S,4,FALSE),1)</f>
        <v>2918</v>
      </c>
      <c r="E667" s="15">
        <f>VLOOKUP(A667,data!I:S,5,FALSE)</f>
        <v>-3</v>
      </c>
      <c r="F667" s="15">
        <f>VLOOKUP(A667,data!I:S,6,FALSE)</f>
        <v>3</v>
      </c>
      <c r="G667" s="17">
        <f>C667-D667</f>
        <v>0.3000000000001819</v>
      </c>
      <c r="H667" s="17">
        <f>IF(OR(G667&lt;E667,G667&gt;F667),1,0)</f>
        <v>0</v>
      </c>
      <c r="I667" s="15" t="str">
        <f>IF(H667=1,IF(G667&lt;E667,G667-E667,G667-F667),"")</f>
        <v/>
      </c>
      <c r="J667" s="33" t="str">
        <f>VLOOKUP(A667,data!I:S,9,FALSE)</f>
        <v>Datum 3 OP 1610 X</v>
      </c>
      <c r="K667" s="33"/>
      <c r="L667" s="33"/>
      <c r="M667" s="33"/>
      <c r="N667" s="2"/>
      <c r="X667" s="3" t="str">
        <f>IF(AND(H667=1,Y667="TRUE"),TRUE,"")</f>
        <v/>
      </c>
      <c r="Y667" s="3" t="str">
        <f>VLOOKUP(A667,data!I:S,10,FALSE)</f>
        <v>FALSE</v>
      </c>
      <c r="Z667" s="3">
        <f>VLOOKUP(A667,data!I:S,7,FALSE)</f>
        <v>-6</v>
      </c>
      <c r="AA667" s="3">
        <f>VLOOKUP(A667,data!I:S,8,FALSE)</f>
        <v>6</v>
      </c>
      <c r="AB667" s="3" t="b">
        <f>IF(OR(G667&lt;Z667,G667&gt;AA667),TRUE,FALSE)</f>
        <v>0</v>
      </c>
    </row>
    <row r="668" spans="1:28" s="3" customFormat="1" x14ac:dyDescent="0.25">
      <c r="A668" s="17" t="s">
        <v>1220</v>
      </c>
      <c r="B668" s="17" t="str">
        <f>VLOOKUP(A668,data!I:S,2,FALSE)</f>
        <v>Pos Y</v>
      </c>
      <c r="C668" s="15">
        <f>TRUNC(VLOOKUP(A668,data!I:S,3,FALSE),1)</f>
        <v>497.6</v>
      </c>
      <c r="D668" s="15">
        <f>TRUNC(VLOOKUP(A668,data!I:S,4,FALSE),1)</f>
        <v>500</v>
      </c>
      <c r="E668" s="15">
        <f>VLOOKUP(A668,data!I:S,5,FALSE)</f>
        <v>-3</v>
      </c>
      <c r="F668" s="15">
        <f>VLOOKUP(A668,data!I:S,6,FALSE)</f>
        <v>3</v>
      </c>
      <c r="G668" s="17">
        <f>C668-D668</f>
        <v>-2.3999999999999773</v>
      </c>
      <c r="H668" s="17">
        <f>IF(OR(G668&lt;E668,G668&gt;F668),1,0)</f>
        <v>0</v>
      </c>
      <c r="I668" s="15" t="str">
        <f>IF(H668=1,IF(G668&lt;E668,G668-E668,G668-F668),"")</f>
        <v/>
      </c>
      <c r="J668" s="33" t="str">
        <f>VLOOKUP(A668,data!I:S,9,FALSE)</f>
        <v>Datum 3 OP 1610 Y</v>
      </c>
      <c r="K668" s="33"/>
      <c r="L668" s="33"/>
      <c r="M668" s="33"/>
      <c r="N668" s="2"/>
      <c r="X668" s="3" t="str">
        <f>IF(AND(H668=1,Y668="TRUE"),TRUE,"")</f>
        <v/>
      </c>
      <c r="Y668" s="3" t="str">
        <f>VLOOKUP(A668,data!I:S,10,FALSE)</f>
        <v>FALSE</v>
      </c>
      <c r="Z668" s="3">
        <f>VLOOKUP(A668,data!I:S,7,FALSE)</f>
        <v>-6</v>
      </c>
      <c r="AA668" s="3">
        <f>VLOOKUP(A668,data!I:S,8,FALSE)</f>
        <v>6</v>
      </c>
      <c r="AB668" s="3" t="b">
        <f>IF(OR(G668&lt;Z668,G668&gt;AA668),TRUE,FALSE)</f>
        <v>0</v>
      </c>
    </row>
    <row r="669" spans="1:28" s="3" customFormat="1" x14ac:dyDescent="0.25">
      <c r="A669" s="17" t="s">
        <v>1222</v>
      </c>
      <c r="B669" s="17" t="str">
        <f>VLOOKUP(A669,data!I:S,2,FALSE)</f>
        <v>Pos Z</v>
      </c>
      <c r="C669" s="15">
        <f>TRUNC(VLOOKUP(A669,data!I:S,3,FALSE),1)</f>
        <v>915.8</v>
      </c>
      <c r="D669" s="15">
        <f>TRUNC(VLOOKUP(A669,data!I:S,4,FALSE),1)</f>
        <v>915</v>
      </c>
      <c r="E669" s="15">
        <f>VLOOKUP(A669,data!I:S,5,FALSE)</f>
        <v>-3</v>
      </c>
      <c r="F669" s="15">
        <f>VLOOKUP(A669,data!I:S,6,FALSE)</f>
        <v>3</v>
      </c>
      <c r="G669" s="17">
        <f>C669-D669</f>
        <v>0.79999999999995453</v>
      </c>
      <c r="H669" s="17">
        <f>IF(OR(G669&lt;E669,G669&gt;F669),1,0)</f>
        <v>0</v>
      </c>
      <c r="I669" s="15" t="str">
        <f>IF(H669=1,IF(G669&lt;E669,G669-E669,G669-F669),"")</f>
        <v/>
      </c>
      <c r="J669" s="33" t="str">
        <f>VLOOKUP(A669,data!I:S,9,FALSE)</f>
        <v>Datum 3 OP 1610 Z</v>
      </c>
      <c r="K669" s="33"/>
      <c r="L669" s="33"/>
      <c r="M669" s="33"/>
      <c r="N669" s="2"/>
      <c r="X669" s="3" t="str">
        <f>IF(AND(H669=1,Y669="TRUE"),TRUE,"")</f>
        <v/>
      </c>
      <c r="Y669" s="3" t="str">
        <f>VLOOKUP(A669,data!I:S,10,FALSE)</f>
        <v>FALSE</v>
      </c>
      <c r="Z669" s="3">
        <f>VLOOKUP(A669,data!I:S,7,FALSE)</f>
        <v>-6</v>
      </c>
      <c r="AA669" s="3">
        <f>VLOOKUP(A669,data!I:S,8,FALSE)</f>
        <v>6</v>
      </c>
      <c r="AB669" s="3" t="b">
        <f>IF(OR(G669&lt;Z669,G669&gt;AA669),TRUE,FALSE)</f>
        <v>0</v>
      </c>
    </row>
    <row r="670" spans="1:28" s="3" customFormat="1" x14ac:dyDescent="0.25">
      <c r="A670" s="17" t="s">
        <v>1224</v>
      </c>
      <c r="B670" s="17" t="str">
        <f>VLOOKUP(A670,data!I:S,2,FALSE)</f>
        <v>Pos X</v>
      </c>
      <c r="C670" s="15">
        <f>TRUNC(VLOOKUP(A670,data!I:S,3,FALSE),1)</f>
        <v>2918.3</v>
      </c>
      <c r="D670" s="15">
        <f>TRUNC(VLOOKUP(A670,data!I:S,4,FALSE),1)</f>
        <v>2918</v>
      </c>
      <c r="E670" s="15">
        <f>VLOOKUP(A670,data!I:S,5,FALSE)</f>
        <v>-3</v>
      </c>
      <c r="F670" s="15">
        <f>VLOOKUP(A670,data!I:S,6,FALSE)</f>
        <v>3</v>
      </c>
      <c r="G670" s="17">
        <f>C670-D670</f>
        <v>0.3000000000001819</v>
      </c>
      <c r="H670" s="17">
        <f>IF(OR(G670&lt;E670,G670&gt;F670),1,0)</f>
        <v>0</v>
      </c>
      <c r="I670" s="15" t="str">
        <f>IF(H670=1,IF(G670&lt;E670,G670-E670,G670-F670),"")</f>
        <v/>
      </c>
      <c r="J670" s="33" t="str">
        <f>VLOOKUP(A670,data!I:S,9,FALSE)</f>
        <v>Datum 3 OP 1610 X</v>
      </c>
      <c r="K670" s="33"/>
      <c r="L670" s="33"/>
      <c r="M670" s="33"/>
      <c r="N670" s="2"/>
      <c r="X670" s="3" t="str">
        <f>IF(AND(H670=1,Y670="TRUE"),TRUE,"")</f>
        <v/>
      </c>
      <c r="Y670" s="3" t="str">
        <f>VLOOKUP(A670,data!I:S,10,FALSE)</f>
        <v>FALSE</v>
      </c>
      <c r="Z670" s="3">
        <f>VLOOKUP(A670,data!I:S,7,FALSE)</f>
        <v>-6</v>
      </c>
      <c r="AA670" s="3">
        <f>VLOOKUP(A670,data!I:S,8,FALSE)</f>
        <v>6</v>
      </c>
      <c r="AB670" s="3" t="b">
        <f>IF(OR(G670&lt;Z670,G670&gt;AA670),TRUE,FALSE)</f>
        <v>0</v>
      </c>
    </row>
    <row r="671" spans="1:28" s="3" customFormat="1" x14ac:dyDescent="0.25">
      <c r="A671" s="17" t="s">
        <v>1225</v>
      </c>
      <c r="B671" s="17" t="str">
        <f>VLOOKUP(A671,data!I:S,2,FALSE)</f>
        <v>Pos Y</v>
      </c>
      <c r="C671" s="15">
        <f>TRUNC(VLOOKUP(A671,data!I:S,3,FALSE),1)</f>
        <v>-501</v>
      </c>
      <c r="D671" s="15">
        <f>TRUNC(VLOOKUP(A671,data!I:S,4,FALSE),1)</f>
        <v>-500</v>
      </c>
      <c r="E671" s="15">
        <f>VLOOKUP(A671,data!I:S,5,FALSE)</f>
        <v>-3</v>
      </c>
      <c r="F671" s="15">
        <f>VLOOKUP(A671,data!I:S,6,FALSE)</f>
        <v>3</v>
      </c>
      <c r="G671" s="17">
        <f>C671-D671</f>
        <v>-1</v>
      </c>
      <c r="H671" s="17">
        <f>IF(OR(G671&lt;E671,G671&gt;F671),1,0)</f>
        <v>0</v>
      </c>
      <c r="I671" s="15" t="str">
        <f>IF(H671=1,IF(G671&lt;E671,G671-E671,G671-F671),"")</f>
        <v/>
      </c>
      <c r="J671" s="33" t="str">
        <f>VLOOKUP(A671,data!I:S,9,FALSE)</f>
        <v>Datum 3 OP 1610 Y</v>
      </c>
      <c r="K671" s="33"/>
      <c r="L671" s="33"/>
      <c r="M671" s="33"/>
      <c r="N671" s="2"/>
      <c r="X671" s="3" t="str">
        <f>IF(AND(H671=1,Y671="TRUE"),TRUE,"")</f>
        <v/>
      </c>
      <c r="Y671" s="3" t="str">
        <f>VLOOKUP(A671,data!I:S,10,FALSE)</f>
        <v>FALSE</v>
      </c>
      <c r="Z671" s="3">
        <f>VLOOKUP(A671,data!I:S,7,FALSE)</f>
        <v>-6</v>
      </c>
      <c r="AA671" s="3">
        <f>VLOOKUP(A671,data!I:S,8,FALSE)</f>
        <v>6</v>
      </c>
      <c r="AB671" s="3" t="b">
        <f>IF(OR(G671&lt;Z671,G671&gt;AA671),TRUE,FALSE)</f>
        <v>0</v>
      </c>
    </row>
    <row r="672" spans="1:28" s="3" customFormat="1" x14ac:dyDescent="0.25">
      <c r="A672" s="17" t="s">
        <v>1226</v>
      </c>
      <c r="B672" s="17" t="str">
        <f>VLOOKUP(A672,data!I:S,2,FALSE)</f>
        <v>Pos Z</v>
      </c>
      <c r="C672" s="15">
        <f>TRUNC(VLOOKUP(A672,data!I:S,3,FALSE),1)</f>
        <v>914.6</v>
      </c>
      <c r="D672" s="15">
        <f>TRUNC(VLOOKUP(A672,data!I:S,4,FALSE),1)</f>
        <v>915</v>
      </c>
      <c r="E672" s="15">
        <f>VLOOKUP(A672,data!I:S,5,FALSE)</f>
        <v>-3</v>
      </c>
      <c r="F672" s="15">
        <f>VLOOKUP(A672,data!I:S,6,FALSE)</f>
        <v>3</v>
      </c>
      <c r="G672" s="17">
        <f>C672-D672</f>
        <v>-0.39999999999997726</v>
      </c>
      <c r="H672" s="17">
        <f>IF(OR(G672&lt;E672,G672&gt;F672),1,0)</f>
        <v>0</v>
      </c>
      <c r="I672" s="15" t="str">
        <f>IF(H672=1,IF(G672&lt;E672,G672-E672,G672-F672),"")</f>
        <v/>
      </c>
      <c r="J672" s="33" t="str">
        <f>VLOOKUP(A672,data!I:S,9,FALSE)</f>
        <v>Datum 3 OP 1610 Z</v>
      </c>
      <c r="K672" s="33"/>
      <c r="L672" s="33"/>
      <c r="M672" s="33"/>
      <c r="N672" s="2"/>
      <c r="X672" s="3" t="str">
        <f>IF(AND(H672=1,Y672="TRUE"),TRUE,"")</f>
        <v/>
      </c>
      <c r="Y672" s="3" t="str">
        <f>VLOOKUP(A672,data!I:S,10,FALSE)</f>
        <v>FALSE</v>
      </c>
      <c r="Z672" s="3">
        <f>VLOOKUP(A672,data!I:S,7,FALSE)</f>
        <v>-6</v>
      </c>
      <c r="AA672" s="3">
        <f>VLOOKUP(A672,data!I:S,8,FALSE)</f>
        <v>6</v>
      </c>
      <c r="AB672" s="3" t="b">
        <f>IF(OR(G672&lt;Z672,G672&gt;AA672),TRUE,FALSE)</f>
        <v>0</v>
      </c>
    </row>
    <row r="673" spans="1:28" s="3" customFormat="1" x14ac:dyDescent="0.25">
      <c r="A673" s="17" t="s">
        <v>1227</v>
      </c>
      <c r="B673" s="17" t="str">
        <f>VLOOKUP(A673,data!I:S,2,FALSE)</f>
        <v>Pos X</v>
      </c>
      <c r="C673" s="15">
        <f>TRUNC(VLOOKUP(A673,data!I:S,3,FALSE),1)</f>
        <v>4411.2</v>
      </c>
      <c r="D673" s="15">
        <f>TRUNC(VLOOKUP(A673,data!I:S,4,FALSE),1)</f>
        <v>4409</v>
      </c>
      <c r="E673" s="15">
        <f>VLOOKUP(A673,data!I:S,5,FALSE)</f>
        <v>-3</v>
      </c>
      <c r="F673" s="15">
        <f>VLOOKUP(A673,data!I:S,6,FALSE)</f>
        <v>3</v>
      </c>
      <c r="G673" s="17">
        <f>C673-D673</f>
        <v>2.1999999999998181</v>
      </c>
      <c r="H673" s="17">
        <f>IF(OR(G673&lt;E673,G673&gt;F673),1,0)</f>
        <v>0</v>
      </c>
      <c r="I673" s="15" t="str">
        <f>IF(H673=1,IF(G673&lt;E673,G673-E673,G673-F673),"")</f>
        <v/>
      </c>
      <c r="J673" s="33" t="str">
        <f>VLOOKUP(A673,data!I:S,9,FALSE)</f>
        <v>Datum 4 OP 1610 X</v>
      </c>
      <c r="K673" s="33"/>
      <c r="L673" s="33"/>
      <c r="M673" s="33"/>
      <c r="N673" s="2"/>
      <c r="X673" s="3" t="str">
        <f>IF(AND(H673=1,Y673="TRUE"),TRUE,"")</f>
        <v/>
      </c>
      <c r="Y673" s="3" t="str">
        <f>VLOOKUP(A673,data!I:S,10,FALSE)</f>
        <v>FALSE</v>
      </c>
      <c r="Z673" s="3">
        <f>VLOOKUP(A673,data!I:S,7,FALSE)</f>
        <v>-6</v>
      </c>
      <c r="AA673" s="3">
        <f>VLOOKUP(A673,data!I:S,8,FALSE)</f>
        <v>6</v>
      </c>
      <c r="AB673" s="3" t="b">
        <f>IF(OR(G673&lt;Z673,G673&gt;AA673),TRUE,FALSE)</f>
        <v>0</v>
      </c>
    </row>
    <row r="674" spans="1:28" s="3" customFormat="1" x14ac:dyDescent="0.25">
      <c r="A674" s="17" t="s">
        <v>1229</v>
      </c>
      <c r="B674" s="17" t="str">
        <f>VLOOKUP(A674,data!I:S,2,FALSE)</f>
        <v>Pos Y</v>
      </c>
      <c r="C674" s="15">
        <f>TRUNC(VLOOKUP(A674,data!I:S,3,FALSE),1)</f>
        <v>499.2</v>
      </c>
      <c r="D674" s="15">
        <f>TRUNC(VLOOKUP(A674,data!I:S,4,FALSE),1)</f>
        <v>500</v>
      </c>
      <c r="E674" s="15">
        <f>VLOOKUP(A674,data!I:S,5,FALSE)</f>
        <v>-3</v>
      </c>
      <c r="F674" s="15">
        <f>VLOOKUP(A674,data!I:S,6,FALSE)</f>
        <v>3</v>
      </c>
      <c r="G674" s="17">
        <f>C674-D674</f>
        <v>-0.80000000000001137</v>
      </c>
      <c r="H674" s="17">
        <f>IF(OR(G674&lt;E674,G674&gt;F674),1,0)</f>
        <v>0</v>
      </c>
      <c r="I674" s="15" t="str">
        <f>IF(H674=1,IF(G674&lt;E674,G674-E674,G674-F674),"")</f>
        <v/>
      </c>
      <c r="J674" s="33" t="str">
        <f>VLOOKUP(A674,data!I:S,9,FALSE)</f>
        <v>Datum 4 OP 1610 Y</v>
      </c>
      <c r="K674" s="33"/>
      <c r="L674" s="33"/>
      <c r="M674" s="33"/>
      <c r="N674" s="2"/>
      <c r="X674" s="3" t="str">
        <f>IF(AND(H674=1,Y674="TRUE"),TRUE,"")</f>
        <v/>
      </c>
      <c r="Y674" s="3" t="str">
        <f>VLOOKUP(A674,data!I:S,10,FALSE)</f>
        <v>FALSE</v>
      </c>
      <c r="Z674" s="3">
        <f>VLOOKUP(A674,data!I:S,7,FALSE)</f>
        <v>-6</v>
      </c>
      <c r="AA674" s="3">
        <f>VLOOKUP(A674,data!I:S,8,FALSE)</f>
        <v>6</v>
      </c>
      <c r="AB674" s="3" t="b">
        <f>IF(OR(G674&lt;Z674,G674&gt;AA674),TRUE,FALSE)</f>
        <v>0</v>
      </c>
    </row>
    <row r="675" spans="1:28" s="3" customFormat="1" x14ac:dyDescent="0.25">
      <c r="A675" s="17" t="s">
        <v>1231</v>
      </c>
      <c r="B675" s="17" t="str">
        <f>VLOOKUP(A675,data!I:S,2,FALSE)</f>
        <v>Pos Z</v>
      </c>
      <c r="C675" s="15">
        <f>TRUNC(VLOOKUP(A675,data!I:S,3,FALSE),1)</f>
        <v>1086.5</v>
      </c>
      <c r="D675" s="15">
        <f>TRUNC(VLOOKUP(A675,data!I:S,4,FALSE),1)</f>
        <v>1085</v>
      </c>
      <c r="E675" s="15">
        <f>VLOOKUP(A675,data!I:S,5,FALSE)</f>
        <v>-3</v>
      </c>
      <c r="F675" s="15">
        <f>VLOOKUP(A675,data!I:S,6,FALSE)</f>
        <v>3</v>
      </c>
      <c r="G675" s="17">
        <f>C675-D675</f>
        <v>1.5</v>
      </c>
      <c r="H675" s="17">
        <f>IF(OR(G675&lt;E675,G675&gt;F675),1,0)</f>
        <v>0</v>
      </c>
      <c r="I675" s="15" t="str">
        <f>IF(H675=1,IF(G675&lt;E675,G675-E675,G675-F675),"")</f>
        <v/>
      </c>
      <c r="J675" s="33" t="str">
        <f>VLOOKUP(A675,data!I:S,9,FALSE)</f>
        <v>Datum 4 OP 1610 Z</v>
      </c>
      <c r="K675" s="33"/>
      <c r="L675" s="33"/>
      <c r="M675" s="33"/>
      <c r="N675" s="2"/>
      <c r="X675" s="3" t="str">
        <f>IF(AND(H675=1,Y675="TRUE"),TRUE,"")</f>
        <v/>
      </c>
      <c r="Y675" s="3" t="str">
        <f>VLOOKUP(A675,data!I:S,10,FALSE)</f>
        <v>FALSE</v>
      </c>
      <c r="Z675" s="3">
        <f>VLOOKUP(A675,data!I:S,7,FALSE)</f>
        <v>-6</v>
      </c>
      <c r="AA675" s="3">
        <f>VLOOKUP(A675,data!I:S,8,FALSE)</f>
        <v>6</v>
      </c>
      <c r="AB675" s="3" t="b">
        <f>IF(OR(G675&lt;Z675,G675&gt;AA675),TRUE,FALSE)</f>
        <v>0</v>
      </c>
    </row>
    <row r="676" spans="1:28" s="3" customFormat="1" x14ac:dyDescent="0.25">
      <c r="A676" s="17" t="s">
        <v>1233</v>
      </c>
      <c r="B676" s="17" t="str">
        <f>VLOOKUP(A676,data!I:S,2,FALSE)</f>
        <v>Pos X</v>
      </c>
      <c r="C676" s="15">
        <f>TRUNC(VLOOKUP(A676,data!I:S,3,FALSE),1)</f>
        <v>4407.3999999999996</v>
      </c>
      <c r="D676" s="15">
        <f>TRUNC(VLOOKUP(A676,data!I:S,4,FALSE),1)</f>
        <v>4409</v>
      </c>
      <c r="E676" s="15">
        <f>VLOOKUP(A676,data!I:S,5,FALSE)</f>
        <v>-3</v>
      </c>
      <c r="F676" s="15">
        <f>VLOOKUP(A676,data!I:S,6,FALSE)</f>
        <v>3</v>
      </c>
      <c r="G676" s="17">
        <f>C676-D676</f>
        <v>-1.6000000000003638</v>
      </c>
      <c r="H676" s="17">
        <f>IF(OR(G676&lt;E676,G676&gt;F676),1,0)</f>
        <v>0</v>
      </c>
      <c r="I676" s="15" t="str">
        <f>IF(H676=1,IF(G676&lt;E676,G676-E676,G676-F676),"")</f>
        <v/>
      </c>
      <c r="J676" s="33" t="str">
        <f>VLOOKUP(A676,data!I:S,9,FALSE)</f>
        <v>Datum 4 OP 1610 X</v>
      </c>
      <c r="K676" s="33"/>
      <c r="L676" s="33"/>
      <c r="M676" s="33"/>
      <c r="N676" s="2"/>
      <c r="X676" s="3" t="str">
        <f>IF(AND(H676=1,Y676="TRUE"),TRUE,"")</f>
        <v/>
      </c>
      <c r="Y676" s="3" t="str">
        <f>VLOOKUP(A676,data!I:S,10,FALSE)</f>
        <v>FALSE</v>
      </c>
      <c r="Z676" s="3">
        <f>VLOOKUP(A676,data!I:S,7,FALSE)</f>
        <v>-6</v>
      </c>
      <c r="AA676" s="3">
        <f>VLOOKUP(A676,data!I:S,8,FALSE)</f>
        <v>6</v>
      </c>
      <c r="AB676" s="3" t="b">
        <f>IF(OR(G676&lt;Z676,G676&gt;AA676),TRUE,FALSE)</f>
        <v>0</v>
      </c>
    </row>
    <row r="677" spans="1:28" s="3" customFormat="1" x14ac:dyDescent="0.25">
      <c r="A677" s="17" t="s">
        <v>1234</v>
      </c>
      <c r="B677" s="17" t="str">
        <f>VLOOKUP(A677,data!I:S,2,FALSE)</f>
        <v>Pos Y</v>
      </c>
      <c r="C677" s="15">
        <f>TRUNC(VLOOKUP(A677,data!I:S,3,FALSE),1)</f>
        <v>-500.5</v>
      </c>
      <c r="D677" s="15">
        <f>TRUNC(VLOOKUP(A677,data!I:S,4,FALSE),1)</f>
        <v>-500</v>
      </c>
      <c r="E677" s="15">
        <f>VLOOKUP(A677,data!I:S,5,FALSE)</f>
        <v>-3</v>
      </c>
      <c r="F677" s="15">
        <f>VLOOKUP(A677,data!I:S,6,FALSE)</f>
        <v>3</v>
      </c>
      <c r="G677" s="17">
        <f>C677-D677</f>
        <v>-0.5</v>
      </c>
      <c r="H677" s="17">
        <f>IF(OR(G677&lt;E677,G677&gt;F677),1,0)</f>
        <v>0</v>
      </c>
      <c r="I677" s="15" t="str">
        <f>IF(H677=1,IF(G677&lt;E677,G677-E677,G677-F677),"")</f>
        <v/>
      </c>
      <c r="J677" s="33" t="str">
        <f>VLOOKUP(A677,data!I:S,9,FALSE)</f>
        <v>Datum 4 OP 1610 Y</v>
      </c>
      <c r="K677" s="33"/>
      <c r="L677" s="33"/>
      <c r="M677" s="33"/>
      <c r="N677" s="2"/>
      <c r="X677" s="3" t="str">
        <f>IF(AND(H677=1,Y677="TRUE"),TRUE,"")</f>
        <v/>
      </c>
      <c r="Y677" s="3" t="str">
        <f>VLOOKUP(A677,data!I:S,10,FALSE)</f>
        <v>FALSE</v>
      </c>
      <c r="Z677" s="3">
        <f>VLOOKUP(A677,data!I:S,7,FALSE)</f>
        <v>-6</v>
      </c>
      <c r="AA677" s="3">
        <f>VLOOKUP(A677,data!I:S,8,FALSE)</f>
        <v>6</v>
      </c>
      <c r="AB677" s="3" t="b">
        <f>IF(OR(G677&lt;Z677,G677&gt;AA677),TRUE,FALSE)</f>
        <v>0</v>
      </c>
    </row>
    <row r="678" spans="1:28" s="3" customFormat="1" x14ac:dyDescent="0.25">
      <c r="A678" s="17" t="s">
        <v>1235</v>
      </c>
      <c r="B678" s="17" t="str">
        <f>VLOOKUP(A678,data!I:S,2,FALSE)</f>
        <v>Pos Z</v>
      </c>
      <c r="C678" s="15">
        <f>TRUNC(VLOOKUP(A678,data!I:S,3,FALSE),1)</f>
        <v>1085.2</v>
      </c>
      <c r="D678" s="15">
        <f>TRUNC(VLOOKUP(A678,data!I:S,4,FALSE),1)</f>
        <v>1085</v>
      </c>
      <c r="E678" s="15">
        <f>VLOOKUP(A678,data!I:S,5,FALSE)</f>
        <v>-3</v>
      </c>
      <c r="F678" s="15">
        <f>VLOOKUP(A678,data!I:S,6,FALSE)</f>
        <v>3</v>
      </c>
      <c r="G678" s="17">
        <f>C678-D678</f>
        <v>0.20000000000004547</v>
      </c>
      <c r="H678" s="17">
        <f>IF(OR(G678&lt;E678,G678&gt;F678),1,0)</f>
        <v>0</v>
      </c>
      <c r="I678" s="15" t="str">
        <f>IF(H678=1,IF(G678&lt;E678,G678-E678,G678-F678),"")</f>
        <v/>
      </c>
      <c r="J678" s="33" t="str">
        <f>VLOOKUP(A678,data!I:S,9,FALSE)</f>
        <v>Datum 4 OP 1610 Z</v>
      </c>
      <c r="K678" s="33"/>
      <c r="L678" s="33"/>
      <c r="M678" s="33"/>
      <c r="N678" s="2"/>
      <c r="X678" s="3" t="str">
        <f>IF(AND(H678=1,Y678="TRUE"),TRUE,"")</f>
        <v/>
      </c>
      <c r="Y678" s="3" t="str">
        <f>VLOOKUP(A678,data!I:S,10,FALSE)</f>
        <v>FALSE</v>
      </c>
      <c r="Z678" s="3">
        <f>VLOOKUP(A678,data!I:S,7,FALSE)</f>
        <v>-6</v>
      </c>
      <c r="AA678" s="3">
        <f>VLOOKUP(A678,data!I:S,8,FALSE)</f>
        <v>6</v>
      </c>
      <c r="AB678" s="3" t="b">
        <f>IF(OR(G678&lt;Z678,G678&gt;AA678),TRUE,FALSE)</f>
        <v>0</v>
      </c>
    </row>
    <row r="679" spans="1:28" s="3" customFormat="1" x14ac:dyDescent="0.25">
      <c r="A679" s="17" t="s">
        <v>1236</v>
      </c>
      <c r="B679" s="17" t="str">
        <f>VLOOKUP(A679,data!I:S,2,FALSE)</f>
        <v>Pos X</v>
      </c>
      <c r="C679" s="15">
        <f>TRUNC(VLOOKUP(A679,data!I:S,3,FALSE),1)</f>
        <v>300.7</v>
      </c>
      <c r="D679" s="15">
        <f>TRUNC(VLOOKUP(A679,data!I:S,4,FALSE),1)</f>
        <v>299.39999999999998</v>
      </c>
      <c r="E679" s="15">
        <f>VLOOKUP(A679,data!I:S,5,FALSE)</f>
        <v>-3</v>
      </c>
      <c r="F679" s="15">
        <f>VLOOKUP(A679,data!I:S,6,FALSE)</f>
        <v>3</v>
      </c>
      <c r="G679" s="17">
        <f>C679-D679</f>
        <v>1.3000000000000114</v>
      </c>
      <c r="H679" s="17">
        <f>IF(OR(G679&lt;E679,G679&gt;F679),1,0)</f>
        <v>0</v>
      </c>
      <c r="I679" s="15" t="str">
        <f>IF(H679=1,IF(G679&lt;E679,G679-E679,G679-F679),"")</f>
        <v/>
      </c>
      <c r="J679" s="33" t="str">
        <f>VLOOKUP(A679,data!I:S,9,FALSE)</f>
        <v>Datum Extencion RH X</v>
      </c>
      <c r="K679" s="33"/>
      <c r="L679" s="33"/>
      <c r="M679" s="33"/>
      <c r="N679" s="2"/>
      <c r="X679" s="3" t="str">
        <f>IF(AND(H679=1,Y679="TRUE"),TRUE,"")</f>
        <v/>
      </c>
      <c r="Y679" s="3" t="str">
        <f>VLOOKUP(A679,data!I:S,10,FALSE)</f>
        <v>FALSE</v>
      </c>
      <c r="Z679" s="3">
        <f>VLOOKUP(A679,data!I:S,7,FALSE)</f>
        <v>-6</v>
      </c>
      <c r="AA679" s="3">
        <f>VLOOKUP(A679,data!I:S,8,FALSE)</f>
        <v>6</v>
      </c>
      <c r="AB679" s="3" t="b">
        <f>IF(OR(G679&lt;Z679,G679&gt;AA679),TRUE,FALSE)</f>
        <v>0</v>
      </c>
    </row>
    <row r="680" spans="1:28" s="3" customFormat="1" x14ac:dyDescent="0.25">
      <c r="A680" s="17" t="s">
        <v>1238</v>
      </c>
      <c r="B680" s="17" t="str">
        <f>VLOOKUP(A680,data!I:S,2,FALSE)</f>
        <v>Pos Y</v>
      </c>
      <c r="C680" s="15">
        <f>TRUNC(VLOOKUP(A680,data!I:S,3,FALSE),1)</f>
        <v>361.6</v>
      </c>
      <c r="D680" s="15">
        <f>TRUNC(VLOOKUP(A680,data!I:S,4,FALSE),1)</f>
        <v>359.7</v>
      </c>
      <c r="E680" s="15">
        <f>VLOOKUP(A680,data!I:S,5,FALSE)</f>
        <v>-3</v>
      </c>
      <c r="F680" s="15">
        <f>VLOOKUP(A680,data!I:S,6,FALSE)</f>
        <v>3</v>
      </c>
      <c r="G680" s="17">
        <f>C680-D680</f>
        <v>1.9000000000000341</v>
      </c>
      <c r="H680" s="17">
        <f>IF(OR(G680&lt;E680,G680&gt;F680),1,0)</f>
        <v>0</v>
      </c>
      <c r="I680" s="15" t="str">
        <f>IF(H680=1,IF(G680&lt;E680,G680-E680,G680-F680),"")</f>
        <v/>
      </c>
      <c r="J680" s="33" t="str">
        <f>VLOOKUP(A680,data!I:S,9,FALSE)</f>
        <v>Datum Extencion RH Y</v>
      </c>
      <c r="K680" s="33"/>
      <c r="L680" s="33"/>
      <c r="M680" s="33"/>
      <c r="N680" s="2"/>
      <c r="X680" s="3" t="str">
        <f>IF(AND(H680=1,Y680="TRUE"),TRUE,"")</f>
        <v/>
      </c>
      <c r="Y680" s="3" t="str">
        <f>VLOOKUP(A680,data!I:S,10,FALSE)</f>
        <v>FALSE</v>
      </c>
      <c r="Z680" s="3">
        <f>VLOOKUP(A680,data!I:S,7,FALSE)</f>
        <v>-6</v>
      </c>
      <c r="AA680" s="3">
        <f>VLOOKUP(A680,data!I:S,8,FALSE)</f>
        <v>6</v>
      </c>
      <c r="AB680" s="3" t="b">
        <f>IF(OR(G680&lt;Z680,G680&gt;AA680),TRUE,FALSE)</f>
        <v>0</v>
      </c>
    </row>
    <row r="681" spans="1:28" s="3" customFormat="1" x14ac:dyDescent="0.25">
      <c r="A681" s="17" t="s">
        <v>1240</v>
      </c>
      <c r="B681" s="17" t="str">
        <f>VLOOKUP(A681,data!I:S,2,FALSE)</f>
        <v>Pos Z</v>
      </c>
      <c r="C681" s="15">
        <f>TRUNC(VLOOKUP(A681,data!I:S,3,FALSE),1)</f>
        <v>1013.1</v>
      </c>
      <c r="D681" s="15">
        <f>TRUNC(VLOOKUP(A681,data!I:S,4,FALSE),1)</f>
        <v>1015</v>
      </c>
      <c r="E681" s="15">
        <f>VLOOKUP(A681,data!I:S,5,FALSE)</f>
        <v>-3</v>
      </c>
      <c r="F681" s="15">
        <f>VLOOKUP(A681,data!I:S,6,FALSE)</f>
        <v>3</v>
      </c>
      <c r="G681" s="17">
        <f>C681-D681</f>
        <v>-1.8999999999999773</v>
      </c>
      <c r="H681" s="17">
        <f>IF(OR(G681&lt;E681,G681&gt;F681),1,0)</f>
        <v>0</v>
      </c>
      <c r="I681" s="15" t="str">
        <f>IF(H681=1,IF(G681&lt;E681,G681-E681,G681-F681),"")</f>
        <v/>
      </c>
      <c r="J681" s="33" t="str">
        <f>VLOOKUP(A681,data!I:S,9,FALSE)</f>
        <v>Datum Extencion RH Z</v>
      </c>
      <c r="K681" s="33"/>
      <c r="L681" s="33"/>
      <c r="M681" s="33"/>
      <c r="N681" s="2"/>
      <c r="X681" s="3" t="str">
        <f>IF(AND(H681=1,Y681="TRUE"),TRUE,"")</f>
        <v/>
      </c>
      <c r="Y681" s="3" t="str">
        <f>VLOOKUP(A681,data!I:S,10,FALSE)</f>
        <v>FALSE</v>
      </c>
      <c r="Z681" s="3">
        <f>VLOOKUP(A681,data!I:S,7,FALSE)</f>
        <v>-6</v>
      </c>
      <c r="AA681" s="3">
        <f>VLOOKUP(A681,data!I:S,8,FALSE)</f>
        <v>6</v>
      </c>
      <c r="AB681" s="3" t="b">
        <f>IF(OR(G681&lt;Z681,G681&gt;AA681),TRUE,FALSE)</f>
        <v>0</v>
      </c>
    </row>
    <row r="682" spans="1:28" s="3" customFormat="1" x14ac:dyDescent="0.25">
      <c r="A682" s="17" t="s">
        <v>1242</v>
      </c>
      <c r="B682" s="17" t="str">
        <f>VLOOKUP(A682,data!I:S,2,FALSE)</f>
        <v>Pos X</v>
      </c>
      <c r="C682" s="15">
        <f>TRUNC(VLOOKUP(A682,data!I:S,3,FALSE),1)</f>
        <v>298.8</v>
      </c>
      <c r="D682" s="15">
        <f>TRUNC(VLOOKUP(A682,data!I:S,4,FALSE),1)</f>
        <v>299.39999999999998</v>
      </c>
      <c r="E682" s="15">
        <f>VLOOKUP(A682,data!I:S,5,FALSE)</f>
        <v>-3</v>
      </c>
      <c r="F682" s="15">
        <f>VLOOKUP(A682,data!I:S,6,FALSE)</f>
        <v>3</v>
      </c>
      <c r="G682" s="17">
        <f>C682-D682</f>
        <v>-0.59999999999996589</v>
      </c>
      <c r="H682" s="17">
        <f>IF(OR(G682&lt;E682,G682&gt;F682),1,0)</f>
        <v>0</v>
      </c>
      <c r="I682" s="15" t="str">
        <f>IF(H682=1,IF(G682&lt;E682,G682-E682,G682-F682),"")</f>
        <v/>
      </c>
      <c r="J682" s="33" t="str">
        <f>VLOOKUP(A682,data!I:S,9,FALSE)</f>
        <v>Datum Extencion LH X</v>
      </c>
      <c r="K682" s="33"/>
      <c r="L682" s="33"/>
      <c r="M682" s="33"/>
      <c r="N682" s="2"/>
      <c r="X682" s="3" t="str">
        <f>IF(AND(H682=1,Y682="TRUE"),TRUE,"")</f>
        <v/>
      </c>
      <c r="Y682" s="3" t="str">
        <f>VLOOKUP(A682,data!I:S,10,FALSE)</f>
        <v>FALSE</v>
      </c>
      <c r="Z682" s="3">
        <f>VLOOKUP(A682,data!I:S,7,FALSE)</f>
        <v>-6</v>
      </c>
      <c r="AA682" s="3">
        <f>VLOOKUP(A682,data!I:S,8,FALSE)</f>
        <v>6</v>
      </c>
      <c r="AB682" s="3" t="b">
        <f>IF(OR(G682&lt;Z682,G682&gt;AA682),TRUE,FALSE)</f>
        <v>0</v>
      </c>
    </row>
    <row r="683" spans="1:28" s="3" customFormat="1" x14ac:dyDescent="0.25">
      <c r="A683" s="17" t="s">
        <v>1244</v>
      </c>
      <c r="B683" s="17" t="str">
        <f>VLOOKUP(A683,data!I:S,2,FALSE)</f>
        <v>Pos Y</v>
      </c>
      <c r="C683" s="15">
        <f>TRUNC(VLOOKUP(A683,data!I:S,3,FALSE),1)</f>
        <v>-361.4</v>
      </c>
      <c r="D683" s="15">
        <f>TRUNC(VLOOKUP(A683,data!I:S,4,FALSE),1)</f>
        <v>-359.7</v>
      </c>
      <c r="E683" s="15">
        <f>VLOOKUP(A683,data!I:S,5,FALSE)</f>
        <v>-3</v>
      </c>
      <c r="F683" s="15">
        <f>VLOOKUP(A683,data!I:S,6,FALSE)</f>
        <v>3</v>
      </c>
      <c r="G683" s="17">
        <f>C683-D683</f>
        <v>-1.6999999999999886</v>
      </c>
      <c r="H683" s="17">
        <f>IF(OR(G683&lt;E683,G683&gt;F683),1,0)</f>
        <v>0</v>
      </c>
      <c r="I683" s="15" t="str">
        <f>IF(H683=1,IF(G683&lt;E683,G683-E683,G683-F683),"")</f>
        <v/>
      </c>
      <c r="J683" s="33" t="str">
        <f>VLOOKUP(A683,data!I:S,9,FALSE)</f>
        <v>Datum Extencion LH Y</v>
      </c>
      <c r="K683" s="33"/>
      <c r="L683" s="33"/>
      <c r="M683" s="33"/>
      <c r="N683" s="2"/>
      <c r="X683" s="3" t="str">
        <f>IF(AND(H683=1,Y683="TRUE"),TRUE,"")</f>
        <v/>
      </c>
      <c r="Y683" s="3" t="str">
        <f>VLOOKUP(A683,data!I:S,10,FALSE)</f>
        <v>FALSE</v>
      </c>
      <c r="Z683" s="3">
        <f>VLOOKUP(A683,data!I:S,7,FALSE)</f>
        <v>-6</v>
      </c>
      <c r="AA683" s="3">
        <f>VLOOKUP(A683,data!I:S,8,FALSE)</f>
        <v>6</v>
      </c>
      <c r="AB683" s="3" t="b">
        <f>IF(OR(G683&lt;Z683,G683&gt;AA683),TRUE,FALSE)</f>
        <v>0</v>
      </c>
    </row>
    <row r="684" spans="1:28" s="3" customFormat="1" x14ac:dyDescent="0.25">
      <c r="A684" s="17" t="s">
        <v>1246</v>
      </c>
      <c r="B684" s="17" t="str">
        <f>VLOOKUP(A684,data!I:S,2,FALSE)</f>
        <v>Pos Z</v>
      </c>
      <c r="C684" s="15">
        <f>TRUNC(VLOOKUP(A684,data!I:S,3,FALSE),1)</f>
        <v>1012.4</v>
      </c>
      <c r="D684" s="15">
        <f>TRUNC(VLOOKUP(A684,data!I:S,4,FALSE),1)</f>
        <v>1015</v>
      </c>
      <c r="E684" s="15">
        <f>VLOOKUP(A684,data!I:S,5,FALSE)</f>
        <v>-3</v>
      </c>
      <c r="F684" s="15">
        <f>VLOOKUP(A684,data!I:S,6,FALSE)</f>
        <v>3</v>
      </c>
      <c r="G684" s="17">
        <f>C684-D684</f>
        <v>-2.6000000000000227</v>
      </c>
      <c r="H684" s="17">
        <f>IF(OR(G684&lt;E684,G684&gt;F684),1,0)</f>
        <v>0</v>
      </c>
      <c r="I684" s="15" t="str">
        <f>IF(H684=1,IF(G684&lt;E684,G684-E684,G684-F684),"")</f>
        <v/>
      </c>
      <c r="J684" s="33" t="str">
        <f>VLOOKUP(A684,data!I:S,9,FALSE)</f>
        <v>Datum Extencion LH Z</v>
      </c>
      <c r="K684" s="33"/>
      <c r="L684" s="33"/>
      <c r="M684" s="33"/>
      <c r="N684" s="2"/>
      <c r="X684" s="3" t="str">
        <f>IF(AND(H684=1,Y684="TRUE"),TRUE,"")</f>
        <v/>
      </c>
      <c r="Y684" s="3" t="str">
        <f>VLOOKUP(A684,data!I:S,10,FALSE)</f>
        <v>FALSE</v>
      </c>
      <c r="Z684" s="3">
        <f>VLOOKUP(A684,data!I:S,7,FALSE)</f>
        <v>-6</v>
      </c>
      <c r="AA684" s="3">
        <f>VLOOKUP(A684,data!I:S,8,FALSE)</f>
        <v>6</v>
      </c>
      <c r="AB684" s="3" t="b">
        <f>IF(OR(G684&lt;Z684,G684&gt;AA684),TRUE,FALSE)</f>
        <v>0</v>
      </c>
    </row>
    <row r="686" spans="1:28" x14ac:dyDescent="0.25">
      <c r="A686" s="18"/>
      <c r="B686" s="19"/>
      <c r="C686" s="19"/>
      <c r="D686" s="19"/>
      <c r="E686" s="19"/>
      <c r="F686" s="19"/>
      <c r="G686" s="20"/>
      <c r="H686" s="19"/>
      <c r="I686" s="19"/>
      <c r="J686" s="19"/>
      <c r="K686" s="19"/>
      <c r="L686" s="19"/>
      <c r="M686" s="21"/>
    </row>
    <row r="687" spans="1:28" x14ac:dyDescent="0.2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</row>
    <row r="688" spans="1:28" x14ac:dyDescent="0.25">
      <c r="A688" s="22" t="s">
        <v>54</v>
      </c>
      <c r="B688" s="24" t="s">
        <v>57</v>
      </c>
      <c r="C688" s="24"/>
      <c r="D688" s="24"/>
      <c r="E688" s="23"/>
      <c r="F688" s="23" t="s">
        <v>55</v>
      </c>
      <c r="G688" s="24" t="s">
        <v>58</v>
      </c>
      <c r="H688" s="24"/>
      <c r="I688" s="24"/>
      <c r="J688" s="23"/>
      <c r="K688" s="23" t="s">
        <v>56</v>
      </c>
      <c r="L688" s="24" t="s">
        <v>59</v>
      </c>
      <c r="M688" s="25"/>
    </row>
    <row r="689" spans="1:13" x14ac:dyDescent="0.2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</row>
    <row r="690" spans="1:13" x14ac:dyDescent="0.25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4"/>
    </row>
  </sheetData>
  <mergeCells count="683">
    <mergeCell ref="J684:M684"/>
    <mergeCell ref="J679:M679"/>
    <mergeCell ref="J680:M680"/>
    <mergeCell ref="J681:M681"/>
    <mergeCell ref="J682:M682"/>
    <mergeCell ref="J683:M683"/>
    <mergeCell ref="J674:M674"/>
    <mergeCell ref="J675:M675"/>
    <mergeCell ref="J676:M676"/>
    <mergeCell ref="J677:M677"/>
    <mergeCell ref="J678:M678"/>
    <mergeCell ref="J669:M669"/>
    <mergeCell ref="J670:M670"/>
    <mergeCell ref="J671:M671"/>
    <mergeCell ref="J672:M672"/>
    <mergeCell ref="J673:M673"/>
    <mergeCell ref="J664:M664"/>
    <mergeCell ref="J665:M665"/>
    <mergeCell ref="J666:M666"/>
    <mergeCell ref="J667:M667"/>
    <mergeCell ref="J668:M668"/>
    <mergeCell ref="J659:M659"/>
    <mergeCell ref="J660:M660"/>
    <mergeCell ref="J661:M661"/>
    <mergeCell ref="J662:M662"/>
    <mergeCell ref="J663:M663"/>
    <mergeCell ref="J654:M654"/>
    <mergeCell ref="J655:M655"/>
    <mergeCell ref="J656:M656"/>
    <mergeCell ref="J657:M657"/>
    <mergeCell ref="J658:M658"/>
    <mergeCell ref="J649:M649"/>
    <mergeCell ref="J650:M650"/>
    <mergeCell ref="J651:M651"/>
    <mergeCell ref="A652:M652"/>
    <mergeCell ref="A653:M653"/>
    <mergeCell ref="J644:M644"/>
    <mergeCell ref="J645:M645"/>
    <mergeCell ref="J646:M646"/>
    <mergeCell ref="J647:M647"/>
    <mergeCell ref="J648:M648"/>
    <mergeCell ref="J639:M639"/>
    <mergeCell ref="J640:M640"/>
    <mergeCell ref="J641:M641"/>
    <mergeCell ref="J642:M642"/>
    <mergeCell ref="J643:M643"/>
    <mergeCell ref="J634:M634"/>
    <mergeCell ref="J635:M635"/>
    <mergeCell ref="J636:M636"/>
    <mergeCell ref="J637:M637"/>
    <mergeCell ref="J638:M638"/>
    <mergeCell ref="J629:M629"/>
    <mergeCell ref="J630:M630"/>
    <mergeCell ref="J631:M631"/>
    <mergeCell ref="J632:M632"/>
    <mergeCell ref="J633:M633"/>
    <mergeCell ref="J624:M624"/>
    <mergeCell ref="J625:M625"/>
    <mergeCell ref="J626:M626"/>
    <mergeCell ref="J627:M627"/>
    <mergeCell ref="J628:M628"/>
    <mergeCell ref="J619:M619"/>
    <mergeCell ref="J620:M620"/>
    <mergeCell ref="J621:M621"/>
    <mergeCell ref="J622:M622"/>
    <mergeCell ref="J623:M623"/>
    <mergeCell ref="J614:M614"/>
    <mergeCell ref="J615:M615"/>
    <mergeCell ref="J616:M616"/>
    <mergeCell ref="J617:M617"/>
    <mergeCell ref="J618:M618"/>
    <mergeCell ref="J609:M609"/>
    <mergeCell ref="J610:M610"/>
    <mergeCell ref="J611:M611"/>
    <mergeCell ref="J612:M612"/>
    <mergeCell ref="J613:M613"/>
    <mergeCell ref="J604:M604"/>
    <mergeCell ref="J605:M605"/>
    <mergeCell ref="J606:M606"/>
    <mergeCell ref="J607:M607"/>
    <mergeCell ref="J608:M608"/>
    <mergeCell ref="J599:M599"/>
    <mergeCell ref="J600:M600"/>
    <mergeCell ref="J601:M601"/>
    <mergeCell ref="J602:M602"/>
    <mergeCell ref="J603:M603"/>
    <mergeCell ref="J594:M594"/>
    <mergeCell ref="J595:M595"/>
    <mergeCell ref="J596:M596"/>
    <mergeCell ref="J597:M597"/>
    <mergeCell ref="J598:M598"/>
    <mergeCell ref="J589:M589"/>
    <mergeCell ref="J590:M590"/>
    <mergeCell ref="J591:M591"/>
    <mergeCell ref="J592:M592"/>
    <mergeCell ref="J593:M593"/>
    <mergeCell ref="J584:M584"/>
    <mergeCell ref="J585:M585"/>
    <mergeCell ref="J586:M586"/>
    <mergeCell ref="J587:M587"/>
    <mergeCell ref="J588:M588"/>
    <mergeCell ref="J579:M579"/>
    <mergeCell ref="J580:M580"/>
    <mergeCell ref="J581:M581"/>
    <mergeCell ref="J582:M582"/>
    <mergeCell ref="J583:M583"/>
    <mergeCell ref="J574:M574"/>
    <mergeCell ref="J575:M575"/>
    <mergeCell ref="J576:M576"/>
    <mergeCell ref="J577:M577"/>
    <mergeCell ref="J578:M578"/>
    <mergeCell ref="J569:M569"/>
    <mergeCell ref="J570:M570"/>
    <mergeCell ref="J571:M571"/>
    <mergeCell ref="J572:M572"/>
    <mergeCell ref="J573:M573"/>
    <mergeCell ref="J564:M564"/>
    <mergeCell ref="J565:M565"/>
    <mergeCell ref="J566:M566"/>
    <mergeCell ref="J567:M567"/>
    <mergeCell ref="J568:M568"/>
    <mergeCell ref="J559:M559"/>
    <mergeCell ref="J560:M560"/>
    <mergeCell ref="J561:M561"/>
    <mergeCell ref="J562:M562"/>
    <mergeCell ref="J563:M563"/>
    <mergeCell ref="J554:M554"/>
    <mergeCell ref="J555:M555"/>
    <mergeCell ref="J556:M556"/>
    <mergeCell ref="J557:M557"/>
    <mergeCell ref="J558:M558"/>
    <mergeCell ref="J549:M549"/>
    <mergeCell ref="J550:M550"/>
    <mergeCell ref="J551:M551"/>
    <mergeCell ref="J552:M552"/>
    <mergeCell ref="J553:M553"/>
    <mergeCell ref="J544:M544"/>
    <mergeCell ref="J545:M545"/>
    <mergeCell ref="J546:M546"/>
    <mergeCell ref="J547:M547"/>
    <mergeCell ref="J548:M548"/>
    <mergeCell ref="J539:M539"/>
    <mergeCell ref="A540:M540"/>
    <mergeCell ref="A541:M541"/>
    <mergeCell ref="J542:M542"/>
    <mergeCell ref="J543:M543"/>
    <mergeCell ref="J534:M534"/>
    <mergeCell ref="J535:M535"/>
    <mergeCell ref="J536:M536"/>
    <mergeCell ref="J537:M537"/>
    <mergeCell ref="J538:M538"/>
    <mergeCell ref="J529:M529"/>
    <mergeCell ref="J530:M530"/>
    <mergeCell ref="J531:M531"/>
    <mergeCell ref="J532:M532"/>
    <mergeCell ref="J533:M533"/>
    <mergeCell ref="A524:M524"/>
    <mergeCell ref="J525:M525"/>
    <mergeCell ref="J526:M526"/>
    <mergeCell ref="J527:M527"/>
    <mergeCell ref="J528:M528"/>
    <mergeCell ref="J519:M519"/>
    <mergeCell ref="J520:M520"/>
    <mergeCell ref="J521:M521"/>
    <mergeCell ref="J522:M522"/>
    <mergeCell ref="A523:M523"/>
    <mergeCell ref="J514:M514"/>
    <mergeCell ref="J515:M515"/>
    <mergeCell ref="J516:M516"/>
    <mergeCell ref="J517:M517"/>
    <mergeCell ref="J518:M518"/>
    <mergeCell ref="J509:M509"/>
    <mergeCell ref="J510:M510"/>
    <mergeCell ref="J511:M511"/>
    <mergeCell ref="J512:M512"/>
    <mergeCell ref="J513:M513"/>
    <mergeCell ref="A504:M504"/>
    <mergeCell ref="A505:M505"/>
    <mergeCell ref="J506:M506"/>
    <mergeCell ref="J507:M507"/>
    <mergeCell ref="J508:M508"/>
    <mergeCell ref="J499:M499"/>
    <mergeCell ref="J500:M500"/>
    <mergeCell ref="J501:M501"/>
    <mergeCell ref="J502:M502"/>
    <mergeCell ref="J503:M503"/>
    <mergeCell ref="J494:M494"/>
    <mergeCell ref="A495:M495"/>
    <mergeCell ref="A496:M496"/>
    <mergeCell ref="J497:M497"/>
    <mergeCell ref="J498:M498"/>
    <mergeCell ref="J489:M489"/>
    <mergeCell ref="J490:M490"/>
    <mergeCell ref="J491:M491"/>
    <mergeCell ref="J492:M492"/>
    <mergeCell ref="J493:M493"/>
    <mergeCell ref="J484:M484"/>
    <mergeCell ref="J485:M485"/>
    <mergeCell ref="J486:M486"/>
    <mergeCell ref="J487:M487"/>
    <mergeCell ref="J488:M488"/>
    <mergeCell ref="J479:M479"/>
    <mergeCell ref="J480:M480"/>
    <mergeCell ref="J481:M481"/>
    <mergeCell ref="J482:M482"/>
    <mergeCell ref="J483:M483"/>
    <mergeCell ref="J474:M474"/>
    <mergeCell ref="J475:M475"/>
    <mergeCell ref="J476:M476"/>
    <mergeCell ref="J477:M477"/>
    <mergeCell ref="J478:M478"/>
    <mergeCell ref="J469:M469"/>
    <mergeCell ref="J470:M470"/>
    <mergeCell ref="J471:M471"/>
    <mergeCell ref="J472:M472"/>
    <mergeCell ref="J473:M473"/>
    <mergeCell ref="J464:M464"/>
    <mergeCell ref="A465:M465"/>
    <mergeCell ref="A466:M466"/>
    <mergeCell ref="J467:M467"/>
    <mergeCell ref="J468:M468"/>
    <mergeCell ref="J459:M459"/>
    <mergeCell ref="J460:M460"/>
    <mergeCell ref="J461:M461"/>
    <mergeCell ref="J462:M462"/>
    <mergeCell ref="J463:M463"/>
    <mergeCell ref="J454:M454"/>
    <mergeCell ref="J455:M455"/>
    <mergeCell ref="J456:M456"/>
    <mergeCell ref="J457:M457"/>
    <mergeCell ref="J458:M458"/>
    <mergeCell ref="J449:M449"/>
    <mergeCell ref="A450:M450"/>
    <mergeCell ref="A451:M451"/>
    <mergeCell ref="J452:M452"/>
    <mergeCell ref="J453:M453"/>
    <mergeCell ref="J444:M444"/>
    <mergeCell ref="J445:M445"/>
    <mergeCell ref="J446:M446"/>
    <mergeCell ref="J447:M447"/>
    <mergeCell ref="J448:M448"/>
    <mergeCell ref="J439:M439"/>
    <mergeCell ref="J440:M440"/>
    <mergeCell ref="A441:M441"/>
    <mergeCell ref="A442:M442"/>
    <mergeCell ref="J443:M443"/>
    <mergeCell ref="J434:M434"/>
    <mergeCell ref="J435:M435"/>
    <mergeCell ref="J436:M436"/>
    <mergeCell ref="J437:M437"/>
    <mergeCell ref="J438:M438"/>
    <mergeCell ref="J429:M429"/>
    <mergeCell ref="J430:M430"/>
    <mergeCell ref="J431:M431"/>
    <mergeCell ref="J432:M432"/>
    <mergeCell ref="J433:M433"/>
    <mergeCell ref="J424:M424"/>
    <mergeCell ref="J425:M425"/>
    <mergeCell ref="A426:M426"/>
    <mergeCell ref="A427:M427"/>
    <mergeCell ref="J428:M428"/>
    <mergeCell ref="J419:M419"/>
    <mergeCell ref="J420:M420"/>
    <mergeCell ref="J421:M421"/>
    <mergeCell ref="J422:M422"/>
    <mergeCell ref="J423:M423"/>
    <mergeCell ref="J414:M414"/>
    <mergeCell ref="J415:M415"/>
    <mergeCell ref="J416:M416"/>
    <mergeCell ref="J417:M417"/>
    <mergeCell ref="J418:M418"/>
    <mergeCell ref="A409:M409"/>
    <mergeCell ref="A410:M410"/>
    <mergeCell ref="J411:M411"/>
    <mergeCell ref="J412:M412"/>
    <mergeCell ref="J413:M413"/>
    <mergeCell ref="J404:M404"/>
    <mergeCell ref="J405:M405"/>
    <mergeCell ref="J406:M406"/>
    <mergeCell ref="J407:M407"/>
    <mergeCell ref="J408:M408"/>
    <mergeCell ref="A399:M399"/>
    <mergeCell ref="A400:M400"/>
    <mergeCell ref="J401:M401"/>
    <mergeCell ref="J402:M402"/>
    <mergeCell ref="J403:M403"/>
    <mergeCell ref="J394:M394"/>
    <mergeCell ref="J395:M395"/>
    <mergeCell ref="J396:M396"/>
    <mergeCell ref="J397:M397"/>
    <mergeCell ref="J398:M398"/>
    <mergeCell ref="J389:M389"/>
    <mergeCell ref="J390:M390"/>
    <mergeCell ref="J391:M391"/>
    <mergeCell ref="J392:M392"/>
    <mergeCell ref="J393:M393"/>
    <mergeCell ref="A384:M384"/>
    <mergeCell ref="J385:M385"/>
    <mergeCell ref="J386:M386"/>
    <mergeCell ref="J387:M387"/>
    <mergeCell ref="J388:M388"/>
    <mergeCell ref="J379:M379"/>
    <mergeCell ref="J380:M380"/>
    <mergeCell ref="J381:M381"/>
    <mergeCell ref="J382:M382"/>
    <mergeCell ref="A383:M383"/>
    <mergeCell ref="J374:M374"/>
    <mergeCell ref="J375:M375"/>
    <mergeCell ref="J376:M376"/>
    <mergeCell ref="J377:M377"/>
    <mergeCell ref="J378:M378"/>
    <mergeCell ref="J369:M369"/>
    <mergeCell ref="J370:M370"/>
    <mergeCell ref="J371:M371"/>
    <mergeCell ref="J372:M372"/>
    <mergeCell ref="J373:M373"/>
    <mergeCell ref="J364:M364"/>
    <mergeCell ref="J365:M365"/>
    <mergeCell ref="J366:M366"/>
    <mergeCell ref="A367:M367"/>
    <mergeCell ref="A368:M368"/>
    <mergeCell ref="J359:M359"/>
    <mergeCell ref="J360:M360"/>
    <mergeCell ref="J361:M361"/>
    <mergeCell ref="J362:M362"/>
    <mergeCell ref="J363:M363"/>
    <mergeCell ref="J354:M354"/>
    <mergeCell ref="J355:M355"/>
    <mergeCell ref="J356:M356"/>
    <mergeCell ref="J357:M357"/>
    <mergeCell ref="J358:M358"/>
    <mergeCell ref="J349:M349"/>
    <mergeCell ref="J350:M350"/>
    <mergeCell ref="J351:M351"/>
    <mergeCell ref="J352:M352"/>
    <mergeCell ref="J353:M353"/>
    <mergeCell ref="J344:M344"/>
    <mergeCell ref="J345:M345"/>
    <mergeCell ref="J346:M346"/>
    <mergeCell ref="J347:M347"/>
    <mergeCell ref="J348:M348"/>
    <mergeCell ref="J339:M339"/>
    <mergeCell ref="J340:M340"/>
    <mergeCell ref="J341:M341"/>
    <mergeCell ref="J342:M342"/>
    <mergeCell ref="J343:M343"/>
    <mergeCell ref="J334:M334"/>
    <mergeCell ref="J335:M335"/>
    <mergeCell ref="J336:M336"/>
    <mergeCell ref="J337:M337"/>
    <mergeCell ref="J338:M338"/>
    <mergeCell ref="A329:M329"/>
    <mergeCell ref="J330:M330"/>
    <mergeCell ref="J331:M331"/>
    <mergeCell ref="J332:M332"/>
    <mergeCell ref="J333:M333"/>
    <mergeCell ref="J324:M324"/>
    <mergeCell ref="J325:M325"/>
    <mergeCell ref="J326:M326"/>
    <mergeCell ref="J327:M327"/>
    <mergeCell ref="A328:M328"/>
    <mergeCell ref="J319:M319"/>
    <mergeCell ref="J320:M320"/>
    <mergeCell ref="J321:M321"/>
    <mergeCell ref="J322:M322"/>
    <mergeCell ref="J323:M323"/>
    <mergeCell ref="J314:M314"/>
    <mergeCell ref="J315:M315"/>
    <mergeCell ref="J316:M316"/>
    <mergeCell ref="J317:M317"/>
    <mergeCell ref="J318:M318"/>
    <mergeCell ref="J309:M309"/>
    <mergeCell ref="J310:M310"/>
    <mergeCell ref="J311:M311"/>
    <mergeCell ref="J312:M312"/>
    <mergeCell ref="J313:M313"/>
    <mergeCell ref="J304:M304"/>
    <mergeCell ref="J305:M305"/>
    <mergeCell ref="J306:M306"/>
    <mergeCell ref="J307:M307"/>
    <mergeCell ref="J308:M308"/>
    <mergeCell ref="J299:M299"/>
    <mergeCell ref="J300:M300"/>
    <mergeCell ref="J301:M301"/>
    <mergeCell ref="J302:M302"/>
    <mergeCell ref="J303:M303"/>
    <mergeCell ref="J294:M294"/>
    <mergeCell ref="J295:M295"/>
    <mergeCell ref="J296:M296"/>
    <mergeCell ref="J297:M297"/>
    <mergeCell ref="J298:M298"/>
    <mergeCell ref="J289:M289"/>
    <mergeCell ref="J290:M290"/>
    <mergeCell ref="J291:M291"/>
    <mergeCell ref="J292:M292"/>
    <mergeCell ref="J293:M293"/>
    <mergeCell ref="A284:M284"/>
    <mergeCell ref="A285:M285"/>
    <mergeCell ref="J286:M286"/>
    <mergeCell ref="J287:M287"/>
    <mergeCell ref="J288:M288"/>
    <mergeCell ref="J279:M279"/>
    <mergeCell ref="J280:M280"/>
    <mergeCell ref="J281:M281"/>
    <mergeCell ref="J282:M282"/>
    <mergeCell ref="J283:M283"/>
    <mergeCell ref="J274:M274"/>
    <mergeCell ref="J275:M275"/>
    <mergeCell ref="J276:M276"/>
    <mergeCell ref="J277:M277"/>
    <mergeCell ref="J278:M278"/>
    <mergeCell ref="J269:M269"/>
    <mergeCell ref="J270:M270"/>
    <mergeCell ref="J271:M271"/>
    <mergeCell ref="J272:M272"/>
    <mergeCell ref="J273:M273"/>
    <mergeCell ref="J264:M264"/>
    <mergeCell ref="J265:M265"/>
    <mergeCell ref="J266:M266"/>
    <mergeCell ref="J267:M267"/>
    <mergeCell ref="J268:M268"/>
    <mergeCell ref="J259:M259"/>
    <mergeCell ref="J260:M260"/>
    <mergeCell ref="J261:M261"/>
    <mergeCell ref="J262:M262"/>
    <mergeCell ref="J263:M263"/>
    <mergeCell ref="J254:M254"/>
    <mergeCell ref="J255:M255"/>
    <mergeCell ref="A256:M256"/>
    <mergeCell ref="A257:M257"/>
    <mergeCell ref="J258:M258"/>
    <mergeCell ref="J249:M249"/>
    <mergeCell ref="J250:M250"/>
    <mergeCell ref="J251:M251"/>
    <mergeCell ref="J252:M252"/>
    <mergeCell ref="J253:M253"/>
    <mergeCell ref="J244:M244"/>
    <mergeCell ref="J245:M245"/>
    <mergeCell ref="J246:M246"/>
    <mergeCell ref="J247:M247"/>
    <mergeCell ref="J248:M248"/>
    <mergeCell ref="J239:M239"/>
    <mergeCell ref="J240:M240"/>
    <mergeCell ref="J241:M241"/>
    <mergeCell ref="J242:M242"/>
    <mergeCell ref="J243:M243"/>
    <mergeCell ref="J234:M234"/>
    <mergeCell ref="J235:M235"/>
    <mergeCell ref="J236:M236"/>
    <mergeCell ref="J237:M237"/>
    <mergeCell ref="J238:M238"/>
    <mergeCell ref="J229:M229"/>
    <mergeCell ref="J230:M230"/>
    <mergeCell ref="J231:M231"/>
    <mergeCell ref="J232:M232"/>
    <mergeCell ref="J233:M233"/>
    <mergeCell ref="J224:M224"/>
    <mergeCell ref="J225:M225"/>
    <mergeCell ref="J226:M226"/>
    <mergeCell ref="J227:M227"/>
    <mergeCell ref="J228:M228"/>
    <mergeCell ref="J219:M219"/>
    <mergeCell ref="J220:M220"/>
    <mergeCell ref="J221:M221"/>
    <mergeCell ref="J222:M222"/>
    <mergeCell ref="J223:M223"/>
    <mergeCell ref="J214:M214"/>
    <mergeCell ref="J215:M215"/>
    <mergeCell ref="J216:M216"/>
    <mergeCell ref="J217:M217"/>
    <mergeCell ref="J218:M218"/>
    <mergeCell ref="J209:M209"/>
    <mergeCell ref="J210:M210"/>
    <mergeCell ref="J211:M211"/>
    <mergeCell ref="J212:M212"/>
    <mergeCell ref="J213:M213"/>
    <mergeCell ref="J204:M204"/>
    <mergeCell ref="J205:M205"/>
    <mergeCell ref="J206:M206"/>
    <mergeCell ref="J207:M207"/>
    <mergeCell ref="J208:M208"/>
    <mergeCell ref="J199:M199"/>
    <mergeCell ref="J200:M200"/>
    <mergeCell ref="J201:M201"/>
    <mergeCell ref="J202:M202"/>
    <mergeCell ref="J203:M203"/>
    <mergeCell ref="J194:M194"/>
    <mergeCell ref="J195:M195"/>
    <mergeCell ref="J196:M196"/>
    <mergeCell ref="J197:M197"/>
    <mergeCell ref="J198:M198"/>
    <mergeCell ref="A189:M189"/>
    <mergeCell ref="A190:M190"/>
    <mergeCell ref="J191:M191"/>
    <mergeCell ref="J192:M192"/>
    <mergeCell ref="J193:M193"/>
    <mergeCell ref="J184:M184"/>
    <mergeCell ref="J185:M185"/>
    <mergeCell ref="J186:M186"/>
    <mergeCell ref="J187:M187"/>
    <mergeCell ref="J188:M188"/>
    <mergeCell ref="J179:M179"/>
    <mergeCell ref="J180:M180"/>
    <mergeCell ref="J181:M181"/>
    <mergeCell ref="J182:M182"/>
    <mergeCell ref="J183:M183"/>
    <mergeCell ref="J174:M174"/>
    <mergeCell ref="J175:M175"/>
    <mergeCell ref="J176:M176"/>
    <mergeCell ref="J177:M177"/>
    <mergeCell ref="J178:M178"/>
    <mergeCell ref="J169:M169"/>
    <mergeCell ref="J170:M170"/>
    <mergeCell ref="J171:M171"/>
    <mergeCell ref="J172:M172"/>
    <mergeCell ref="J173:M173"/>
    <mergeCell ref="J164:M164"/>
    <mergeCell ref="J165:M165"/>
    <mergeCell ref="J166:M166"/>
    <mergeCell ref="A167:M167"/>
    <mergeCell ref="A168:M168"/>
    <mergeCell ref="J159:M159"/>
    <mergeCell ref="J160:M160"/>
    <mergeCell ref="J161:M161"/>
    <mergeCell ref="J162:M162"/>
    <mergeCell ref="J163:M163"/>
    <mergeCell ref="J154:M154"/>
    <mergeCell ref="J155:M155"/>
    <mergeCell ref="J156:M156"/>
    <mergeCell ref="J157:M157"/>
    <mergeCell ref="J158:M158"/>
    <mergeCell ref="A149:M149"/>
    <mergeCell ref="J150:M150"/>
    <mergeCell ref="J151:M151"/>
    <mergeCell ref="J152:M152"/>
    <mergeCell ref="J153:M153"/>
    <mergeCell ref="J144:M144"/>
    <mergeCell ref="J145:M145"/>
    <mergeCell ref="J146:M146"/>
    <mergeCell ref="J147:M147"/>
    <mergeCell ref="A148:M148"/>
    <mergeCell ref="J139:M139"/>
    <mergeCell ref="J140:M140"/>
    <mergeCell ref="J141:M141"/>
    <mergeCell ref="J142:M142"/>
    <mergeCell ref="J143:M143"/>
    <mergeCell ref="J134:M134"/>
    <mergeCell ref="J135:M135"/>
    <mergeCell ref="J136:M136"/>
    <mergeCell ref="J137:M137"/>
    <mergeCell ref="J138:M138"/>
    <mergeCell ref="J129:M129"/>
    <mergeCell ref="J130:M130"/>
    <mergeCell ref="J131:M131"/>
    <mergeCell ref="J132:M132"/>
    <mergeCell ref="J133:M133"/>
    <mergeCell ref="J124:M124"/>
    <mergeCell ref="J125:M125"/>
    <mergeCell ref="J126:M126"/>
    <mergeCell ref="J127:M127"/>
    <mergeCell ref="J128:M128"/>
    <mergeCell ref="J119:M119"/>
    <mergeCell ref="J120:M120"/>
    <mergeCell ref="A121:M121"/>
    <mergeCell ref="A122:M122"/>
    <mergeCell ref="J123:M123"/>
    <mergeCell ref="J114:M114"/>
    <mergeCell ref="J115:M115"/>
    <mergeCell ref="J116:M116"/>
    <mergeCell ref="J117:M117"/>
    <mergeCell ref="J118:M118"/>
    <mergeCell ref="J109:M109"/>
    <mergeCell ref="J110:M110"/>
    <mergeCell ref="J111:M111"/>
    <mergeCell ref="J112:M112"/>
    <mergeCell ref="J113:M113"/>
    <mergeCell ref="J104:M104"/>
    <mergeCell ref="J105:M105"/>
    <mergeCell ref="J106:M106"/>
    <mergeCell ref="J107:M107"/>
    <mergeCell ref="J108:M108"/>
    <mergeCell ref="J99:M99"/>
    <mergeCell ref="J100:M100"/>
    <mergeCell ref="J101:M101"/>
    <mergeCell ref="J102:M102"/>
    <mergeCell ref="J103:M103"/>
    <mergeCell ref="J94:M94"/>
    <mergeCell ref="J95:M95"/>
    <mergeCell ref="J96:M96"/>
    <mergeCell ref="J97:M97"/>
    <mergeCell ref="J98:M98"/>
    <mergeCell ref="J89:M89"/>
    <mergeCell ref="J90:M90"/>
    <mergeCell ref="J91:M91"/>
    <mergeCell ref="J92:M92"/>
    <mergeCell ref="J93:M93"/>
    <mergeCell ref="J84:M84"/>
    <mergeCell ref="J85:M85"/>
    <mergeCell ref="J86:M86"/>
    <mergeCell ref="J87:M87"/>
    <mergeCell ref="J88:M88"/>
    <mergeCell ref="J79:M79"/>
    <mergeCell ref="J80:M80"/>
    <mergeCell ref="J81:M81"/>
    <mergeCell ref="J82:M82"/>
    <mergeCell ref="J83:M83"/>
    <mergeCell ref="A74:M74"/>
    <mergeCell ref="A75:M75"/>
    <mergeCell ref="J76:M76"/>
    <mergeCell ref="J77:M77"/>
    <mergeCell ref="J78:M78"/>
    <mergeCell ref="J69:M69"/>
    <mergeCell ref="J70:M70"/>
    <mergeCell ref="J71:M71"/>
    <mergeCell ref="J72:M72"/>
    <mergeCell ref="J73:M73"/>
    <mergeCell ref="J64:M64"/>
    <mergeCell ref="J65:M65"/>
    <mergeCell ref="J66:M66"/>
    <mergeCell ref="J67:M67"/>
    <mergeCell ref="J68:M68"/>
    <mergeCell ref="J59:M59"/>
    <mergeCell ref="J60:M60"/>
    <mergeCell ref="J61:M61"/>
    <mergeCell ref="J62:M62"/>
    <mergeCell ref="J63:M63"/>
    <mergeCell ref="J54:M54"/>
    <mergeCell ref="J55:M55"/>
    <mergeCell ref="J56:M56"/>
    <mergeCell ref="J57:M57"/>
    <mergeCell ref="J58:M58"/>
    <mergeCell ref="J49:M49"/>
    <mergeCell ref="J50:M50"/>
    <mergeCell ref="J51:M51"/>
    <mergeCell ref="J52:M52"/>
    <mergeCell ref="J53:M53"/>
    <mergeCell ref="J44:M44"/>
    <mergeCell ref="J45:M45"/>
    <mergeCell ref="J46:M46"/>
    <mergeCell ref="J47:M47"/>
    <mergeCell ref="J48:M48"/>
    <mergeCell ref="J39:M39"/>
    <mergeCell ref="J40:M40"/>
    <mergeCell ref="J41:M41"/>
    <mergeCell ref="J42:M42"/>
    <mergeCell ref="J43:M43"/>
    <mergeCell ref="A34:M34"/>
    <mergeCell ref="A35:M35"/>
    <mergeCell ref="J36:M36"/>
    <mergeCell ref="J37:M37"/>
    <mergeCell ref="J38:M38"/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J21:M21"/>
    <mergeCell ref="J22:M22"/>
    <mergeCell ref="J23:M23"/>
    <mergeCell ref="J14:M14"/>
    <mergeCell ref="J15:M15"/>
    <mergeCell ref="J16:M16"/>
    <mergeCell ref="J17:M17"/>
    <mergeCell ref="J18:M18"/>
    <mergeCell ref="B688:D688"/>
    <mergeCell ref="G688:I688"/>
    <mergeCell ref="L688:M688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607" priority="1216">
      <formula>$AB11=TRUE</formula>
    </cfRule>
  </conditionalFormatting>
  <conditionalFormatting sqref="N12">
    <cfRule type="expression" dxfId="606" priority="1214">
      <formula>$AB12=TRUE</formula>
    </cfRule>
  </conditionalFormatting>
  <conditionalFormatting sqref="N13">
    <cfRule type="expression" dxfId="605" priority="1212">
      <formula>$AB13=TRUE</formula>
    </cfRule>
  </conditionalFormatting>
  <conditionalFormatting sqref="N14">
    <cfRule type="expression" dxfId="604" priority="1210">
      <formula>$AB14=TRUE</formula>
    </cfRule>
  </conditionalFormatting>
  <conditionalFormatting sqref="N15">
    <cfRule type="expression" dxfId="603" priority="1208">
      <formula>$AB15=TRUE</formula>
    </cfRule>
  </conditionalFormatting>
  <conditionalFormatting sqref="N16">
    <cfRule type="expression" dxfId="602" priority="1206">
      <formula>$AB16=TRUE</formula>
    </cfRule>
  </conditionalFormatting>
  <conditionalFormatting sqref="N17">
    <cfRule type="expression" dxfId="601" priority="1204">
      <formula>$AB17=TRUE</formula>
    </cfRule>
  </conditionalFormatting>
  <conditionalFormatting sqref="N18">
    <cfRule type="expression" dxfId="600" priority="1202">
      <formula>$AB18=TRUE</formula>
    </cfRule>
  </conditionalFormatting>
  <conditionalFormatting sqref="N19">
    <cfRule type="expression" dxfId="599" priority="1200">
      <formula>$AB19=TRUE</formula>
    </cfRule>
  </conditionalFormatting>
  <conditionalFormatting sqref="N20">
    <cfRule type="expression" dxfId="598" priority="1198">
      <formula>$AB20=TRUE</formula>
    </cfRule>
  </conditionalFormatting>
  <conditionalFormatting sqref="N21">
    <cfRule type="expression" dxfId="597" priority="1196">
      <formula>$AB21=TRUE</formula>
    </cfRule>
  </conditionalFormatting>
  <conditionalFormatting sqref="N22">
    <cfRule type="expression" dxfId="596" priority="1194">
      <formula>$AB22=TRUE</formula>
    </cfRule>
  </conditionalFormatting>
  <conditionalFormatting sqref="N23">
    <cfRule type="expression" dxfId="595" priority="1192">
      <formula>$AB23=TRUE</formula>
    </cfRule>
  </conditionalFormatting>
  <conditionalFormatting sqref="N24">
    <cfRule type="expression" dxfId="594" priority="1190">
      <formula>$AB24=TRUE</formula>
    </cfRule>
  </conditionalFormatting>
  <conditionalFormatting sqref="N25">
    <cfRule type="expression" dxfId="593" priority="1188">
      <formula>$AB25=TRUE</formula>
    </cfRule>
  </conditionalFormatting>
  <conditionalFormatting sqref="N26">
    <cfRule type="expression" dxfId="592" priority="1186">
      <formula>$AB26=TRUE</formula>
    </cfRule>
  </conditionalFormatting>
  <conditionalFormatting sqref="N27">
    <cfRule type="expression" dxfId="591" priority="1184">
      <formula>$AB27=TRUE</formula>
    </cfRule>
  </conditionalFormatting>
  <conditionalFormatting sqref="N28">
    <cfRule type="expression" dxfId="590" priority="1182">
      <formula>$AB28=TRUE</formula>
    </cfRule>
  </conditionalFormatting>
  <conditionalFormatting sqref="N29">
    <cfRule type="expression" dxfId="589" priority="1180">
      <formula>$AB29=TRUE</formula>
    </cfRule>
  </conditionalFormatting>
  <conditionalFormatting sqref="N30">
    <cfRule type="expression" dxfId="588" priority="1178">
      <formula>$AB30=TRUE</formula>
    </cfRule>
  </conditionalFormatting>
  <conditionalFormatting sqref="N31">
    <cfRule type="expression" dxfId="587" priority="1176">
      <formula>$AB31=TRUE</formula>
    </cfRule>
  </conditionalFormatting>
  <conditionalFormatting sqref="N32">
    <cfRule type="expression" dxfId="586" priority="1174">
      <formula>$AB32=TRUE</formula>
    </cfRule>
  </conditionalFormatting>
  <conditionalFormatting sqref="N33">
    <cfRule type="expression" dxfId="585" priority="1172">
      <formula>$AB33=TRUE</formula>
    </cfRule>
  </conditionalFormatting>
  <conditionalFormatting sqref="N37">
    <cfRule type="expression" dxfId="584" priority="1170">
      <formula>$AB37=TRUE</formula>
    </cfRule>
  </conditionalFormatting>
  <conditionalFormatting sqref="N38">
    <cfRule type="expression" dxfId="583" priority="1168">
      <formula>$AB38=TRUE</formula>
    </cfRule>
  </conditionalFormatting>
  <conditionalFormatting sqref="N39">
    <cfRule type="expression" dxfId="582" priority="1166">
      <formula>$AB39=TRUE</formula>
    </cfRule>
  </conditionalFormatting>
  <conditionalFormatting sqref="N40">
    <cfRule type="expression" dxfId="581" priority="1164">
      <formula>$AB40=TRUE</formula>
    </cfRule>
  </conditionalFormatting>
  <conditionalFormatting sqref="N41">
    <cfRule type="expression" dxfId="580" priority="1162">
      <formula>$AB41=TRUE</formula>
    </cfRule>
  </conditionalFormatting>
  <conditionalFormatting sqref="N42">
    <cfRule type="expression" dxfId="579" priority="1160">
      <formula>$AB42=TRUE</formula>
    </cfRule>
  </conditionalFormatting>
  <conditionalFormatting sqref="N43">
    <cfRule type="expression" dxfId="578" priority="1158">
      <formula>$AB43=TRUE</formula>
    </cfRule>
  </conditionalFormatting>
  <conditionalFormatting sqref="N44">
    <cfRule type="expression" dxfId="577" priority="1156">
      <formula>$AB44=TRUE</formula>
    </cfRule>
  </conditionalFormatting>
  <conditionalFormatting sqref="N45">
    <cfRule type="expression" dxfId="576" priority="1154">
      <formula>$AB45=TRUE</formula>
    </cfRule>
  </conditionalFormatting>
  <conditionalFormatting sqref="N46">
    <cfRule type="expression" dxfId="575" priority="1152">
      <formula>$AB46=TRUE</formula>
    </cfRule>
  </conditionalFormatting>
  <conditionalFormatting sqref="N47">
    <cfRule type="expression" dxfId="574" priority="1150">
      <formula>$AB47=TRUE</formula>
    </cfRule>
  </conditionalFormatting>
  <conditionalFormatting sqref="N48">
    <cfRule type="expression" dxfId="573" priority="1148">
      <formula>$AB48=TRUE</formula>
    </cfRule>
  </conditionalFormatting>
  <conditionalFormatting sqref="N49">
    <cfRule type="expression" dxfId="572" priority="1146">
      <formula>$AB49=TRUE</formula>
    </cfRule>
  </conditionalFormatting>
  <conditionalFormatting sqref="N50">
    <cfRule type="expression" dxfId="571" priority="1144">
      <formula>$AB50=TRUE</formula>
    </cfRule>
  </conditionalFormatting>
  <conditionalFormatting sqref="N51">
    <cfRule type="expression" dxfId="570" priority="1142">
      <formula>$AB51=TRUE</formula>
    </cfRule>
  </conditionalFormatting>
  <conditionalFormatting sqref="N52">
    <cfRule type="expression" dxfId="569" priority="1140">
      <formula>$AB52=TRUE</formula>
    </cfRule>
  </conditionalFormatting>
  <conditionalFormatting sqref="N53">
    <cfRule type="expression" dxfId="568" priority="1138">
      <formula>$AB53=TRUE</formula>
    </cfRule>
  </conditionalFormatting>
  <conditionalFormatting sqref="N54">
    <cfRule type="expression" dxfId="567" priority="1136">
      <formula>$AB54=TRUE</formula>
    </cfRule>
  </conditionalFormatting>
  <conditionalFormatting sqref="N55">
    <cfRule type="expression" dxfId="566" priority="1134">
      <formula>$AB55=TRUE</formula>
    </cfRule>
  </conditionalFormatting>
  <conditionalFormatting sqref="N56">
    <cfRule type="expression" dxfId="565" priority="1132">
      <formula>$AB56=TRUE</formula>
    </cfRule>
  </conditionalFormatting>
  <conditionalFormatting sqref="N57">
    <cfRule type="expression" dxfId="564" priority="1130">
      <formula>$AB57=TRUE</formula>
    </cfRule>
  </conditionalFormatting>
  <conditionalFormatting sqref="N58">
    <cfRule type="expression" dxfId="563" priority="1128">
      <formula>$AB58=TRUE</formula>
    </cfRule>
  </conditionalFormatting>
  <conditionalFormatting sqref="N59">
    <cfRule type="expression" dxfId="562" priority="1126">
      <formula>$AB59=TRUE</formula>
    </cfRule>
  </conditionalFormatting>
  <conditionalFormatting sqref="N60">
    <cfRule type="expression" dxfId="561" priority="1124">
      <formula>$AB60=TRUE</formula>
    </cfRule>
  </conditionalFormatting>
  <conditionalFormatting sqref="N61">
    <cfRule type="expression" dxfId="560" priority="1122">
      <formula>$AB61=TRUE</formula>
    </cfRule>
  </conditionalFormatting>
  <conditionalFormatting sqref="N62">
    <cfRule type="expression" dxfId="559" priority="1120">
      <formula>$AB62=TRUE</formula>
    </cfRule>
  </conditionalFormatting>
  <conditionalFormatting sqref="N63">
    <cfRule type="expression" dxfId="558" priority="1118">
      <formula>$AB63=TRUE</formula>
    </cfRule>
  </conditionalFormatting>
  <conditionalFormatting sqref="N64">
    <cfRule type="expression" dxfId="557" priority="1116">
      <formula>$AB64=TRUE</formula>
    </cfRule>
  </conditionalFormatting>
  <conditionalFormatting sqref="N65">
    <cfRule type="expression" dxfId="556" priority="1114">
      <formula>$AB65=TRUE</formula>
    </cfRule>
  </conditionalFormatting>
  <conditionalFormatting sqref="N66">
    <cfRule type="expression" dxfId="555" priority="1112">
      <formula>$AB66=TRUE</formula>
    </cfRule>
  </conditionalFormatting>
  <conditionalFormatting sqref="N67">
    <cfRule type="expression" dxfId="554" priority="1110">
      <formula>$AB67=TRUE</formula>
    </cfRule>
  </conditionalFormatting>
  <conditionalFormatting sqref="N68">
    <cfRule type="expression" dxfId="553" priority="1108">
      <formula>$AB68=TRUE</formula>
    </cfRule>
  </conditionalFormatting>
  <conditionalFormatting sqref="N69">
    <cfRule type="expression" dxfId="552" priority="1106">
      <formula>$AB69=TRUE</formula>
    </cfRule>
  </conditionalFormatting>
  <conditionalFormatting sqref="N70">
    <cfRule type="expression" dxfId="551" priority="1104">
      <formula>$AB70=TRUE</formula>
    </cfRule>
  </conditionalFormatting>
  <conditionalFormatting sqref="N71">
    <cfRule type="expression" dxfId="550" priority="1102">
      <formula>$AB71=TRUE</formula>
    </cfRule>
  </conditionalFormatting>
  <conditionalFormatting sqref="N72">
    <cfRule type="expression" dxfId="549" priority="1100">
      <formula>$AB72=TRUE</formula>
    </cfRule>
  </conditionalFormatting>
  <conditionalFormatting sqref="N73">
    <cfRule type="expression" dxfId="548" priority="1098">
      <formula>$AB73=TRUE</formula>
    </cfRule>
  </conditionalFormatting>
  <conditionalFormatting sqref="N77">
    <cfRule type="expression" dxfId="547" priority="1096">
      <formula>$AB77=TRUE</formula>
    </cfRule>
  </conditionalFormatting>
  <conditionalFormatting sqref="N78">
    <cfRule type="expression" dxfId="546" priority="1094">
      <formula>$AB78=TRUE</formula>
    </cfRule>
  </conditionalFormatting>
  <conditionalFormatting sqref="N79">
    <cfRule type="expression" dxfId="545" priority="1092">
      <formula>$AB79=TRUE</formula>
    </cfRule>
  </conditionalFormatting>
  <conditionalFormatting sqref="N80">
    <cfRule type="expression" dxfId="544" priority="1090">
      <formula>$AB80=TRUE</formula>
    </cfRule>
  </conditionalFormatting>
  <conditionalFormatting sqref="N81">
    <cfRule type="expression" dxfId="543" priority="1088">
      <formula>$AB81=TRUE</formula>
    </cfRule>
  </conditionalFormatting>
  <conditionalFormatting sqref="N82">
    <cfRule type="expression" dxfId="542" priority="1086">
      <formula>$AB82=TRUE</formula>
    </cfRule>
  </conditionalFormatting>
  <conditionalFormatting sqref="N83">
    <cfRule type="expression" dxfId="541" priority="1084">
      <formula>$AB83=TRUE</formula>
    </cfRule>
  </conditionalFormatting>
  <conditionalFormatting sqref="N84">
    <cfRule type="expression" dxfId="540" priority="1082">
      <formula>$AB84=TRUE</formula>
    </cfRule>
  </conditionalFormatting>
  <conditionalFormatting sqref="N85">
    <cfRule type="expression" dxfId="539" priority="1080">
      <formula>$AB85=TRUE</formula>
    </cfRule>
  </conditionalFormatting>
  <conditionalFormatting sqref="N86">
    <cfRule type="expression" dxfId="538" priority="1078">
      <formula>$AB86=TRUE</formula>
    </cfRule>
  </conditionalFormatting>
  <conditionalFormatting sqref="N87">
    <cfRule type="expression" dxfId="537" priority="1076">
      <formula>$AB87=TRUE</formula>
    </cfRule>
  </conditionalFormatting>
  <conditionalFormatting sqref="N88">
    <cfRule type="expression" dxfId="536" priority="1074">
      <formula>$AB88=TRUE</formula>
    </cfRule>
  </conditionalFormatting>
  <conditionalFormatting sqref="N89">
    <cfRule type="expression" dxfId="535" priority="1072">
      <formula>$AB89=TRUE</formula>
    </cfRule>
  </conditionalFormatting>
  <conditionalFormatting sqref="N90">
    <cfRule type="expression" dxfId="534" priority="1070">
      <formula>$AB90=TRUE</formula>
    </cfRule>
  </conditionalFormatting>
  <conditionalFormatting sqref="N91">
    <cfRule type="expression" dxfId="533" priority="1068">
      <formula>$AB91=TRUE</formula>
    </cfRule>
  </conditionalFormatting>
  <conditionalFormatting sqref="N92">
    <cfRule type="expression" dxfId="532" priority="1066">
      <formula>$AB92=TRUE</formula>
    </cfRule>
  </conditionalFormatting>
  <conditionalFormatting sqref="N93">
    <cfRule type="expression" dxfId="531" priority="1064">
      <formula>$AB93=TRUE</formula>
    </cfRule>
  </conditionalFormatting>
  <conditionalFormatting sqref="N94">
    <cfRule type="expression" dxfId="530" priority="1062">
      <formula>$AB94=TRUE</formula>
    </cfRule>
  </conditionalFormatting>
  <conditionalFormatting sqref="N95">
    <cfRule type="expression" dxfId="529" priority="1060">
      <formula>$AB95=TRUE</formula>
    </cfRule>
  </conditionalFormatting>
  <conditionalFormatting sqref="N96">
    <cfRule type="expression" dxfId="528" priority="1058">
      <formula>$AB96=TRUE</formula>
    </cfRule>
  </conditionalFormatting>
  <conditionalFormatting sqref="N97">
    <cfRule type="expression" dxfId="527" priority="1056">
      <formula>$AB97=TRUE</formula>
    </cfRule>
  </conditionalFormatting>
  <conditionalFormatting sqref="N98">
    <cfRule type="expression" dxfId="526" priority="1054">
      <formula>$AB98=TRUE</formula>
    </cfRule>
  </conditionalFormatting>
  <conditionalFormatting sqref="N99">
    <cfRule type="expression" dxfId="525" priority="1052">
      <formula>$AB99=TRUE</formula>
    </cfRule>
  </conditionalFormatting>
  <conditionalFormatting sqref="N100">
    <cfRule type="expression" dxfId="524" priority="1050">
      <formula>$AB100=TRUE</formula>
    </cfRule>
  </conditionalFormatting>
  <conditionalFormatting sqref="N101">
    <cfRule type="expression" dxfId="523" priority="1048">
      <formula>$AB101=TRUE</formula>
    </cfRule>
  </conditionalFormatting>
  <conditionalFormatting sqref="N102">
    <cfRule type="expression" dxfId="522" priority="1046">
      <formula>$AB102=TRUE</formula>
    </cfRule>
  </conditionalFormatting>
  <conditionalFormatting sqref="N103">
    <cfRule type="expression" dxfId="521" priority="1044">
      <formula>$AB103=TRUE</formula>
    </cfRule>
  </conditionalFormatting>
  <conditionalFormatting sqref="N104">
    <cfRule type="expression" dxfId="520" priority="1042">
      <formula>$AB104=TRUE</formula>
    </cfRule>
  </conditionalFormatting>
  <conditionalFormatting sqref="N105">
    <cfRule type="expression" dxfId="519" priority="1040">
      <formula>$AB105=TRUE</formula>
    </cfRule>
  </conditionalFormatting>
  <conditionalFormatting sqref="N106">
    <cfRule type="expression" dxfId="518" priority="1038">
      <formula>$AB106=TRUE</formula>
    </cfRule>
  </conditionalFormatting>
  <conditionalFormatting sqref="N107">
    <cfRule type="expression" dxfId="517" priority="1036">
      <formula>$AB107=TRUE</formula>
    </cfRule>
  </conditionalFormatting>
  <conditionalFormatting sqref="N108">
    <cfRule type="expression" dxfId="516" priority="1034">
      <formula>$AB108=TRUE</formula>
    </cfRule>
  </conditionalFormatting>
  <conditionalFormatting sqref="N109">
    <cfRule type="expression" dxfId="515" priority="1032">
      <formula>$AB109=TRUE</formula>
    </cfRule>
  </conditionalFormatting>
  <conditionalFormatting sqref="N110">
    <cfRule type="expression" dxfId="514" priority="1030">
      <formula>$AB110=TRUE</formula>
    </cfRule>
  </conditionalFormatting>
  <conditionalFormatting sqref="N111">
    <cfRule type="expression" dxfId="513" priority="1028">
      <formula>$AB111=TRUE</formula>
    </cfRule>
  </conditionalFormatting>
  <conditionalFormatting sqref="N112">
    <cfRule type="expression" dxfId="512" priority="1026">
      <formula>$AB112=TRUE</formula>
    </cfRule>
  </conditionalFormatting>
  <conditionalFormatting sqref="N113">
    <cfRule type="expression" dxfId="511" priority="1024">
      <formula>$AB113=TRUE</formula>
    </cfRule>
  </conditionalFormatting>
  <conditionalFormatting sqref="N114">
    <cfRule type="expression" dxfId="510" priority="1022">
      <formula>$AB114=TRUE</formula>
    </cfRule>
  </conditionalFormatting>
  <conditionalFormatting sqref="N115">
    <cfRule type="expression" dxfId="509" priority="1020">
      <formula>$AB115=TRUE</formula>
    </cfRule>
  </conditionalFormatting>
  <conditionalFormatting sqref="N116">
    <cfRule type="expression" dxfId="508" priority="1018">
      <formula>$AB116=TRUE</formula>
    </cfRule>
  </conditionalFormatting>
  <conditionalFormatting sqref="N117">
    <cfRule type="expression" dxfId="507" priority="1016">
      <formula>$AB117=TRUE</formula>
    </cfRule>
  </conditionalFormatting>
  <conditionalFormatting sqref="N118">
    <cfRule type="expression" dxfId="506" priority="1014">
      <formula>$AB118=TRUE</formula>
    </cfRule>
  </conditionalFormatting>
  <conditionalFormatting sqref="N119">
    <cfRule type="expression" dxfId="505" priority="1012">
      <formula>$AB119=TRUE</formula>
    </cfRule>
  </conditionalFormatting>
  <conditionalFormatting sqref="N120">
    <cfRule type="expression" dxfId="504" priority="1010">
      <formula>$AB120=TRUE</formula>
    </cfRule>
  </conditionalFormatting>
  <conditionalFormatting sqref="N124">
    <cfRule type="expression" dxfId="503" priority="1008">
      <formula>$AB124=TRUE</formula>
    </cfRule>
  </conditionalFormatting>
  <conditionalFormatting sqref="N125">
    <cfRule type="expression" dxfId="502" priority="1006">
      <formula>$AB125=TRUE</formula>
    </cfRule>
  </conditionalFormatting>
  <conditionalFormatting sqref="N126">
    <cfRule type="expression" dxfId="501" priority="1004">
      <formula>$AB126=TRUE</formula>
    </cfRule>
  </conditionalFormatting>
  <conditionalFormatting sqref="N127">
    <cfRule type="expression" dxfId="500" priority="1002">
      <formula>$AB127=TRUE</formula>
    </cfRule>
  </conditionalFormatting>
  <conditionalFormatting sqref="N128">
    <cfRule type="expression" dxfId="499" priority="1000">
      <formula>$AB128=TRUE</formula>
    </cfRule>
  </conditionalFormatting>
  <conditionalFormatting sqref="N129">
    <cfRule type="expression" dxfId="498" priority="998">
      <formula>$AB129=TRUE</formula>
    </cfRule>
  </conditionalFormatting>
  <conditionalFormatting sqref="N130">
    <cfRule type="expression" dxfId="497" priority="996">
      <formula>$AB130=TRUE</formula>
    </cfRule>
  </conditionalFormatting>
  <conditionalFormatting sqref="N131">
    <cfRule type="expression" dxfId="496" priority="994">
      <formula>$AB131=TRUE</formula>
    </cfRule>
  </conditionalFormatting>
  <conditionalFormatting sqref="N132">
    <cfRule type="expression" dxfId="495" priority="992">
      <formula>$AB132=TRUE</formula>
    </cfRule>
  </conditionalFormatting>
  <conditionalFormatting sqref="N133">
    <cfRule type="expression" dxfId="494" priority="990">
      <formula>$AB133=TRUE</formula>
    </cfRule>
  </conditionalFormatting>
  <conditionalFormatting sqref="N134">
    <cfRule type="expression" dxfId="493" priority="988">
      <formula>$AB134=TRUE</formula>
    </cfRule>
  </conditionalFormatting>
  <conditionalFormatting sqref="N135">
    <cfRule type="expression" dxfId="492" priority="986">
      <formula>$AB135=TRUE</formula>
    </cfRule>
  </conditionalFormatting>
  <conditionalFormatting sqref="N136">
    <cfRule type="expression" dxfId="491" priority="984">
      <formula>$AB136=TRUE</formula>
    </cfRule>
  </conditionalFormatting>
  <conditionalFormatting sqref="N137">
    <cfRule type="expression" dxfId="490" priority="982">
      <formula>$AB137=TRUE</formula>
    </cfRule>
  </conditionalFormatting>
  <conditionalFormatting sqref="N138">
    <cfRule type="expression" dxfId="489" priority="980">
      <formula>$AB138=TRUE</formula>
    </cfRule>
  </conditionalFormatting>
  <conditionalFormatting sqref="N139">
    <cfRule type="expression" dxfId="488" priority="978">
      <formula>$AB139=TRUE</formula>
    </cfRule>
  </conditionalFormatting>
  <conditionalFormatting sqref="N140">
    <cfRule type="expression" dxfId="487" priority="976">
      <formula>$AB140=TRUE</formula>
    </cfRule>
  </conditionalFormatting>
  <conditionalFormatting sqref="N141">
    <cfRule type="expression" dxfId="486" priority="974">
      <formula>$AB141=TRUE</formula>
    </cfRule>
  </conditionalFormatting>
  <conditionalFormatting sqref="N142">
    <cfRule type="expression" dxfId="485" priority="972">
      <formula>$AB142=TRUE</formula>
    </cfRule>
  </conditionalFormatting>
  <conditionalFormatting sqref="N143">
    <cfRule type="expression" dxfId="484" priority="970">
      <formula>$AB143=TRUE</formula>
    </cfRule>
  </conditionalFormatting>
  <conditionalFormatting sqref="N144">
    <cfRule type="expression" dxfId="483" priority="968">
      <formula>$AB144=TRUE</formula>
    </cfRule>
  </conditionalFormatting>
  <conditionalFormatting sqref="N145">
    <cfRule type="expression" dxfId="482" priority="966">
      <formula>$AB145=TRUE</formula>
    </cfRule>
  </conditionalFormatting>
  <conditionalFormatting sqref="N146">
    <cfRule type="expression" dxfId="481" priority="964">
      <formula>$AB146=TRUE</formula>
    </cfRule>
  </conditionalFormatting>
  <conditionalFormatting sqref="N147">
    <cfRule type="expression" dxfId="480" priority="962">
      <formula>$AB147=TRUE</formula>
    </cfRule>
  </conditionalFormatting>
  <conditionalFormatting sqref="N151">
    <cfRule type="expression" dxfId="479" priority="960">
      <formula>$AB151=TRUE</formula>
    </cfRule>
  </conditionalFormatting>
  <conditionalFormatting sqref="N152">
    <cfRule type="expression" dxfId="478" priority="958">
      <formula>$AB152=TRUE</formula>
    </cfRule>
  </conditionalFormatting>
  <conditionalFormatting sqref="N153">
    <cfRule type="expression" dxfId="477" priority="956">
      <formula>$AB153=TRUE</formula>
    </cfRule>
  </conditionalFormatting>
  <conditionalFormatting sqref="N154">
    <cfRule type="expression" dxfId="476" priority="954">
      <formula>$AB154=TRUE</formula>
    </cfRule>
  </conditionalFormatting>
  <conditionalFormatting sqref="N155">
    <cfRule type="expression" dxfId="475" priority="952">
      <formula>$AB155=TRUE</formula>
    </cfRule>
  </conditionalFormatting>
  <conditionalFormatting sqref="N156">
    <cfRule type="expression" dxfId="474" priority="950">
      <formula>$AB156=TRUE</formula>
    </cfRule>
  </conditionalFormatting>
  <conditionalFormatting sqref="N157">
    <cfRule type="expression" dxfId="473" priority="948">
      <formula>$AB157=TRUE</formula>
    </cfRule>
  </conditionalFormatting>
  <conditionalFormatting sqref="N158">
    <cfRule type="expression" dxfId="472" priority="946">
      <formula>$AB158=TRUE</formula>
    </cfRule>
  </conditionalFormatting>
  <conditionalFormatting sqref="N159">
    <cfRule type="expression" dxfId="471" priority="944">
      <formula>$AB159=TRUE</formula>
    </cfRule>
  </conditionalFormatting>
  <conditionalFormatting sqref="N160">
    <cfRule type="expression" dxfId="470" priority="942">
      <formula>$AB160=TRUE</formula>
    </cfRule>
  </conditionalFormatting>
  <conditionalFormatting sqref="N161">
    <cfRule type="expression" dxfId="469" priority="940">
      <formula>$AB161=TRUE</formula>
    </cfRule>
  </conditionalFormatting>
  <conditionalFormatting sqref="N162">
    <cfRule type="expression" dxfId="468" priority="938">
      <formula>$AB162=TRUE</formula>
    </cfRule>
  </conditionalFormatting>
  <conditionalFormatting sqref="N163">
    <cfRule type="expression" dxfId="467" priority="936">
      <formula>$AB163=TRUE</formula>
    </cfRule>
  </conditionalFormatting>
  <conditionalFormatting sqref="N164">
    <cfRule type="expression" dxfId="466" priority="934">
      <formula>$AB164=TRUE</formula>
    </cfRule>
  </conditionalFormatting>
  <conditionalFormatting sqref="N165">
    <cfRule type="expression" dxfId="465" priority="932">
      <formula>$AB165=TRUE</formula>
    </cfRule>
  </conditionalFormatting>
  <conditionalFormatting sqref="N166">
    <cfRule type="expression" dxfId="464" priority="930">
      <formula>$AB166=TRUE</formula>
    </cfRule>
  </conditionalFormatting>
  <conditionalFormatting sqref="N170">
    <cfRule type="expression" dxfId="463" priority="928">
      <formula>$AB170=TRUE</formula>
    </cfRule>
  </conditionalFormatting>
  <conditionalFormatting sqref="N171">
    <cfRule type="expression" dxfId="462" priority="926">
      <formula>$AB171=TRUE</formula>
    </cfRule>
  </conditionalFormatting>
  <conditionalFormatting sqref="N172">
    <cfRule type="expression" dxfId="461" priority="924">
      <formula>$AB172=TRUE</formula>
    </cfRule>
  </conditionalFormatting>
  <conditionalFormatting sqref="N173">
    <cfRule type="expression" dxfId="460" priority="922">
      <formula>$AB173=TRUE</formula>
    </cfRule>
  </conditionalFormatting>
  <conditionalFormatting sqref="N174">
    <cfRule type="expression" dxfId="459" priority="920">
      <formula>$AB174=TRUE</formula>
    </cfRule>
  </conditionalFormatting>
  <conditionalFormatting sqref="N175">
    <cfRule type="expression" dxfId="458" priority="918">
      <formula>$AB175=TRUE</formula>
    </cfRule>
  </conditionalFormatting>
  <conditionalFormatting sqref="N176">
    <cfRule type="expression" dxfId="457" priority="916">
      <formula>$AB176=TRUE</formula>
    </cfRule>
  </conditionalFormatting>
  <conditionalFormatting sqref="N177">
    <cfRule type="expression" dxfId="456" priority="914">
      <formula>$AB177=TRUE</formula>
    </cfRule>
  </conditionalFormatting>
  <conditionalFormatting sqref="N178">
    <cfRule type="expression" dxfId="455" priority="912">
      <formula>$AB178=TRUE</formula>
    </cfRule>
  </conditionalFormatting>
  <conditionalFormatting sqref="N179">
    <cfRule type="expression" dxfId="454" priority="910">
      <formula>$AB179=TRUE</formula>
    </cfRule>
  </conditionalFormatting>
  <conditionalFormatting sqref="N180">
    <cfRule type="expression" dxfId="453" priority="908">
      <formula>$AB180=TRUE</formula>
    </cfRule>
  </conditionalFormatting>
  <conditionalFormatting sqref="N181">
    <cfRule type="expression" dxfId="452" priority="906">
      <formula>$AB181=TRUE</formula>
    </cfRule>
  </conditionalFormatting>
  <conditionalFormatting sqref="N182">
    <cfRule type="expression" dxfId="451" priority="904">
      <formula>$AB182=TRUE</formula>
    </cfRule>
  </conditionalFormatting>
  <conditionalFormatting sqref="N183">
    <cfRule type="expression" dxfId="450" priority="902">
      <formula>$AB183=TRUE</formula>
    </cfRule>
  </conditionalFormatting>
  <conditionalFormatting sqref="N184">
    <cfRule type="expression" dxfId="449" priority="900">
      <formula>$AB184=TRUE</formula>
    </cfRule>
  </conditionalFormatting>
  <conditionalFormatting sqref="N185">
    <cfRule type="expression" dxfId="448" priority="898">
      <formula>$AB185=TRUE</formula>
    </cfRule>
  </conditionalFormatting>
  <conditionalFormatting sqref="N186">
    <cfRule type="expression" dxfId="447" priority="896">
      <formula>$AB186=TRUE</formula>
    </cfRule>
  </conditionalFormatting>
  <conditionalFormatting sqref="N187">
    <cfRule type="expression" dxfId="446" priority="894">
      <formula>$AB187=TRUE</formula>
    </cfRule>
  </conditionalFormatting>
  <conditionalFormatting sqref="N188">
    <cfRule type="expression" dxfId="445" priority="892">
      <formula>$AB188=TRUE</formula>
    </cfRule>
  </conditionalFormatting>
  <conditionalFormatting sqref="N192">
    <cfRule type="expression" dxfId="444" priority="890">
      <formula>$AB192=TRUE</formula>
    </cfRule>
  </conditionalFormatting>
  <conditionalFormatting sqref="N193">
    <cfRule type="expression" dxfId="443" priority="888">
      <formula>$AB193=TRUE</formula>
    </cfRule>
  </conditionalFormatting>
  <conditionalFormatting sqref="N194">
    <cfRule type="expression" dxfId="442" priority="886">
      <formula>$AB194=TRUE</formula>
    </cfRule>
  </conditionalFormatting>
  <conditionalFormatting sqref="N195">
    <cfRule type="expression" dxfId="441" priority="884">
      <formula>$AB195=TRUE</formula>
    </cfRule>
  </conditionalFormatting>
  <conditionalFormatting sqref="N196">
    <cfRule type="expression" dxfId="440" priority="882">
      <formula>$AB196=TRUE</formula>
    </cfRule>
  </conditionalFormatting>
  <conditionalFormatting sqref="N197">
    <cfRule type="expression" dxfId="439" priority="880">
      <formula>$AB197=TRUE</formula>
    </cfRule>
  </conditionalFormatting>
  <conditionalFormatting sqref="N198">
    <cfRule type="expression" dxfId="438" priority="878">
      <formula>$AB198=TRUE</formula>
    </cfRule>
  </conditionalFormatting>
  <conditionalFormatting sqref="N199">
    <cfRule type="expression" dxfId="437" priority="876">
      <formula>$AB199=TRUE</formula>
    </cfRule>
  </conditionalFormatting>
  <conditionalFormatting sqref="N200">
    <cfRule type="expression" dxfId="436" priority="874">
      <formula>$AB200=TRUE</formula>
    </cfRule>
  </conditionalFormatting>
  <conditionalFormatting sqref="N201">
    <cfRule type="expression" dxfId="435" priority="872">
      <formula>$AB201=TRUE</formula>
    </cfRule>
  </conditionalFormatting>
  <conditionalFormatting sqref="N202">
    <cfRule type="expression" dxfId="434" priority="870">
      <formula>$AB202=TRUE</formula>
    </cfRule>
  </conditionalFormatting>
  <conditionalFormatting sqref="N203">
    <cfRule type="expression" dxfId="433" priority="868">
      <formula>$AB203=TRUE</formula>
    </cfRule>
  </conditionalFormatting>
  <conditionalFormatting sqref="N204">
    <cfRule type="expression" dxfId="432" priority="866">
      <formula>$AB204=TRUE</formula>
    </cfRule>
  </conditionalFormatting>
  <conditionalFormatting sqref="N205">
    <cfRule type="expression" dxfId="431" priority="864">
      <formula>$AB205=TRUE</formula>
    </cfRule>
  </conditionalFormatting>
  <conditionalFormatting sqref="N206">
    <cfRule type="expression" dxfId="430" priority="862">
      <formula>$AB206=TRUE</formula>
    </cfRule>
  </conditionalFormatting>
  <conditionalFormatting sqref="N207">
    <cfRule type="expression" dxfId="429" priority="860">
      <formula>$AB207=TRUE</formula>
    </cfRule>
  </conditionalFormatting>
  <conditionalFormatting sqref="N208">
    <cfRule type="expression" dxfId="428" priority="858">
      <formula>$AB208=TRUE</formula>
    </cfRule>
  </conditionalFormatting>
  <conditionalFormatting sqref="N209">
    <cfRule type="expression" dxfId="427" priority="856">
      <formula>$AB209=TRUE</formula>
    </cfRule>
  </conditionalFormatting>
  <conditionalFormatting sqref="N210">
    <cfRule type="expression" dxfId="426" priority="854">
      <formula>$AB210=TRUE</formula>
    </cfRule>
  </conditionalFormatting>
  <conditionalFormatting sqref="N211">
    <cfRule type="expression" dxfId="425" priority="852">
      <formula>$AB211=TRUE</formula>
    </cfRule>
  </conditionalFormatting>
  <conditionalFormatting sqref="N212">
    <cfRule type="expression" dxfId="424" priority="850">
      <formula>$AB212=TRUE</formula>
    </cfRule>
  </conditionalFormatting>
  <conditionalFormatting sqref="N213">
    <cfRule type="expression" dxfId="423" priority="848">
      <formula>$AB213=TRUE</formula>
    </cfRule>
  </conditionalFormatting>
  <conditionalFormatting sqref="N214">
    <cfRule type="expression" dxfId="422" priority="846">
      <formula>$AB214=TRUE</formula>
    </cfRule>
  </conditionalFormatting>
  <conditionalFormatting sqref="N215">
    <cfRule type="expression" dxfId="421" priority="844">
      <formula>$AB215=TRUE</formula>
    </cfRule>
  </conditionalFormatting>
  <conditionalFormatting sqref="N216">
    <cfRule type="expression" dxfId="420" priority="842">
      <formula>$AB216=TRUE</formula>
    </cfRule>
  </conditionalFormatting>
  <conditionalFormatting sqref="N217">
    <cfRule type="expression" dxfId="419" priority="840">
      <formula>$AB217=TRUE</formula>
    </cfRule>
  </conditionalFormatting>
  <conditionalFormatting sqref="N218">
    <cfRule type="expression" dxfId="418" priority="838">
      <formula>$AB218=TRUE</formula>
    </cfRule>
  </conditionalFormatting>
  <conditionalFormatting sqref="N219">
    <cfRule type="expression" dxfId="417" priority="836">
      <formula>$AB219=TRUE</formula>
    </cfRule>
  </conditionalFormatting>
  <conditionalFormatting sqref="N220">
    <cfRule type="expression" dxfId="416" priority="834">
      <formula>$AB220=TRUE</formula>
    </cfRule>
  </conditionalFormatting>
  <conditionalFormatting sqref="N221">
    <cfRule type="expression" dxfId="415" priority="832">
      <formula>$AB221=TRUE</formula>
    </cfRule>
  </conditionalFormatting>
  <conditionalFormatting sqref="N222">
    <cfRule type="expression" dxfId="414" priority="830">
      <formula>$AB222=TRUE</formula>
    </cfRule>
  </conditionalFormatting>
  <conditionalFormatting sqref="N223">
    <cfRule type="expression" dxfId="413" priority="828">
      <formula>$AB223=TRUE</formula>
    </cfRule>
  </conditionalFormatting>
  <conditionalFormatting sqref="N224">
    <cfRule type="expression" dxfId="412" priority="826">
      <formula>$AB224=TRUE</formula>
    </cfRule>
  </conditionalFormatting>
  <conditionalFormatting sqref="N225">
    <cfRule type="expression" dxfId="411" priority="824">
      <formula>$AB225=TRUE</formula>
    </cfRule>
  </conditionalFormatting>
  <conditionalFormatting sqref="N226">
    <cfRule type="expression" dxfId="410" priority="822">
      <formula>$AB226=TRUE</formula>
    </cfRule>
  </conditionalFormatting>
  <conditionalFormatting sqref="N227">
    <cfRule type="expression" dxfId="409" priority="820">
      <formula>$AB227=TRUE</formula>
    </cfRule>
  </conditionalFormatting>
  <conditionalFormatting sqref="N228">
    <cfRule type="expression" dxfId="408" priority="818">
      <formula>$AB228=TRUE</formula>
    </cfRule>
  </conditionalFormatting>
  <conditionalFormatting sqref="N229">
    <cfRule type="expression" dxfId="407" priority="816">
      <formula>$AB229=TRUE</formula>
    </cfRule>
  </conditionalFormatting>
  <conditionalFormatting sqref="N230">
    <cfRule type="expression" dxfId="406" priority="814">
      <formula>$AB230=TRUE</formula>
    </cfRule>
  </conditionalFormatting>
  <conditionalFormatting sqref="N231">
    <cfRule type="expression" dxfId="405" priority="812">
      <formula>$AB231=TRUE</formula>
    </cfRule>
  </conditionalFormatting>
  <conditionalFormatting sqref="N232">
    <cfRule type="expression" dxfId="404" priority="810">
      <formula>$AB232=TRUE</formula>
    </cfRule>
  </conditionalFormatting>
  <conditionalFormatting sqref="N233">
    <cfRule type="expression" dxfId="403" priority="808">
      <formula>$AB233=TRUE</formula>
    </cfRule>
  </conditionalFormatting>
  <conditionalFormatting sqref="N234">
    <cfRule type="expression" dxfId="402" priority="806">
      <formula>$AB234=TRUE</formula>
    </cfRule>
  </conditionalFormatting>
  <conditionalFormatting sqref="N235">
    <cfRule type="expression" dxfId="401" priority="804">
      <formula>$AB235=TRUE</formula>
    </cfRule>
  </conditionalFormatting>
  <conditionalFormatting sqref="N236">
    <cfRule type="expression" dxfId="400" priority="802">
      <formula>$AB236=TRUE</formula>
    </cfRule>
  </conditionalFormatting>
  <conditionalFormatting sqref="N237">
    <cfRule type="expression" dxfId="399" priority="800">
      <formula>$AB237=TRUE</formula>
    </cfRule>
  </conditionalFormatting>
  <conditionalFormatting sqref="N238">
    <cfRule type="expression" dxfId="398" priority="798">
      <formula>$AB238=TRUE</formula>
    </cfRule>
  </conditionalFormatting>
  <conditionalFormatting sqref="N239">
    <cfRule type="expression" dxfId="397" priority="796">
      <formula>$AB239=TRUE</formula>
    </cfRule>
  </conditionalFormatting>
  <conditionalFormatting sqref="N240">
    <cfRule type="expression" dxfId="396" priority="794">
      <formula>$AB240=TRUE</formula>
    </cfRule>
  </conditionalFormatting>
  <conditionalFormatting sqref="N241">
    <cfRule type="expression" dxfId="395" priority="792">
      <formula>$AB241=TRUE</formula>
    </cfRule>
  </conditionalFormatting>
  <conditionalFormatting sqref="N242">
    <cfRule type="expression" dxfId="394" priority="790">
      <formula>$AB242=TRUE</formula>
    </cfRule>
  </conditionalFormatting>
  <conditionalFormatting sqref="N243">
    <cfRule type="expression" dxfId="393" priority="788">
      <formula>$AB243=TRUE</formula>
    </cfRule>
  </conditionalFormatting>
  <conditionalFormatting sqref="N244">
    <cfRule type="expression" dxfId="392" priority="786">
      <formula>$AB244=TRUE</formula>
    </cfRule>
  </conditionalFormatting>
  <conditionalFormatting sqref="N245">
    <cfRule type="expression" dxfId="391" priority="784">
      <formula>$AB245=TRUE</formula>
    </cfRule>
  </conditionalFormatting>
  <conditionalFormatting sqref="N246">
    <cfRule type="expression" dxfId="390" priority="782">
      <formula>$AB246=TRUE</formula>
    </cfRule>
  </conditionalFormatting>
  <conditionalFormatting sqref="N247">
    <cfRule type="expression" dxfId="389" priority="780">
      <formula>$AB247=TRUE</formula>
    </cfRule>
  </conditionalFormatting>
  <conditionalFormatting sqref="N248">
    <cfRule type="expression" dxfId="388" priority="778">
      <formula>$AB248=TRUE</formula>
    </cfRule>
  </conditionalFormatting>
  <conditionalFormatting sqref="N249">
    <cfRule type="expression" dxfId="387" priority="776">
      <formula>$AB249=TRUE</formula>
    </cfRule>
  </conditionalFormatting>
  <conditionalFormatting sqref="N250">
    <cfRule type="expression" dxfId="386" priority="774">
      <formula>$AB250=TRUE</formula>
    </cfRule>
  </conditionalFormatting>
  <conditionalFormatting sqref="N251">
    <cfRule type="expression" dxfId="385" priority="772">
      <formula>$AB251=TRUE</formula>
    </cfRule>
  </conditionalFormatting>
  <conditionalFormatting sqref="N252">
    <cfRule type="expression" dxfId="384" priority="770">
      <formula>$AB252=TRUE</formula>
    </cfRule>
  </conditionalFormatting>
  <conditionalFormatting sqref="N253">
    <cfRule type="expression" dxfId="383" priority="768">
      <formula>$AB253=TRUE</formula>
    </cfRule>
  </conditionalFormatting>
  <conditionalFormatting sqref="N254">
    <cfRule type="expression" dxfId="382" priority="766">
      <formula>$AB254=TRUE</formula>
    </cfRule>
  </conditionalFormatting>
  <conditionalFormatting sqref="N255">
    <cfRule type="expression" dxfId="381" priority="764">
      <formula>$AB255=TRUE</formula>
    </cfRule>
  </conditionalFormatting>
  <conditionalFormatting sqref="N259">
    <cfRule type="expression" dxfId="380" priority="762">
      <formula>$AB259=TRUE</formula>
    </cfRule>
  </conditionalFormatting>
  <conditionalFormatting sqref="N260">
    <cfRule type="expression" dxfId="379" priority="760">
      <formula>$AB260=TRUE</formula>
    </cfRule>
  </conditionalFormatting>
  <conditionalFormatting sqref="N261">
    <cfRule type="expression" dxfId="378" priority="758">
      <formula>$AB261=TRUE</formula>
    </cfRule>
  </conditionalFormatting>
  <conditionalFormatting sqref="N262">
    <cfRule type="expression" dxfId="377" priority="756">
      <formula>$AB262=TRUE</formula>
    </cfRule>
  </conditionalFormatting>
  <conditionalFormatting sqref="N263">
    <cfRule type="expression" dxfId="376" priority="754">
      <formula>$AB263=TRUE</formula>
    </cfRule>
  </conditionalFormatting>
  <conditionalFormatting sqref="N264">
    <cfRule type="expression" dxfId="375" priority="752">
      <formula>$AB264=TRUE</formula>
    </cfRule>
  </conditionalFormatting>
  <conditionalFormatting sqref="N265">
    <cfRule type="expression" dxfId="374" priority="750">
      <formula>$AB265=TRUE</formula>
    </cfRule>
  </conditionalFormatting>
  <conditionalFormatting sqref="N266">
    <cfRule type="expression" dxfId="373" priority="748">
      <formula>$AB266=TRUE</formula>
    </cfRule>
  </conditionalFormatting>
  <conditionalFormatting sqref="N267">
    <cfRule type="expression" dxfId="372" priority="746">
      <formula>$AB267=TRUE</formula>
    </cfRule>
  </conditionalFormatting>
  <conditionalFormatting sqref="N268">
    <cfRule type="expression" dxfId="371" priority="744">
      <formula>$AB268=TRUE</formula>
    </cfRule>
  </conditionalFormatting>
  <conditionalFormatting sqref="N269">
    <cfRule type="expression" dxfId="370" priority="742">
      <formula>$AB269=TRUE</formula>
    </cfRule>
  </conditionalFormatting>
  <conditionalFormatting sqref="N270">
    <cfRule type="expression" dxfId="369" priority="740">
      <formula>$AB270=TRUE</formula>
    </cfRule>
  </conditionalFormatting>
  <conditionalFormatting sqref="N271">
    <cfRule type="expression" dxfId="368" priority="738">
      <formula>$AB271=TRUE</formula>
    </cfRule>
  </conditionalFormatting>
  <conditionalFormatting sqref="N272">
    <cfRule type="expression" dxfId="367" priority="736">
      <formula>$AB272=TRUE</formula>
    </cfRule>
  </conditionalFormatting>
  <conditionalFormatting sqref="N273">
    <cfRule type="expression" dxfId="366" priority="734">
      <formula>$AB273=TRUE</formula>
    </cfRule>
  </conditionalFormatting>
  <conditionalFormatting sqref="N274">
    <cfRule type="expression" dxfId="365" priority="732">
      <formula>$AB274=TRUE</formula>
    </cfRule>
  </conditionalFormatting>
  <conditionalFormatting sqref="N275">
    <cfRule type="expression" dxfId="364" priority="730">
      <formula>$AB275=TRUE</formula>
    </cfRule>
  </conditionalFormatting>
  <conditionalFormatting sqref="N276">
    <cfRule type="expression" dxfId="363" priority="728">
      <formula>$AB276=TRUE</formula>
    </cfRule>
  </conditionalFormatting>
  <conditionalFormatting sqref="N277">
    <cfRule type="expression" dxfId="362" priority="726">
      <formula>$AB277=TRUE</formula>
    </cfRule>
  </conditionalFormatting>
  <conditionalFormatting sqref="N278">
    <cfRule type="expression" dxfId="361" priority="724">
      <formula>$AB278=TRUE</formula>
    </cfRule>
  </conditionalFormatting>
  <conditionalFormatting sqref="N279">
    <cfRule type="expression" dxfId="360" priority="722">
      <formula>$AB279=TRUE</formula>
    </cfRule>
  </conditionalFormatting>
  <conditionalFormatting sqref="N280">
    <cfRule type="expression" dxfId="359" priority="720">
      <formula>$AB280=TRUE</formula>
    </cfRule>
  </conditionalFormatting>
  <conditionalFormatting sqref="N281">
    <cfRule type="expression" dxfId="358" priority="718">
      <formula>$AB281=TRUE</formula>
    </cfRule>
  </conditionalFormatting>
  <conditionalFormatting sqref="N282">
    <cfRule type="expression" dxfId="357" priority="716">
      <formula>$AB282=TRUE</formula>
    </cfRule>
  </conditionalFormatting>
  <conditionalFormatting sqref="N283">
    <cfRule type="expression" dxfId="356" priority="714">
      <formula>$AB283=TRUE</formula>
    </cfRule>
  </conditionalFormatting>
  <conditionalFormatting sqref="N287">
    <cfRule type="expression" dxfId="355" priority="712">
      <formula>$AB287=TRUE</formula>
    </cfRule>
  </conditionalFormatting>
  <conditionalFormatting sqref="N288">
    <cfRule type="expression" dxfId="354" priority="710">
      <formula>$AB288=TRUE</formula>
    </cfRule>
  </conditionalFormatting>
  <conditionalFormatting sqref="N289">
    <cfRule type="expression" dxfId="353" priority="708">
      <formula>$AB289=TRUE</formula>
    </cfRule>
  </conditionalFormatting>
  <conditionalFormatting sqref="N290">
    <cfRule type="expression" dxfId="352" priority="706">
      <formula>$AB290=TRUE</formula>
    </cfRule>
  </conditionalFormatting>
  <conditionalFormatting sqref="N291">
    <cfRule type="expression" dxfId="351" priority="704">
      <formula>$AB291=TRUE</formula>
    </cfRule>
  </conditionalFormatting>
  <conditionalFormatting sqref="N292">
    <cfRule type="expression" dxfId="350" priority="702">
      <formula>$AB292=TRUE</formula>
    </cfRule>
  </conditionalFormatting>
  <conditionalFormatting sqref="N293">
    <cfRule type="expression" dxfId="349" priority="700">
      <formula>$AB293=TRUE</formula>
    </cfRule>
  </conditionalFormatting>
  <conditionalFormatting sqref="N294">
    <cfRule type="expression" dxfId="348" priority="698">
      <formula>$AB294=TRUE</formula>
    </cfRule>
  </conditionalFormatting>
  <conditionalFormatting sqref="N295">
    <cfRule type="expression" dxfId="347" priority="696">
      <formula>$AB295=TRUE</formula>
    </cfRule>
  </conditionalFormatting>
  <conditionalFormatting sqref="N296">
    <cfRule type="expression" dxfId="346" priority="694">
      <formula>$AB296=TRUE</formula>
    </cfRule>
  </conditionalFormatting>
  <conditionalFormatting sqref="N297">
    <cfRule type="expression" dxfId="345" priority="692">
      <formula>$AB297=TRUE</formula>
    </cfRule>
  </conditionalFormatting>
  <conditionalFormatting sqref="N298">
    <cfRule type="expression" dxfId="344" priority="690">
      <formula>$AB298=TRUE</formula>
    </cfRule>
  </conditionalFormatting>
  <conditionalFormatting sqref="N299">
    <cfRule type="expression" dxfId="343" priority="688">
      <formula>$AB299=TRUE</formula>
    </cfRule>
  </conditionalFormatting>
  <conditionalFormatting sqref="N300">
    <cfRule type="expression" dxfId="342" priority="686">
      <formula>$AB300=TRUE</formula>
    </cfRule>
  </conditionalFormatting>
  <conditionalFormatting sqref="N301">
    <cfRule type="expression" dxfId="341" priority="684">
      <formula>$AB301=TRUE</formula>
    </cfRule>
  </conditionalFormatting>
  <conditionalFormatting sqref="N302">
    <cfRule type="expression" dxfId="340" priority="682">
      <formula>$AB302=TRUE</formula>
    </cfRule>
  </conditionalFormatting>
  <conditionalFormatting sqref="N303">
    <cfRule type="expression" dxfId="339" priority="680">
      <formula>$AB303=TRUE</formula>
    </cfRule>
  </conditionalFormatting>
  <conditionalFormatting sqref="N304">
    <cfRule type="expression" dxfId="338" priority="678">
      <formula>$AB304=TRUE</formula>
    </cfRule>
  </conditionalFormatting>
  <conditionalFormatting sqref="N305">
    <cfRule type="expression" dxfId="337" priority="676">
      <formula>$AB305=TRUE</formula>
    </cfRule>
  </conditionalFormatting>
  <conditionalFormatting sqref="N306">
    <cfRule type="expression" dxfId="336" priority="674">
      <formula>$AB306=TRUE</formula>
    </cfRule>
  </conditionalFormatting>
  <conditionalFormatting sqref="N307">
    <cfRule type="expression" dxfId="335" priority="672">
      <formula>$AB307=TRUE</formula>
    </cfRule>
  </conditionalFormatting>
  <conditionalFormatting sqref="N308">
    <cfRule type="expression" dxfId="334" priority="670">
      <formula>$AB308=TRUE</formula>
    </cfRule>
  </conditionalFormatting>
  <conditionalFormatting sqref="N309">
    <cfRule type="expression" dxfId="333" priority="668">
      <formula>$AB309=TRUE</formula>
    </cfRule>
  </conditionalFormatting>
  <conditionalFormatting sqref="N310">
    <cfRule type="expression" dxfId="332" priority="666">
      <formula>$AB310=TRUE</formula>
    </cfRule>
  </conditionalFormatting>
  <conditionalFormatting sqref="N311">
    <cfRule type="expression" dxfId="331" priority="664">
      <formula>$AB311=TRUE</formula>
    </cfRule>
  </conditionalFormatting>
  <conditionalFormatting sqref="N312">
    <cfRule type="expression" dxfId="330" priority="662">
      <formula>$AB312=TRUE</formula>
    </cfRule>
  </conditionalFormatting>
  <conditionalFormatting sqref="N313">
    <cfRule type="expression" dxfId="329" priority="660">
      <formula>$AB313=TRUE</formula>
    </cfRule>
  </conditionalFormatting>
  <conditionalFormatting sqref="N314">
    <cfRule type="expression" dxfId="328" priority="658">
      <formula>$AB314=TRUE</formula>
    </cfRule>
  </conditionalFormatting>
  <conditionalFormatting sqref="N315">
    <cfRule type="expression" dxfId="327" priority="656">
      <formula>$AB315=TRUE</formula>
    </cfRule>
  </conditionalFormatting>
  <conditionalFormatting sqref="N316">
    <cfRule type="expression" dxfId="326" priority="654">
      <formula>$AB316=TRUE</formula>
    </cfRule>
  </conditionalFormatting>
  <conditionalFormatting sqref="N317">
    <cfRule type="expression" dxfId="325" priority="652">
      <formula>$AB317=TRUE</formula>
    </cfRule>
  </conditionalFormatting>
  <conditionalFormatting sqref="N318">
    <cfRule type="expression" dxfId="324" priority="650">
      <formula>$AB318=TRUE</formula>
    </cfRule>
  </conditionalFormatting>
  <conditionalFormatting sqref="N319">
    <cfRule type="expression" dxfId="323" priority="648">
      <formula>$AB319=TRUE</formula>
    </cfRule>
  </conditionalFormatting>
  <conditionalFormatting sqref="N320">
    <cfRule type="expression" dxfId="322" priority="646">
      <formula>$AB320=TRUE</formula>
    </cfRule>
  </conditionalFormatting>
  <conditionalFormatting sqref="N321">
    <cfRule type="expression" dxfId="321" priority="644">
      <formula>$AB321=TRUE</formula>
    </cfRule>
  </conditionalFormatting>
  <conditionalFormatting sqref="N322">
    <cfRule type="expression" dxfId="320" priority="642">
      <formula>$AB322=TRUE</formula>
    </cfRule>
  </conditionalFormatting>
  <conditionalFormatting sqref="N323">
    <cfRule type="expression" dxfId="319" priority="640">
      <formula>$AB323=TRUE</formula>
    </cfRule>
  </conditionalFormatting>
  <conditionalFormatting sqref="N324">
    <cfRule type="expression" dxfId="318" priority="638">
      <formula>$AB324=TRUE</formula>
    </cfRule>
  </conditionalFormatting>
  <conditionalFormatting sqref="N325">
    <cfRule type="expression" dxfId="317" priority="636">
      <formula>$AB325=TRUE</formula>
    </cfRule>
  </conditionalFormatting>
  <conditionalFormatting sqref="N326">
    <cfRule type="expression" dxfId="316" priority="634">
      <formula>$AB326=TRUE</formula>
    </cfRule>
  </conditionalFormatting>
  <conditionalFormatting sqref="N327">
    <cfRule type="expression" dxfId="315" priority="632">
      <formula>$AB327=TRUE</formula>
    </cfRule>
  </conditionalFormatting>
  <conditionalFormatting sqref="N331">
    <cfRule type="expression" dxfId="314" priority="630">
      <formula>$AB331=TRUE</formula>
    </cfRule>
  </conditionalFormatting>
  <conditionalFormatting sqref="N332">
    <cfRule type="expression" dxfId="313" priority="628">
      <formula>$AB332=TRUE</formula>
    </cfRule>
  </conditionalFormatting>
  <conditionalFormatting sqref="N333">
    <cfRule type="expression" dxfId="312" priority="626">
      <formula>$AB333=TRUE</formula>
    </cfRule>
  </conditionalFormatting>
  <conditionalFormatting sqref="N334">
    <cfRule type="expression" dxfId="311" priority="624">
      <formula>$AB334=TRUE</formula>
    </cfRule>
  </conditionalFormatting>
  <conditionalFormatting sqref="N335">
    <cfRule type="expression" dxfId="310" priority="622">
      <formula>$AB335=TRUE</formula>
    </cfRule>
  </conditionalFormatting>
  <conditionalFormatting sqref="N336">
    <cfRule type="expression" dxfId="309" priority="620">
      <formula>$AB336=TRUE</formula>
    </cfRule>
  </conditionalFormatting>
  <conditionalFormatting sqref="N337">
    <cfRule type="expression" dxfId="308" priority="618">
      <formula>$AB337=TRUE</formula>
    </cfRule>
  </conditionalFormatting>
  <conditionalFormatting sqref="N338">
    <cfRule type="expression" dxfId="307" priority="616">
      <formula>$AB338=TRUE</formula>
    </cfRule>
  </conditionalFormatting>
  <conditionalFormatting sqref="N339">
    <cfRule type="expression" dxfId="306" priority="614">
      <formula>$AB339=TRUE</formula>
    </cfRule>
  </conditionalFormatting>
  <conditionalFormatting sqref="N340">
    <cfRule type="expression" dxfId="305" priority="612">
      <formula>$AB340=TRUE</formula>
    </cfRule>
  </conditionalFormatting>
  <conditionalFormatting sqref="N341">
    <cfRule type="expression" dxfId="304" priority="610">
      <formula>$AB341=TRUE</formula>
    </cfRule>
  </conditionalFormatting>
  <conditionalFormatting sqref="N342">
    <cfRule type="expression" dxfId="303" priority="608">
      <formula>$AB342=TRUE</formula>
    </cfRule>
  </conditionalFormatting>
  <conditionalFormatting sqref="N343">
    <cfRule type="expression" dxfId="302" priority="606">
      <formula>$AB343=TRUE</formula>
    </cfRule>
  </conditionalFormatting>
  <conditionalFormatting sqref="N344">
    <cfRule type="expression" dxfId="301" priority="604">
      <formula>$AB344=TRUE</formula>
    </cfRule>
  </conditionalFormatting>
  <conditionalFormatting sqref="N345">
    <cfRule type="expression" dxfId="300" priority="602">
      <formula>$AB345=TRUE</formula>
    </cfRule>
  </conditionalFormatting>
  <conditionalFormatting sqref="N346">
    <cfRule type="expression" dxfId="299" priority="600">
      <formula>$AB346=TRUE</formula>
    </cfRule>
  </conditionalFormatting>
  <conditionalFormatting sqref="N347">
    <cfRule type="expression" dxfId="298" priority="598">
      <formula>$AB347=TRUE</formula>
    </cfRule>
  </conditionalFormatting>
  <conditionalFormatting sqref="N348">
    <cfRule type="expression" dxfId="297" priority="596">
      <formula>$AB348=TRUE</formula>
    </cfRule>
  </conditionalFormatting>
  <conditionalFormatting sqref="N349">
    <cfRule type="expression" dxfId="296" priority="594">
      <formula>$AB349=TRUE</formula>
    </cfRule>
  </conditionalFormatting>
  <conditionalFormatting sqref="N350">
    <cfRule type="expression" dxfId="295" priority="592">
      <formula>$AB350=TRUE</formula>
    </cfRule>
  </conditionalFormatting>
  <conditionalFormatting sqref="N351">
    <cfRule type="expression" dxfId="294" priority="590">
      <formula>$AB351=TRUE</formula>
    </cfRule>
  </conditionalFormatting>
  <conditionalFormatting sqref="N352">
    <cfRule type="expression" dxfId="293" priority="588">
      <formula>$AB352=TRUE</formula>
    </cfRule>
  </conditionalFormatting>
  <conditionalFormatting sqref="N353">
    <cfRule type="expression" dxfId="292" priority="586">
      <formula>$AB353=TRUE</formula>
    </cfRule>
  </conditionalFormatting>
  <conditionalFormatting sqref="N354">
    <cfRule type="expression" dxfId="291" priority="584">
      <formula>$AB354=TRUE</formula>
    </cfRule>
  </conditionalFormatting>
  <conditionalFormatting sqref="N355">
    <cfRule type="expression" dxfId="290" priority="582">
      <formula>$AB355=TRUE</formula>
    </cfRule>
  </conditionalFormatting>
  <conditionalFormatting sqref="N356">
    <cfRule type="expression" dxfId="289" priority="580">
      <formula>$AB356=TRUE</formula>
    </cfRule>
  </conditionalFormatting>
  <conditionalFormatting sqref="N357">
    <cfRule type="expression" dxfId="288" priority="578">
      <formula>$AB357=TRUE</formula>
    </cfRule>
  </conditionalFormatting>
  <conditionalFormatting sqref="N358">
    <cfRule type="expression" dxfId="287" priority="576">
      <formula>$AB358=TRUE</formula>
    </cfRule>
  </conditionalFormatting>
  <conditionalFormatting sqref="N359">
    <cfRule type="expression" dxfId="286" priority="574">
      <formula>$AB359=TRUE</formula>
    </cfRule>
  </conditionalFormatting>
  <conditionalFormatting sqref="N360">
    <cfRule type="expression" dxfId="285" priority="572">
      <formula>$AB360=TRUE</formula>
    </cfRule>
  </conditionalFormatting>
  <conditionalFormatting sqref="N361">
    <cfRule type="expression" dxfId="284" priority="570">
      <formula>$AB361=TRUE</formula>
    </cfRule>
  </conditionalFormatting>
  <conditionalFormatting sqref="N362">
    <cfRule type="expression" dxfId="283" priority="568">
      <formula>$AB362=TRUE</formula>
    </cfRule>
  </conditionalFormatting>
  <conditionalFormatting sqref="N363">
    <cfRule type="expression" dxfId="282" priority="566">
      <formula>$AB363=TRUE</formula>
    </cfRule>
  </conditionalFormatting>
  <conditionalFormatting sqref="N364">
    <cfRule type="expression" dxfId="281" priority="564">
      <formula>$AB364=TRUE</formula>
    </cfRule>
  </conditionalFormatting>
  <conditionalFormatting sqref="N365">
    <cfRule type="expression" dxfId="280" priority="562">
      <formula>$AB365=TRUE</formula>
    </cfRule>
  </conditionalFormatting>
  <conditionalFormatting sqref="N366">
    <cfRule type="expression" dxfId="279" priority="560">
      <formula>$AB366=TRUE</formula>
    </cfRule>
  </conditionalFormatting>
  <conditionalFormatting sqref="N370">
    <cfRule type="expression" dxfId="278" priority="558">
      <formula>$AB370=TRUE</formula>
    </cfRule>
  </conditionalFormatting>
  <conditionalFormatting sqref="N371">
    <cfRule type="expression" dxfId="277" priority="556">
      <formula>$AB371=TRUE</formula>
    </cfRule>
  </conditionalFormatting>
  <conditionalFormatting sqref="N372">
    <cfRule type="expression" dxfId="276" priority="554">
      <formula>$AB372=TRUE</formula>
    </cfRule>
  </conditionalFormatting>
  <conditionalFormatting sqref="N373">
    <cfRule type="expression" dxfId="275" priority="552">
      <formula>$AB373=TRUE</formula>
    </cfRule>
  </conditionalFormatting>
  <conditionalFormatting sqref="N374">
    <cfRule type="expression" dxfId="274" priority="550">
      <formula>$AB374=TRUE</formula>
    </cfRule>
  </conditionalFormatting>
  <conditionalFormatting sqref="N375">
    <cfRule type="expression" dxfId="273" priority="548">
      <formula>$AB375=TRUE</formula>
    </cfRule>
  </conditionalFormatting>
  <conditionalFormatting sqref="N376">
    <cfRule type="expression" dxfId="272" priority="546">
      <formula>$AB376=TRUE</formula>
    </cfRule>
  </conditionalFormatting>
  <conditionalFormatting sqref="N377">
    <cfRule type="expression" dxfId="271" priority="544">
      <formula>$AB377=TRUE</formula>
    </cfRule>
  </conditionalFormatting>
  <conditionalFormatting sqref="N378">
    <cfRule type="expression" dxfId="270" priority="542">
      <formula>$AB378=TRUE</formula>
    </cfRule>
  </conditionalFormatting>
  <conditionalFormatting sqref="N379">
    <cfRule type="expression" dxfId="269" priority="540">
      <formula>$AB379=TRUE</formula>
    </cfRule>
  </conditionalFormatting>
  <conditionalFormatting sqref="N380">
    <cfRule type="expression" dxfId="268" priority="538">
      <formula>$AB380=TRUE</formula>
    </cfRule>
  </conditionalFormatting>
  <conditionalFormatting sqref="N381">
    <cfRule type="expression" dxfId="267" priority="536">
      <formula>$AB381=TRUE</formula>
    </cfRule>
  </conditionalFormatting>
  <conditionalFormatting sqref="N382">
    <cfRule type="expression" dxfId="266" priority="534">
      <formula>$AB382=TRUE</formula>
    </cfRule>
  </conditionalFormatting>
  <conditionalFormatting sqref="N386">
    <cfRule type="expression" dxfId="265" priority="532">
      <formula>$AB386=TRUE</formula>
    </cfRule>
  </conditionalFormatting>
  <conditionalFormatting sqref="N387">
    <cfRule type="expression" dxfId="264" priority="530">
      <formula>$AB387=TRUE</formula>
    </cfRule>
  </conditionalFormatting>
  <conditionalFormatting sqref="N388">
    <cfRule type="expression" dxfId="263" priority="528">
      <formula>$AB388=TRUE</formula>
    </cfRule>
  </conditionalFormatting>
  <conditionalFormatting sqref="N389">
    <cfRule type="expression" dxfId="262" priority="526">
      <formula>$AB389=TRUE</formula>
    </cfRule>
  </conditionalFormatting>
  <conditionalFormatting sqref="N390">
    <cfRule type="expression" dxfId="261" priority="524">
      <formula>$AB390=TRUE</formula>
    </cfRule>
  </conditionalFormatting>
  <conditionalFormatting sqref="N391">
    <cfRule type="expression" dxfId="260" priority="522">
      <formula>$AB391=TRUE</formula>
    </cfRule>
  </conditionalFormatting>
  <conditionalFormatting sqref="N392">
    <cfRule type="expression" dxfId="259" priority="520">
      <formula>$AB392=TRUE</formula>
    </cfRule>
  </conditionalFormatting>
  <conditionalFormatting sqref="N393">
    <cfRule type="expression" dxfId="258" priority="518">
      <formula>$AB393=TRUE</formula>
    </cfRule>
  </conditionalFormatting>
  <conditionalFormatting sqref="N394">
    <cfRule type="expression" dxfId="257" priority="516">
      <formula>$AB394=TRUE</formula>
    </cfRule>
  </conditionalFormatting>
  <conditionalFormatting sqref="N395">
    <cfRule type="expression" dxfId="256" priority="514">
      <formula>$AB395=TRUE</formula>
    </cfRule>
  </conditionalFormatting>
  <conditionalFormatting sqref="N396">
    <cfRule type="expression" dxfId="255" priority="512">
      <formula>$AB396=TRUE</formula>
    </cfRule>
  </conditionalFormatting>
  <conditionalFormatting sqref="N397">
    <cfRule type="expression" dxfId="254" priority="510">
      <formula>$AB397=TRUE</formula>
    </cfRule>
  </conditionalFormatting>
  <conditionalFormatting sqref="N398">
    <cfRule type="expression" dxfId="253" priority="508">
      <formula>$AB398=TRUE</formula>
    </cfRule>
  </conditionalFormatting>
  <conditionalFormatting sqref="N402">
    <cfRule type="expression" dxfId="252" priority="506">
      <formula>$AB402=TRUE</formula>
    </cfRule>
  </conditionalFormatting>
  <conditionalFormatting sqref="N403">
    <cfRule type="expression" dxfId="251" priority="504">
      <formula>$AB403=TRUE</formula>
    </cfRule>
  </conditionalFormatting>
  <conditionalFormatting sqref="N404">
    <cfRule type="expression" dxfId="250" priority="502">
      <formula>$AB404=TRUE</formula>
    </cfRule>
  </conditionalFormatting>
  <conditionalFormatting sqref="N405">
    <cfRule type="expression" dxfId="249" priority="500">
      <formula>$AB405=TRUE</formula>
    </cfRule>
  </conditionalFormatting>
  <conditionalFormatting sqref="N406">
    <cfRule type="expression" dxfId="248" priority="498">
      <formula>$AB406=TRUE</formula>
    </cfRule>
  </conditionalFormatting>
  <conditionalFormatting sqref="N407">
    <cfRule type="expression" dxfId="247" priority="496">
      <formula>$AB407=TRUE</formula>
    </cfRule>
  </conditionalFormatting>
  <conditionalFormatting sqref="N408">
    <cfRule type="expression" dxfId="246" priority="494">
      <formula>$AB408=TRUE</formula>
    </cfRule>
  </conditionalFormatting>
  <conditionalFormatting sqref="N412">
    <cfRule type="expression" dxfId="245" priority="492">
      <formula>$AB412=TRUE</formula>
    </cfRule>
  </conditionalFormatting>
  <conditionalFormatting sqref="N413">
    <cfRule type="expression" dxfId="244" priority="490">
      <formula>$AB413=TRUE</formula>
    </cfRule>
  </conditionalFormatting>
  <conditionalFormatting sqref="N414">
    <cfRule type="expression" dxfId="243" priority="488">
      <formula>$AB414=TRUE</formula>
    </cfRule>
  </conditionalFormatting>
  <conditionalFormatting sqref="N415">
    <cfRule type="expression" dxfId="242" priority="486">
      <formula>$AB415=TRUE</formula>
    </cfRule>
  </conditionalFormatting>
  <conditionalFormatting sqref="N416">
    <cfRule type="expression" dxfId="241" priority="484">
      <formula>$AB416=TRUE</formula>
    </cfRule>
  </conditionalFormatting>
  <conditionalFormatting sqref="N417">
    <cfRule type="expression" dxfId="240" priority="482">
      <formula>$AB417=TRUE</formula>
    </cfRule>
  </conditionalFormatting>
  <conditionalFormatting sqref="N418">
    <cfRule type="expression" dxfId="239" priority="480">
      <formula>$AB418=TRUE</formula>
    </cfRule>
  </conditionalFormatting>
  <conditionalFormatting sqref="N419">
    <cfRule type="expression" dxfId="238" priority="478">
      <formula>$AB419=TRUE</formula>
    </cfRule>
  </conditionalFormatting>
  <conditionalFormatting sqref="N420">
    <cfRule type="expression" dxfId="237" priority="476">
      <formula>$AB420=TRUE</formula>
    </cfRule>
  </conditionalFormatting>
  <conditionalFormatting sqref="N421">
    <cfRule type="expression" dxfId="236" priority="474">
      <formula>$AB421=TRUE</formula>
    </cfRule>
  </conditionalFormatting>
  <conditionalFormatting sqref="N422">
    <cfRule type="expression" dxfId="235" priority="472">
      <formula>$AB422=TRUE</formula>
    </cfRule>
  </conditionalFormatting>
  <conditionalFormatting sqref="N423">
    <cfRule type="expression" dxfId="234" priority="470">
      <formula>$AB423=TRUE</formula>
    </cfRule>
  </conditionalFormatting>
  <conditionalFormatting sqref="N424">
    <cfRule type="expression" dxfId="233" priority="468">
      <formula>$AB424=TRUE</formula>
    </cfRule>
  </conditionalFormatting>
  <conditionalFormatting sqref="N425">
    <cfRule type="expression" dxfId="232" priority="466">
      <formula>$AB425=TRUE</formula>
    </cfRule>
  </conditionalFormatting>
  <conditionalFormatting sqref="N429">
    <cfRule type="expression" dxfId="231" priority="464">
      <formula>$AB429=TRUE</formula>
    </cfRule>
  </conditionalFormatting>
  <conditionalFormatting sqref="N430">
    <cfRule type="expression" dxfId="230" priority="462">
      <formula>$AB430=TRUE</formula>
    </cfRule>
  </conditionalFormatting>
  <conditionalFormatting sqref="N431">
    <cfRule type="expression" dxfId="229" priority="460">
      <formula>$AB431=TRUE</formula>
    </cfRule>
  </conditionalFormatting>
  <conditionalFormatting sqref="N432">
    <cfRule type="expression" dxfId="228" priority="458">
      <formula>$AB432=TRUE</formula>
    </cfRule>
  </conditionalFormatting>
  <conditionalFormatting sqref="N433">
    <cfRule type="expression" dxfId="227" priority="456">
      <formula>$AB433=TRUE</formula>
    </cfRule>
  </conditionalFormatting>
  <conditionalFormatting sqref="N434">
    <cfRule type="expression" dxfId="226" priority="454">
      <formula>$AB434=TRUE</formula>
    </cfRule>
  </conditionalFormatting>
  <conditionalFormatting sqref="N435">
    <cfRule type="expression" dxfId="225" priority="452">
      <formula>$AB435=TRUE</formula>
    </cfRule>
  </conditionalFormatting>
  <conditionalFormatting sqref="N436">
    <cfRule type="expression" dxfId="224" priority="450">
      <formula>$AB436=TRUE</formula>
    </cfRule>
  </conditionalFormatting>
  <conditionalFormatting sqref="N437">
    <cfRule type="expression" dxfId="223" priority="448">
      <formula>$AB437=TRUE</formula>
    </cfRule>
  </conditionalFormatting>
  <conditionalFormatting sqref="N438">
    <cfRule type="expression" dxfId="222" priority="446">
      <formula>$AB438=TRUE</formula>
    </cfRule>
  </conditionalFormatting>
  <conditionalFormatting sqref="N439">
    <cfRule type="expression" dxfId="221" priority="444">
      <formula>$AB439=TRUE</formula>
    </cfRule>
  </conditionalFormatting>
  <conditionalFormatting sqref="N440">
    <cfRule type="expression" dxfId="220" priority="442">
      <formula>$AB440=TRUE</formula>
    </cfRule>
  </conditionalFormatting>
  <conditionalFormatting sqref="N444">
    <cfRule type="expression" dxfId="219" priority="440">
      <formula>$AB444=TRUE</formula>
    </cfRule>
  </conditionalFormatting>
  <conditionalFormatting sqref="N445">
    <cfRule type="expression" dxfId="218" priority="438">
      <formula>$AB445=TRUE</formula>
    </cfRule>
  </conditionalFormatting>
  <conditionalFormatting sqref="N446">
    <cfRule type="expression" dxfId="217" priority="436">
      <formula>$AB446=TRUE</formula>
    </cfRule>
  </conditionalFormatting>
  <conditionalFormatting sqref="N447">
    <cfRule type="expression" dxfId="216" priority="434">
      <formula>$AB447=TRUE</formula>
    </cfRule>
  </conditionalFormatting>
  <conditionalFormatting sqref="N448">
    <cfRule type="expression" dxfId="215" priority="432">
      <formula>$AB448=TRUE</formula>
    </cfRule>
  </conditionalFormatting>
  <conditionalFormatting sqref="N449">
    <cfRule type="expression" dxfId="214" priority="430">
      <formula>$AB449=TRUE</formula>
    </cfRule>
  </conditionalFormatting>
  <conditionalFormatting sqref="N453">
    <cfRule type="expression" dxfId="213" priority="428">
      <formula>$AB453=TRUE</formula>
    </cfRule>
  </conditionalFormatting>
  <conditionalFormatting sqref="N454">
    <cfRule type="expression" dxfId="212" priority="426">
      <formula>$AB454=TRUE</formula>
    </cfRule>
  </conditionalFormatting>
  <conditionalFormatting sqref="N455">
    <cfRule type="expression" dxfId="211" priority="424">
      <formula>$AB455=TRUE</formula>
    </cfRule>
  </conditionalFormatting>
  <conditionalFormatting sqref="N456">
    <cfRule type="expression" dxfId="210" priority="422">
      <formula>$AB456=TRUE</formula>
    </cfRule>
  </conditionalFormatting>
  <conditionalFormatting sqref="N457">
    <cfRule type="expression" dxfId="209" priority="420">
      <formula>$AB457=TRUE</formula>
    </cfRule>
  </conditionalFormatting>
  <conditionalFormatting sqref="N458">
    <cfRule type="expression" dxfId="208" priority="418">
      <formula>$AB458=TRUE</formula>
    </cfRule>
  </conditionalFormatting>
  <conditionalFormatting sqref="N459">
    <cfRule type="expression" dxfId="207" priority="416">
      <formula>$AB459=TRUE</formula>
    </cfRule>
  </conditionalFormatting>
  <conditionalFormatting sqref="N460">
    <cfRule type="expression" dxfId="206" priority="414">
      <formula>$AB460=TRUE</formula>
    </cfRule>
  </conditionalFormatting>
  <conditionalFormatting sqref="N461">
    <cfRule type="expression" dxfId="205" priority="412">
      <formula>$AB461=TRUE</formula>
    </cfRule>
  </conditionalFormatting>
  <conditionalFormatting sqref="N462">
    <cfRule type="expression" dxfId="204" priority="410">
      <formula>$AB462=TRUE</formula>
    </cfRule>
  </conditionalFormatting>
  <conditionalFormatting sqref="N463">
    <cfRule type="expression" dxfId="203" priority="408">
      <formula>$AB463=TRUE</formula>
    </cfRule>
  </conditionalFormatting>
  <conditionalFormatting sqref="N464">
    <cfRule type="expression" dxfId="202" priority="406">
      <formula>$AB464=TRUE</formula>
    </cfRule>
  </conditionalFormatting>
  <conditionalFormatting sqref="N468">
    <cfRule type="expression" dxfId="201" priority="404">
      <formula>$AB468=TRUE</formula>
    </cfRule>
  </conditionalFormatting>
  <conditionalFormatting sqref="N469">
    <cfRule type="expression" dxfId="200" priority="402">
      <formula>$AB469=TRUE</formula>
    </cfRule>
  </conditionalFormatting>
  <conditionalFormatting sqref="N470">
    <cfRule type="expression" dxfId="199" priority="400">
      <formula>$AB470=TRUE</formula>
    </cfRule>
  </conditionalFormatting>
  <conditionalFormatting sqref="N471">
    <cfRule type="expression" dxfId="198" priority="398">
      <formula>$AB471=TRUE</formula>
    </cfRule>
  </conditionalFormatting>
  <conditionalFormatting sqref="N472">
    <cfRule type="expression" dxfId="197" priority="396">
      <formula>$AB472=TRUE</formula>
    </cfRule>
  </conditionalFormatting>
  <conditionalFormatting sqref="N473">
    <cfRule type="expression" dxfId="196" priority="394">
      <formula>$AB473=TRUE</formula>
    </cfRule>
  </conditionalFormatting>
  <conditionalFormatting sqref="N474">
    <cfRule type="expression" dxfId="195" priority="392">
      <formula>$AB474=TRUE</formula>
    </cfRule>
  </conditionalFormatting>
  <conditionalFormatting sqref="N475">
    <cfRule type="expression" dxfId="194" priority="390">
      <formula>$AB475=TRUE</formula>
    </cfRule>
  </conditionalFormatting>
  <conditionalFormatting sqref="N476">
    <cfRule type="expression" dxfId="193" priority="388">
      <formula>$AB476=TRUE</formula>
    </cfRule>
  </conditionalFormatting>
  <conditionalFormatting sqref="N477">
    <cfRule type="expression" dxfId="192" priority="386">
      <formula>$AB477=TRUE</formula>
    </cfRule>
  </conditionalFormatting>
  <conditionalFormatting sqref="N478">
    <cfRule type="expression" dxfId="191" priority="384">
      <formula>$AB478=TRUE</formula>
    </cfRule>
  </conditionalFormatting>
  <conditionalFormatting sqref="N479">
    <cfRule type="expression" dxfId="190" priority="382">
      <formula>$AB479=TRUE</formula>
    </cfRule>
  </conditionalFormatting>
  <conditionalFormatting sqref="N480">
    <cfRule type="expression" dxfId="189" priority="380">
      <formula>$AB480=TRUE</formula>
    </cfRule>
  </conditionalFormatting>
  <conditionalFormatting sqref="N481">
    <cfRule type="expression" dxfId="188" priority="378">
      <formula>$AB481=TRUE</formula>
    </cfRule>
  </conditionalFormatting>
  <conditionalFormatting sqref="N482">
    <cfRule type="expression" dxfId="187" priority="376">
      <formula>$AB482=TRUE</formula>
    </cfRule>
  </conditionalFormatting>
  <conditionalFormatting sqref="N483">
    <cfRule type="expression" dxfId="186" priority="374">
      <formula>$AB483=TRUE</formula>
    </cfRule>
  </conditionalFormatting>
  <conditionalFormatting sqref="N484">
    <cfRule type="expression" dxfId="185" priority="372">
      <formula>$AB484=TRUE</formula>
    </cfRule>
  </conditionalFormatting>
  <conditionalFormatting sqref="N485">
    <cfRule type="expression" dxfId="184" priority="370">
      <formula>$AB485=TRUE</formula>
    </cfRule>
  </conditionalFormatting>
  <conditionalFormatting sqref="N486">
    <cfRule type="expression" dxfId="183" priority="368">
      <formula>$AB486=TRUE</formula>
    </cfRule>
  </conditionalFormatting>
  <conditionalFormatting sqref="N487">
    <cfRule type="expression" dxfId="182" priority="366">
      <formula>$AB487=TRUE</formula>
    </cfRule>
  </conditionalFormatting>
  <conditionalFormatting sqref="N488">
    <cfRule type="expression" dxfId="181" priority="364">
      <formula>$AB488=TRUE</formula>
    </cfRule>
  </conditionalFormatting>
  <conditionalFormatting sqref="N489">
    <cfRule type="expression" dxfId="180" priority="362">
      <formula>$AB489=TRUE</formula>
    </cfRule>
  </conditionalFormatting>
  <conditionalFormatting sqref="N490">
    <cfRule type="expression" dxfId="179" priority="360">
      <formula>$AB490=TRUE</formula>
    </cfRule>
  </conditionalFormatting>
  <conditionalFormatting sqref="N491">
    <cfRule type="expression" dxfId="178" priority="358">
      <formula>$AB491=TRUE</formula>
    </cfRule>
  </conditionalFormatting>
  <conditionalFormatting sqref="N492">
    <cfRule type="expression" dxfId="177" priority="356">
      <formula>$AB492=TRUE</formula>
    </cfRule>
  </conditionalFormatting>
  <conditionalFormatting sqref="N493">
    <cfRule type="expression" dxfId="176" priority="354">
      <formula>$AB493=TRUE</formula>
    </cfRule>
  </conditionalFormatting>
  <conditionalFormatting sqref="N494">
    <cfRule type="expression" dxfId="175" priority="352">
      <formula>$AB494=TRUE</formula>
    </cfRule>
  </conditionalFormatting>
  <conditionalFormatting sqref="N498">
    <cfRule type="expression" dxfId="174" priority="350">
      <formula>$AB498=TRUE</formula>
    </cfRule>
  </conditionalFormatting>
  <conditionalFormatting sqref="N499">
    <cfRule type="expression" dxfId="173" priority="348">
      <formula>$AB499=TRUE</formula>
    </cfRule>
  </conditionalFormatting>
  <conditionalFormatting sqref="N500">
    <cfRule type="expression" dxfId="172" priority="346">
      <formula>$AB500=TRUE</formula>
    </cfRule>
  </conditionalFormatting>
  <conditionalFormatting sqref="N501">
    <cfRule type="expression" dxfId="171" priority="344">
      <formula>$AB501=TRUE</formula>
    </cfRule>
  </conditionalFormatting>
  <conditionalFormatting sqref="N502">
    <cfRule type="expression" dxfId="170" priority="342">
      <formula>$AB502=TRUE</formula>
    </cfRule>
  </conditionalFormatting>
  <conditionalFormatting sqref="N503">
    <cfRule type="expression" dxfId="169" priority="340">
      <formula>$AB503=TRUE</formula>
    </cfRule>
  </conditionalFormatting>
  <conditionalFormatting sqref="N507">
    <cfRule type="expression" dxfId="168" priority="338">
      <formula>$AB507=TRUE</formula>
    </cfRule>
  </conditionalFormatting>
  <conditionalFormatting sqref="N508">
    <cfRule type="expression" dxfId="167" priority="336">
      <formula>$AB508=TRUE</formula>
    </cfRule>
  </conditionalFormatting>
  <conditionalFormatting sqref="N509">
    <cfRule type="expression" dxfId="166" priority="334">
      <formula>$AB509=TRUE</formula>
    </cfRule>
  </conditionalFormatting>
  <conditionalFormatting sqref="N510">
    <cfRule type="expression" dxfId="165" priority="332">
      <formula>$AB510=TRUE</formula>
    </cfRule>
  </conditionalFormatting>
  <conditionalFormatting sqref="N511">
    <cfRule type="expression" dxfId="164" priority="330">
      <formula>$AB511=TRUE</formula>
    </cfRule>
  </conditionalFormatting>
  <conditionalFormatting sqref="N512">
    <cfRule type="expression" dxfId="163" priority="328">
      <formula>$AB512=TRUE</formula>
    </cfRule>
  </conditionalFormatting>
  <conditionalFormatting sqref="N513">
    <cfRule type="expression" dxfId="162" priority="326">
      <formula>$AB513=TRUE</formula>
    </cfRule>
  </conditionalFormatting>
  <conditionalFormatting sqref="N514">
    <cfRule type="expression" dxfId="161" priority="324">
      <formula>$AB514=TRUE</formula>
    </cfRule>
  </conditionalFormatting>
  <conditionalFormatting sqref="N515">
    <cfRule type="expression" dxfId="160" priority="322">
      <formula>$AB515=TRUE</formula>
    </cfRule>
  </conditionalFormatting>
  <conditionalFormatting sqref="N516">
    <cfRule type="expression" dxfId="159" priority="320">
      <formula>$AB516=TRUE</formula>
    </cfRule>
  </conditionalFormatting>
  <conditionalFormatting sqref="N517">
    <cfRule type="expression" dxfId="158" priority="318">
      <formula>$AB517=TRUE</formula>
    </cfRule>
  </conditionalFormatting>
  <conditionalFormatting sqref="N518">
    <cfRule type="expression" dxfId="157" priority="316">
      <formula>$AB518=TRUE</formula>
    </cfRule>
  </conditionalFormatting>
  <conditionalFormatting sqref="N519">
    <cfRule type="expression" dxfId="156" priority="314">
      <formula>$AB519=TRUE</formula>
    </cfRule>
  </conditionalFormatting>
  <conditionalFormatting sqref="N520">
    <cfRule type="expression" dxfId="155" priority="312">
      <formula>$AB520=TRUE</formula>
    </cfRule>
  </conditionalFormatting>
  <conditionalFormatting sqref="N521">
    <cfRule type="expression" dxfId="154" priority="310">
      <formula>$AB521=TRUE</formula>
    </cfRule>
  </conditionalFormatting>
  <conditionalFormatting sqref="N522">
    <cfRule type="expression" dxfId="153" priority="308">
      <formula>$AB522=TRUE</formula>
    </cfRule>
  </conditionalFormatting>
  <conditionalFormatting sqref="N526">
    <cfRule type="expression" dxfId="152" priority="306">
      <formula>$AB526=TRUE</formula>
    </cfRule>
  </conditionalFormatting>
  <conditionalFormatting sqref="N527">
    <cfRule type="expression" dxfId="151" priority="304">
      <formula>$AB527=TRUE</formula>
    </cfRule>
  </conditionalFormatting>
  <conditionalFormatting sqref="N528">
    <cfRule type="expression" dxfId="150" priority="302">
      <formula>$AB528=TRUE</formula>
    </cfRule>
  </conditionalFormatting>
  <conditionalFormatting sqref="N529">
    <cfRule type="expression" dxfId="149" priority="300">
      <formula>$AB529=TRUE</formula>
    </cfRule>
  </conditionalFormatting>
  <conditionalFormatting sqref="N530">
    <cfRule type="expression" dxfId="148" priority="298">
      <formula>$AB530=TRUE</formula>
    </cfRule>
  </conditionalFormatting>
  <conditionalFormatting sqref="N531">
    <cfRule type="expression" dxfId="147" priority="296">
      <formula>$AB531=TRUE</formula>
    </cfRule>
  </conditionalFormatting>
  <conditionalFormatting sqref="N532">
    <cfRule type="expression" dxfId="146" priority="294">
      <formula>$AB532=TRUE</formula>
    </cfRule>
  </conditionalFormatting>
  <conditionalFormatting sqref="N533">
    <cfRule type="expression" dxfId="145" priority="292">
      <formula>$AB533=TRUE</formula>
    </cfRule>
  </conditionalFormatting>
  <conditionalFormatting sqref="N534">
    <cfRule type="expression" dxfId="144" priority="290">
      <formula>$AB534=TRUE</formula>
    </cfRule>
  </conditionalFormatting>
  <conditionalFormatting sqref="N535">
    <cfRule type="expression" dxfId="143" priority="288">
      <formula>$AB535=TRUE</formula>
    </cfRule>
  </conditionalFormatting>
  <conditionalFormatting sqref="N536">
    <cfRule type="expression" dxfId="142" priority="286">
      <formula>$AB536=TRUE</formula>
    </cfRule>
  </conditionalFormatting>
  <conditionalFormatting sqref="N537">
    <cfRule type="expression" dxfId="141" priority="284">
      <formula>$AB537=TRUE</formula>
    </cfRule>
  </conditionalFormatting>
  <conditionalFormatting sqref="N538">
    <cfRule type="expression" dxfId="140" priority="282">
      <formula>$AB538=TRUE</formula>
    </cfRule>
  </conditionalFormatting>
  <conditionalFormatting sqref="N539">
    <cfRule type="expression" dxfId="139" priority="280">
      <formula>$AB539=TRUE</formula>
    </cfRule>
  </conditionalFormatting>
  <conditionalFormatting sqref="N543">
    <cfRule type="expression" dxfId="138" priority="278">
      <formula>$AB543=TRUE</formula>
    </cfRule>
  </conditionalFormatting>
  <conditionalFormatting sqref="N544">
    <cfRule type="expression" dxfId="137" priority="276">
      <formula>$AB544=TRUE</formula>
    </cfRule>
  </conditionalFormatting>
  <conditionalFormatting sqref="N545">
    <cfRule type="expression" dxfId="136" priority="274">
      <formula>$AB545=TRUE</formula>
    </cfRule>
  </conditionalFormatting>
  <conditionalFormatting sqref="N546">
    <cfRule type="expression" dxfId="135" priority="272">
      <formula>$AB546=TRUE</formula>
    </cfRule>
  </conditionalFormatting>
  <conditionalFormatting sqref="N547">
    <cfRule type="expression" dxfId="134" priority="270">
      <formula>$AB547=TRUE</formula>
    </cfRule>
  </conditionalFormatting>
  <conditionalFormatting sqref="N548">
    <cfRule type="expression" dxfId="133" priority="268">
      <formula>$AB548=TRUE</formula>
    </cfRule>
  </conditionalFormatting>
  <conditionalFormatting sqref="N549">
    <cfRule type="expression" dxfId="132" priority="266">
      <formula>$AB549=TRUE</formula>
    </cfRule>
  </conditionalFormatting>
  <conditionalFormatting sqref="N550">
    <cfRule type="expression" dxfId="131" priority="264">
      <formula>$AB550=TRUE</formula>
    </cfRule>
  </conditionalFormatting>
  <conditionalFormatting sqref="N551">
    <cfRule type="expression" dxfId="130" priority="262">
      <formula>$AB551=TRUE</formula>
    </cfRule>
  </conditionalFormatting>
  <conditionalFormatting sqref="N552">
    <cfRule type="expression" dxfId="129" priority="260">
      <formula>$AB552=TRUE</formula>
    </cfRule>
  </conditionalFormatting>
  <conditionalFormatting sqref="N553">
    <cfRule type="expression" dxfId="128" priority="258">
      <formula>$AB553=TRUE</formula>
    </cfRule>
  </conditionalFormatting>
  <conditionalFormatting sqref="N554">
    <cfRule type="expression" dxfId="127" priority="256">
      <formula>$AB554=TRUE</formula>
    </cfRule>
  </conditionalFormatting>
  <conditionalFormatting sqref="N555">
    <cfRule type="expression" dxfId="126" priority="254">
      <formula>$AB555=TRUE</formula>
    </cfRule>
  </conditionalFormatting>
  <conditionalFormatting sqref="N556">
    <cfRule type="expression" dxfId="125" priority="252">
      <formula>$AB556=TRUE</formula>
    </cfRule>
  </conditionalFormatting>
  <conditionalFormatting sqref="N557">
    <cfRule type="expression" dxfId="124" priority="250">
      <formula>$AB557=TRUE</formula>
    </cfRule>
  </conditionalFormatting>
  <conditionalFormatting sqref="N558">
    <cfRule type="expression" dxfId="123" priority="248">
      <formula>$AB558=TRUE</formula>
    </cfRule>
  </conditionalFormatting>
  <conditionalFormatting sqref="N559">
    <cfRule type="expression" dxfId="122" priority="246">
      <formula>$AB559=TRUE</formula>
    </cfRule>
  </conditionalFormatting>
  <conditionalFormatting sqref="N560">
    <cfRule type="expression" dxfId="121" priority="244">
      <formula>$AB560=TRUE</formula>
    </cfRule>
  </conditionalFormatting>
  <conditionalFormatting sqref="N561">
    <cfRule type="expression" dxfId="120" priority="242">
      <formula>$AB561=TRUE</formula>
    </cfRule>
  </conditionalFormatting>
  <conditionalFormatting sqref="N562">
    <cfRule type="expression" dxfId="119" priority="240">
      <formula>$AB562=TRUE</formula>
    </cfRule>
  </conditionalFormatting>
  <conditionalFormatting sqref="N563">
    <cfRule type="expression" dxfId="118" priority="238">
      <formula>$AB563=TRUE</formula>
    </cfRule>
  </conditionalFormatting>
  <conditionalFormatting sqref="N564">
    <cfRule type="expression" dxfId="117" priority="236">
      <formula>$AB564=TRUE</formula>
    </cfRule>
  </conditionalFormatting>
  <conditionalFormatting sqref="N565">
    <cfRule type="expression" dxfId="116" priority="234">
      <formula>$AB565=TRUE</formula>
    </cfRule>
  </conditionalFormatting>
  <conditionalFormatting sqref="N566">
    <cfRule type="expression" dxfId="115" priority="232">
      <formula>$AB566=TRUE</formula>
    </cfRule>
  </conditionalFormatting>
  <conditionalFormatting sqref="N567">
    <cfRule type="expression" dxfId="114" priority="230">
      <formula>$AB567=TRUE</formula>
    </cfRule>
  </conditionalFormatting>
  <conditionalFormatting sqref="N568">
    <cfRule type="expression" dxfId="113" priority="228">
      <formula>$AB568=TRUE</formula>
    </cfRule>
  </conditionalFormatting>
  <conditionalFormatting sqref="N569">
    <cfRule type="expression" dxfId="112" priority="226">
      <formula>$AB569=TRUE</formula>
    </cfRule>
  </conditionalFormatting>
  <conditionalFormatting sqref="N570">
    <cfRule type="expression" dxfId="111" priority="224">
      <formula>$AB570=TRUE</formula>
    </cfRule>
  </conditionalFormatting>
  <conditionalFormatting sqref="N571">
    <cfRule type="expression" dxfId="110" priority="222">
      <formula>$AB571=TRUE</formula>
    </cfRule>
  </conditionalFormatting>
  <conditionalFormatting sqref="N572">
    <cfRule type="expression" dxfId="109" priority="220">
      <formula>$AB572=TRUE</formula>
    </cfRule>
  </conditionalFormatting>
  <conditionalFormatting sqref="N573">
    <cfRule type="expression" dxfId="108" priority="218">
      <formula>$AB573=TRUE</formula>
    </cfRule>
  </conditionalFormatting>
  <conditionalFormatting sqref="N574">
    <cfRule type="expression" dxfId="107" priority="216">
      <formula>$AB574=TRUE</formula>
    </cfRule>
  </conditionalFormatting>
  <conditionalFormatting sqref="N575">
    <cfRule type="expression" dxfId="106" priority="214">
      <formula>$AB575=TRUE</formula>
    </cfRule>
  </conditionalFormatting>
  <conditionalFormatting sqref="N576">
    <cfRule type="expression" dxfId="105" priority="212">
      <formula>$AB576=TRUE</formula>
    </cfRule>
  </conditionalFormatting>
  <conditionalFormatting sqref="N577">
    <cfRule type="expression" dxfId="104" priority="210">
      <formula>$AB577=TRUE</formula>
    </cfRule>
  </conditionalFormatting>
  <conditionalFormatting sqref="N578">
    <cfRule type="expression" dxfId="103" priority="208">
      <formula>$AB578=TRUE</formula>
    </cfRule>
  </conditionalFormatting>
  <conditionalFormatting sqref="N579">
    <cfRule type="expression" dxfId="102" priority="206">
      <formula>$AB579=TRUE</formula>
    </cfRule>
  </conditionalFormatting>
  <conditionalFormatting sqref="N580">
    <cfRule type="expression" dxfId="101" priority="204">
      <formula>$AB580=TRUE</formula>
    </cfRule>
  </conditionalFormatting>
  <conditionalFormatting sqref="N581">
    <cfRule type="expression" dxfId="100" priority="202">
      <formula>$AB581=TRUE</formula>
    </cfRule>
  </conditionalFormatting>
  <conditionalFormatting sqref="N582">
    <cfRule type="expression" dxfId="99" priority="200">
      <formula>$AB582=TRUE</formula>
    </cfRule>
  </conditionalFormatting>
  <conditionalFormatting sqref="N583">
    <cfRule type="expression" dxfId="98" priority="198">
      <formula>$AB583=TRUE</formula>
    </cfRule>
  </conditionalFormatting>
  <conditionalFormatting sqref="N584">
    <cfRule type="expression" dxfId="97" priority="196">
      <formula>$AB584=TRUE</formula>
    </cfRule>
  </conditionalFormatting>
  <conditionalFormatting sqref="N585">
    <cfRule type="expression" dxfId="96" priority="194">
      <formula>$AB585=TRUE</formula>
    </cfRule>
  </conditionalFormatting>
  <conditionalFormatting sqref="N586">
    <cfRule type="expression" dxfId="95" priority="192">
      <formula>$AB586=TRUE</formula>
    </cfRule>
  </conditionalFormatting>
  <conditionalFormatting sqref="N587">
    <cfRule type="expression" dxfId="94" priority="190">
      <formula>$AB587=TRUE</formula>
    </cfRule>
  </conditionalFormatting>
  <conditionalFormatting sqref="N588">
    <cfRule type="expression" dxfId="93" priority="188">
      <formula>$AB588=TRUE</formula>
    </cfRule>
  </conditionalFormatting>
  <conditionalFormatting sqref="N589">
    <cfRule type="expression" dxfId="92" priority="186">
      <formula>$AB589=TRUE</formula>
    </cfRule>
  </conditionalFormatting>
  <conditionalFormatting sqref="N590">
    <cfRule type="expression" dxfId="91" priority="184">
      <formula>$AB590=TRUE</formula>
    </cfRule>
  </conditionalFormatting>
  <conditionalFormatting sqref="N591">
    <cfRule type="expression" dxfId="90" priority="182">
      <formula>$AB591=TRUE</formula>
    </cfRule>
  </conditionalFormatting>
  <conditionalFormatting sqref="N592">
    <cfRule type="expression" dxfId="89" priority="180">
      <formula>$AB592=TRUE</formula>
    </cfRule>
  </conditionalFormatting>
  <conditionalFormatting sqref="N593">
    <cfRule type="expression" dxfId="88" priority="178">
      <formula>$AB593=TRUE</formula>
    </cfRule>
  </conditionalFormatting>
  <conditionalFormatting sqref="N594">
    <cfRule type="expression" dxfId="87" priority="176">
      <formula>$AB594=TRUE</formula>
    </cfRule>
  </conditionalFormatting>
  <conditionalFormatting sqref="N595">
    <cfRule type="expression" dxfId="86" priority="174">
      <formula>$AB595=TRUE</formula>
    </cfRule>
  </conditionalFormatting>
  <conditionalFormatting sqref="N596">
    <cfRule type="expression" dxfId="85" priority="172">
      <formula>$AB596=TRUE</formula>
    </cfRule>
  </conditionalFormatting>
  <conditionalFormatting sqref="N597">
    <cfRule type="expression" dxfId="84" priority="170">
      <formula>$AB597=TRUE</formula>
    </cfRule>
  </conditionalFormatting>
  <conditionalFormatting sqref="N598">
    <cfRule type="expression" dxfId="83" priority="168">
      <formula>$AB598=TRUE</formula>
    </cfRule>
  </conditionalFormatting>
  <conditionalFormatting sqref="N599">
    <cfRule type="expression" dxfId="82" priority="166">
      <formula>$AB599=TRUE</formula>
    </cfRule>
  </conditionalFormatting>
  <conditionalFormatting sqref="N600">
    <cfRule type="expression" dxfId="81" priority="164">
      <formula>$AB600=TRUE</formula>
    </cfRule>
  </conditionalFormatting>
  <conditionalFormatting sqref="N601">
    <cfRule type="expression" dxfId="80" priority="162">
      <formula>$AB601=TRUE</formula>
    </cfRule>
  </conditionalFormatting>
  <conditionalFormatting sqref="N602">
    <cfRule type="expression" dxfId="79" priority="160">
      <formula>$AB602=TRUE</formula>
    </cfRule>
  </conditionalFormatting>
  <conditionalFormatting sqref="N603">
    <cfRule type="expression" dxfId="78" priority="158">
      <formula>$AB603=TRUE</formula>
    </cfRule>
  </conditionalFormatting>
  <conditionalFormatting sqref="N604">
    <cfRule type="expression" dxfId="77" priority="156">
      <formula>$AB604=TRUE</formula>
    </cfRule>
  </conditionalFormatting>
  <conditionalFormatting sqref="N605">
    <cfRule type="expression" dxfId="76" priority="154">
      <formula>$AB605=TRUE</formula>
    </cfRule>
  </conditionalFormatting>
  <conditionalFormatting sqref="N606">
    <cfRule type="expression" dxfId="75" priority="152">
      <formula>$AB606=TRUE</formula>
    </cfRule>
  </conditionalFormatting>
  <conditionalFormatting sqref="N607">
    <cfRule type="expression" dxfId="74" priority="150">
      <formula>$AB607=TRUE</formula>
    </cfRule>
  </conditionalFormatting>
  <conditionalFormatting sqref="N608">
    <cfRule type="expression" dxfId="73" priority="148">
      <formula>$AB608=TRUE</formula>
    </cfRule>
  </conditionalFormatting>
  <conditionalFormatting sqref="N609">
    <cfRule type="expression" dxfId="72" priority="146">
      <formula>$AB609=TRUE</formula>
    </cfRule>
  </conditionalFormatting>
  <conditionalFormatting sqref="N610">
    <cfRule type="expression" dxfId="71" priority="144">
      <formula>$AB610=TRUE</formula>
    </cfRule>
  </conditionalFormatting>
  <conditionalFormatting sqref="N611">
    <cfRule type="expression" dxfId="70" priority="142">
      <formula>$AB611=TRUE</formula>
    </cfRule>
  </conditionalFormatting>
  <conditionalFormatting sqref="N612">
    <cfRule type="expression" dxfId="69" priority="140">
      <formula>$AB612=TRUE</formula>
    </cfRule>
  </conditionalFormatting>
  <conditionalFormatting sqref="N613">
    <cfRule type="expression" dxfId="68" priority="138">
      <formula>$AB613=TRUE</formula>
    </cfRule>
  </conditionalFormatting>
  <conditionalFormatting sqref="N614">
    <cfRule type="expression" dxfId="67" priority="136">
      <formula>$AB614=TRUE</formula>
    </cfRule>
  </conditionalFormatting>
  <conditionalFormatting sqref="N615">
    <cfRule type="expression" dxfId="66" priority="134">
      <formula>$AB615=TRUE</formula>
    </cfRule>
  </conditionalFormatting>
  <conditionalFormatting sqref="N616">
    <cfRule type="expression" dxfId="65" priority="132">
      <formula>$AB616=TRUE</formula>
    </cfRule>
  </conditionalFormatting>
  <conditionalFormatting sqref="N617">
    <cfRule type="expression" dxfId="64" priority="130">
      <formula>$AB617=TRUE</formula>
    </cfRule>
  </conditionalFormatting>
  <conditionalFormatting sqref="N618">
    <cfRule type="expression" dxfId="63" priority="128">
      <formula>$AB618=TRUE</formula>
    </cfRule>
  </conditionalFormatting>
  <conditionalFormatting sqref="N619">
    <cfRule type="expression" dxfId="62" priority="126">
      <formula>$AB619=TRUE</formula>
    </cfRule>
  </conditionalFormatting>
  <conditionalFormatting sqref="N620">
    <cfRule type="expression" dxfId="61" priority="124">
      <formula>$AB620=TRUE</formula>
    </cfRule>
  </conditionalFormatting>
  <conditionalFormatting sqref="N621">
    <cfRule type="expression" dxfId="60" priority="122">
      <formula>$AB621=TRUE</formula>
    </cfRule>
  </conditionalFormatting>
  <conditionalFormatting sqref="N622">
    <cfRule type="expression" dxfId="59" priority="120">
      <formula>$AB622=TRUE</formula>
    </cfRule>
  </conditionalFormatting>
  <conditionalFormatting sqref="N623">
    <cfRule type="expression" dxfId="58" priority="118">
      <formula>$AB623=TRUE</formula>
    </cfRule>
  </conditionalFormatting>
  <conditionalFormatting sqref="N624">
    <cfRule type="expression" dxfId="57" priority="116">
      <formula>$AB624=TRUE</formula>
    </cfRule>
  </conditionalFormatting>
  <conditionalFormatting sqref="N625">
    <cfRule type="expression" dxfId="56" priority="114">
      <formula>$AB625=TRUE</formula>
    </cfRule>
  </conditionalFormatting>
  <conditionalFormatting sqref="N626">
    <cfRule type="expression" dxfId="55" priority="112">
      <formula>$AB626=TRUE</formula>
    </cfRule>
  </conditionalFormatting>
  <conditionalFormatting sqref="N627">
    <cfRule type="expression" dxfId="54" priority="110">
      <formula>$AB627=TRUE</formula>
    </cfRule>
  </conditionalFormatting>
  <conditionalFormatting sqref="N628">
    <cfRule type="expression" dxfId="53" priority="108">
      <formula>$AB628=TRUE</formula>
    </cfRule>
  </conditionalFormatting>
  <conditionalFormatting sqref="N629">
    <cfRule type="expression" dxfId="52" priority="106">
      <formula>$AB629=TRUE</formula>
    </cfRule>
  </conditionalFormatting>
  <conditionalFormatting sqref="N630">
    <cfRule type="expression" dxfId="51" priority="104">
      <formula>$AB630=TRUE</formula>
    </cfRule>
  </conditionalFormatting>
  <conditionalFormatting sqref="N631">
    <cfRule type="expression" dxfId="50" priority="102">
      <formula>$AB631=TRUE</formula>
    </cfRule>
  </conditionalFormatting>
  <conditionalFormatting sqref="N632">
    <cfRule type="expression" dxfId="49" priority="100">
      <formula>$AB632=TRUE</formula>
    </cfRule>
  </conditionalFormatting>
  <conditionalFormatting sqref="N633">
    <cfRule type="expression" dxfId="48" priority="98">
      <formula>$AB633=TRUE</formula>
    </cfRule>
  </conditionalFormatting>
  <conditionalFormatting sqref="N634">
    <cfRule type="expression" dxfId="47" priority="96">
      <formula>$AB634=TRUE</formula>
    </cfRule>
  </conditionalFormatting>
  <conditionalFormatting sqref="N635">
    <cfRule type="expression" dxfId="46" priority="94">
      <formula>$AB635=TRUE</formula>
    </cfRule>
  </conditionalFormatting>
  <conditionalFormatting sqref="N636">
    <cfRule type="expression" dxfId="45" priority="92">
      <formula>$AB636=TRUE</formula>
    </cfRule>
  </conditionalFormatting>
  <conditionalFormatting sqref="N637">
    <cfRule type="expression" dxfId="44" priority="90">
      <formula>$AB637=TRUE</formula>
    </cfRule>
  </conditionalFormatting>
  <conditionalFormatting sqref="N638">
    <cfRule type="expression" dxfId="43" priority="88">
      <formula>$AB638=TRUE</formula>
    </cfRule>
  </conditionalFormatting>
  <conditionalFormatting sqref="N639">
    <cfRule type="expression" dxfId="42" priority="86">
      <formula>$AB639=TRUE</formula>
    </cfRule>
  </conditionalFormatting>
  <conditionalFormatting sqref="N640">
    <cfRule type="expression" dxfId="41" priority="84">
      <formula>$AB640=TRUE</formula>
    </cfRule>
  </conditionalFormatting>
  <conditionalFormatting sqref="N641">
    <cfRule type="expression" dxfId="40" priority="82">
      <formula>$AB641=TRUE</formula>
    </cfRule>
  </conditionalFormatting>
  <conditionalFormatting sqref="N642">
    <cfRule type="expression" dxfId="39" priority="80">
      <formula>$AB642=TRUE</formula>
    </cfRule>
  </conditionalFormatting>
  <conditionalFormatting sqref="N643">
    <cfRule type="expression" dxfId="38" priority="78">
      <formula>$AB643=TRUE</formula>
    </cfRule>
  </conditionalFormatting>
  <conditionalFormatting sqref="N644">
    <cfRule type="expression" dxfId="37" priority="76">
      <formula>$AB644=TRUE</formula>
    </cfRule>
  </conditionalFormatting>
  <conditionalFormatting sqref="N645">
    <cfRule type="expression" dxfId="36" priority="74">
      <formula>$AB645=TRUE</formula>
    </cfRule>
  </conditionalFormatting>
  <conditionalFormatting sqref="N646">
    <cfRule type="expression" dxfId="35" priority="72">
      <formula>$AB646=TRUE</formula>
    </cfRule>
  </conditionalFormatting>
  <conditionalFormatting sqref="N647">
    <cfRule type="expression" dxfId="34" priority="70">
      <formula>$AB647=TRUE</formula>
    </cfRule>
  </conditionalFormatting>
  <conditionalFormatting sqref="N648">
    <cfRule type="expression" dxfId="33" priority="68">
      <formula>$AB648=TRUE</formula>
    </cfRule>
  </conditionalFormatting>
  <conditionalFormatting sqref="N649">
    <cfRule type="expression" dxfId="32" priority="66">
      <formula>$AB649=TRUE</formula>
    </cfRule>
  </conditionalFormatting>
  <conditionalFormatting sqref="N650">
    <cfRule type="expression" dxfId="31" priority="64">
      <formula>$AB650=TRUE</formula>
    </cfRule>
  </conditionalFormatting>
  <conditionalFormatting sqref="N651">
    <cfRule type="expression" dxfId="30" priority="62">
      <formula>$AB651=TRUE</formula>
    </cfRule>
  </conditionalFormatting>
  <conditionalFormatting sqref="N655">
    <cfRule type="expression" dxfId="29" priority="60">
      <formula>$AB655=TRUE</formula>
    </cfRule>
  </conditionalFormatting>
  <conditionalFormatting sqref="N656">
    <cfRule type="expression" dxfId="28" priority="58">
      <formula>$AB656=TRUE</formula>
    </cfRule>
  </conditionalFormatting>
  <conditionalFormatting sqref="N657">
    <cfRule type="expression" dxfId="27" priority="56">
      <formula>$AB657=TRUE</formula>
    </cfRule>
  </conditionalFormatting>
  <conditionalFormatting sqref="N658">
    <cfRule type="expression" dxfId="26" priority="54">
      <formula>$AB658=TRUE</formula>
    </cfRule>
  </conditionalFormatting>
  <conditionalFormatting sqref="N659">
    <cfRule type="expression" dxfId="25" priority="52">
      <formula>$AB659=TRUE</formula>
    </cfRule>
  </conditionalFormatting>
  <conditionalFormatting sqref="N660">
    <cfRule type="expression" dxfId="24" priority="50">
      <formula>$AB660=TRUE</formula>
    </cfRule>
  </conditionalFormatting>
  <conditionalFormatting sqref="N661">
    <cfRule type="expression" dxfId="23" priority="48">
      <formula>$AB661=TRUE</formula>
    </cfRule>
  </conditionalFormatting>
  <conditionalFormatting sqref="N662">
    <cfRule type="expression" dxfId="22" priority="46">
      <formula>$AB662=TRUE</formula>
    </cfRule>
  </conditionalFormatting>
  <conditionalFormatting sqref="N663">
    <cfRule type="expression" dxfId="21" priority="44">
      <formula>$AB663=TRUE</formula>
    </cfRule>
  </conditionalFormatting>
  <conditionalFormatting sqref="N664">
    <cfRule type="expression" dxfId="20" priority="42">
      <formula>$AB664=TRUE</formula>
    </cfRule>
  </conditionalFormatting>
  <conditionalFormatting sqref="N665">
    <cfRule type="expression" dxfId="19" priority="40">
      <formula>$AB665=TRUE</formula>
    </cfRule>
  </conditionalFormatting>
  <conditionalFormatting sqref="N666">
    <cfRule type="expression" dxfId="18" priority="38">
      <formula>$AB666=TRUE</formula>
    </cfRule>
  </conditionalFormatting>
  <conditionalFormatting sqref="N667">
    <cfRule type="expression" dxfId="17" priority="36">
      <formula>$AB667=TRUE</formula>
    </cfRule>
  </conditionalFormatting>
  <conditionalFormatting sqref="N668">
    <cfRule type="expression" dxfId="16" priority="34">
      <formula>$AB668=TRUE</formula>
    </cfRule>
  </conditionalFormatting>
  <conditionalFormatting sqref="N669">
    <cfRule type="expression" dxfId="15" priority="32">
      <formula>$AB669=TRUE</formula>
    </cfRule>
  </conditionalFormatting>
  <conditionalFormatting sqref="N670">
    <cfRule type="expression" dxfId="14" priority="30">
      <formula>$AB670=TRUE</formula>
    </cfRule>
  </conditionalFormatting>
  <conditionalFormatting sqref="N671">
    <cfRule type="expression" dxfId="13" priority="28">
      <formula>$AB671=TRUE</formula>
    </cfRule>
  </conditionalFormatting>
  <conditionalFormatting sqref="N672">
    <cfRule type="expression" dxfId="12" priority="26">
      <formula>$AB672=TRUE</formula>
    </cfRule>
  </conditionalFormatting>
  <conditionalFormatting sqref="N673">
    <cfRule type="expression" dxfId="11" priority="24">
      <formula>$AB673=TRUE</formula>
    </cfRule>
  </conditionalFormatting>
  <conditionalFormatting sqref="N674">
    <cfRule type="expression" dxfId="10" priority="22">
      <formula>$AB674=TRUE</formula>
    </cfRule>
  </conditionalFormatting>
  <conditionalFormatting sqref="N675">
    <cfRule type="expression" dxfId="9" priority="20">
      <formula>$AB675=TRUE</formula>
    </cfRule>
  </conditionalFormatting>
  <conditionalFormatting sqref="N676">
    <cfRule type="expression" dxfId="8" priority="18">
      <formula>$AB676=TRUE</formula>
    </cfRule>
  </conditionalFormatting>
  <conditionalFormatting sqref="N677">
    <cfRule type="expression" dxfId="7" priority="16">
      <formula>$AB677=TRUE</formula>
    </cfRule>
  </conditionalFormatting>
  <conditionalFormatting sqref="N678">
    <cfRule type="expression" dxfId="6" priority="14">
      <formula>$AB678=TRUE</formula>
    </cfRule>
  </conditionalFormatting>
  <conditionalFormatting sqref="N679">
    <cfRule type="expression" dxfId="5" priority="12">
      <formula>$AB679=TRUE</formula>
    </cfRule>
  </conditionalFormatting>
  <conditionalFormatting sqref="N680">
    <cfRule type="expression" dxfId="4" priority="10">
      <formula>$AB680=TRUE</formula>
    </cfRule>
  </conditionalFormatting>
  <conditionalFormatting sqref="N681">
    <cfRule type="expression" dxfId="3" priority="8">
      <formula>$AB681=TRUE</formula>
    </cfRule>
  </conditionalFormatting>
  <conditionalFormatting sqref="N682">
    <cfRule type="expression" dxfId="2" priority="6">
      <formula>$AB682=TRUE</formula>
    </cfRule>
  </conditionalFormatting>
  <conditionalFormatting sqref="N683">
    <cfRule type="expression" dxfId="1" priority="4">
      <formula>$AB683=TRUE</formula>
    </cfRule>
  </conditionalFormatting>
  <conditionalFormatting sqref="N684">
    <cfRule type="expression" dxfId="0" priority="2">
      <formula>$AB684=TRUE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73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1215" id="{053C3DED-9410-4695-BAB0-FDE9450C2B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1213" id="{9939840F-B801-4B5D-AC70-403BE209A8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1211" id="{3C043C0D-37C9-4602-ACD1-0ED55B36E7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1209" id="{31DFEC40-F398-4CD8-A0D7-BFD13125E6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1207" id="{485815D3-7B0E-407C-80A6-3B58D04C7A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1205" id="{8A067D12-BB37-4C3E-A621-C6E88B6293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1203" id="{44F7F7EB-0F39-4DB6-A33C-8D009C9AA2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1201" id="{3711E400-8D2B-411D-8F21-E8B8468FEF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1199" id="{9836A467-2AA5-4AED-AA03-F5525E1ACC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197" id="{5A7C915B-ACC9-415B-A955-30E7EF3891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195" id="{A5012A8B-98DE-4706-BBC6-65B8CF4BF9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1193" id="{3012F235-0C2D-4D2E-8C1E-FCAAE402BC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1191" id="{A384BFFA-219F-4834-8EB1-1B44917D0C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1189" id="{A1CF3726-FA7B-49B4-A7EB-E30814838B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187" id="{3AC83E6B-FE25-4605-9687-2AFD0CC475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185" id="{13662FF5-6170-4F03-BB37-B4B149FE00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183" id="{25EF8907-32AC-4A1A-B139-DA8CD65998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1181" id="{2CD9E26D-5FBB-4991-AD26-D7A3A819ED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1179" id="{4E67F75F-04FB-4078-846A-2FAE052884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1177" id="{E205138B-300B-49A7-A408-C228C25CC2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1175" id="{68703A2A-E68F-468D-8F78-B005BB6389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1173" id="{F49BC5A9-4073-4CF3-8D93-96C404EAC8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1171" id="{DA37D359-32FD-44B2-A0D2-A5F98EDB37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  <x14:conditionalFormatting xmlns:xm="http://schemas.microsoft.com/office/excel/2006/main">
          <x14:cfRule type="iconSet" priority="1169" id="{46E69B5A-C4CE-4208-8461-272A8B6C41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1167" id="{A51FF31E-B247-41C4-BBAD-296F1C9E26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1165" id="{E7CFD152-671C-4BBA-83BF-753D468D4B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1163" id="{BA82730B-4354-458B-9A2C-6D1ACB5238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1161" id="{7A64B875-92C4-4147-98B1-DA3B74A35A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1159" id="{C087643B-C753-4FE4-8B83-EF8805752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1157" id="{2BE75395-58A7-4814-ADAE-F35E6806A8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1155" id="{F5408C23-D765-4993-88D8-CAFC1452AE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1153" id="{E0515035-CFD0-486E-89E2-2A7D635BF7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1151" id="{E2E80F84-82EB-4107-9E1D-3781ACD766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1149" id="{62D47211-E773-459A-9AE4-2A1559CCA8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1147" id="{F6AA2575-E841-43E6-A7DB-7535B73D75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1145" id="{57E89FD1-A59C-4818-9DC8-48E2EB961C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1143" id="{5F770160-D3D5-4852-BB7C-E7D37807F9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1141" id="{F17B0957-A50D-4E11-B4C6-247F9CD0CF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1139" id="{AE9E69DF-C658-47F3-8D97-3708A881DB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1137" id="{700AA04A-372E-40F6-A9C2-9A55990E9F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1135" id="{E0C38479-A6A8-47D2-BEE6-A48A6399CA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1133" id="{9FBA3633-0B8E-44A8-A084-5479064DAB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1131" id="{51DA0A2E-81D5-4476-B242-5A6A784536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1129" id="{8BAFC418-6B34-4D95-BFA9-BCE9492508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1127" id="{C7FB0057-7409-40CA-8727-1C7A99150C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1125" id="{B32F9AA7-2EFF-458E-980D-61BBF339A9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1123" id="{7653B719-CC3E-474F-AFB7-C79DD4EC86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1121" id="{C667E17C-33B0-4113-919F-F7F3AEF822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1119" id="{BE1D8213-D357-4B45-8A1C-2B854CD9FC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1117" id="{A8D69601-22E5-47A7-9AD8-C553150A83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1115" id="{3AC7DE79-479D-4EE5-97F8-E01578546A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1113" id="{BE17E94F-8E65-4F5A-9E40-C4A0DEE264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1111" id="{FDD54E7D-7BF9-4224-8517-70F083E26E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1109" id="{C80A8B3B-388E-477D-8D04-36E66CE257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1107" id="{B4C37D6F-F27B-470D-8B7F-E952149E0C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1105" id="{ABC0D6F0-A881-48C9-836E-F21BDB845E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1103" id="{7020697B-9BB4-4F61-9F43-3A55216FB1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1101" id="{F281C3CB-F51C-47FD-A347-6A19D530E3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1099" id="{24695A1E-0383-4404-9AAC-2E4F4C195C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1097" id="{493A1BE9-BC7A-4E8E-A6A6-785685B08F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1095" id="{2B773FA9-D3A0-44F1-9224-B87B098805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1093" id="{E56892C9-F120-41DE-BBA2-B61FE54C3A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1091" id="{5CCF37D8-99F2-4B97-BC1F-15ECDF0FB3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1089" id="{10EC7037-EA69-4FB0-AAE4-2C37EA6BEC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1087" id="{6F92ED72-1271-47C9-9C79-02F8A85F33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1085" id="{A49195A2-A1CA-451F-94FB-3525896BBD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1083" id="{2D45B769-80B1-4161-BF03-795A1D1E82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1081" id="{568A8E57-172F-4FF3-878A-B348C489D6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1079" id="{E94ED8DE-EC22-4DF3-90D4-B433FEC22E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1077" id="{EA0875A2-67F0-48A9-A65E-9D97F19BC7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1075" id="{24244259-4D16-4200-877F-EA56B2360F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1073" id="{A49D3782-478B-4C63-A2C4-22B1BEDEEB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1071" id="{60CCFA22-BB7A-4791-9472-BBD7B99CB3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1069" id="{F4B80D2F-D997-45B9-B280-AD87815939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1067" id="{38BE4CD7-3DE9-467C-A200-C651C9E880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1065" id="{B23D43F8-5C5F-40E5-A09B-68522AA200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1063" id="{2C7A444A-A1D6-45FF-94E4-FDDC8DE14E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1061" id="{9BB0B3B1-7A0E-4F67-B7F4-DD2BD3DE22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1059" id="{2FC4E80D-A139-4AF6-918C-E1FB11A0CE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1057" id="{44BCC344-ED1B-451E-9AC3-4584277AE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1055" id="{1A6591D4-4B9E-49E7-97B4-8288452D45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1053" id="{9AF71CFD-40E6-48CA-8380-7DB0B18EE8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1051" id="{75A3D075-4618-4DF7-9248-3AA2974CE0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1049" id="{4C46C2CF-0345-49E3-B6AD-64851219EF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1047" id="{A70BE2F5-3196-4EEB-AD6D-EE106812E7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1045" id="{FA4ACC29-1312-4832-A067-2FB9C7C6BA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1043" id="{55A30C2E-F299-4243-97D3-AA490675C0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1041" id="{8E71CF70-F09D-4E47-A1FC-7E010C4FEC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1039" id="{FBCEF815-E6DD-456E-B893-7EB0ECAB55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1037" id="{F354AD66-0DF4-406E-A08D-A04AB0A56C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1035" id="{56AA6060-904D-434D-AB95-E5B3D2148D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1033" id="{C3E5FFC0-767B-422D-A060-32772013B7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1031" id="{DBFB3B7A-0793-4DAE-8263-A17266017B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1029" id="{B48113DE-5A22-4F11-BE64-24F2D4C83C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1027" id="{2A9E3F8F-238B-4FDF-82F7-DFCAF4A2E3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1025" id="{92452595-FE92-4074-BBFC-88F0DC61E5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1023" id="{D7746D22-AEBE-4EAC-89A0-456DD157C9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1021" id="{16885BE3-BABF-4456-BFCA-8FB9DD0EAF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1019" id="{54D6E0B6-4177-4847-85C9-C099A6C3FA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1017" id="{C3CF4EEA-B8A6-46C2-B44B-471BFE60D7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1015" id="{4C6FCCAE-ABB6-458D-B729-683CE2D609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1013" id="{26A3E964-2992-4478-9A60-CE932D7E38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1011" id="{E0A8910D-8A78-4888-B2D1-A3FC604388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1009" id="{1ABA47E7-E284-4F23-814E-3795D91266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1007" id="{91A3D33B-A496-42BB-9EC5-3F24E2808E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1005" id="{82DBC90E-7158-4C26-840D-C93B8CC901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1003" id="{32D071BC-3C86-4627-8065-0858E84C7B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1001" id="{EC588F3F-87F0-452B-AD90-5A5EDE7DB1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999" id="{B5819FF4-7A5E-4CF2-ABB5-5266CEC0C8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997" id="{F380BA6F-32E3-4CC3-9EB1-52CA768A06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995" id="{FAC09FE5-12C2-4695-B89E-8BA3C74A43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993" id="{BA06F492-6BC4-4C6B-8652-45DDDA3CD3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991" id="{008A2F19-F5CE-4651-8603-39C995C445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989" id="{92A26500-18EE-436B-B42F-C94451138F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987" id="{410FE048-21BC-4BB1-9C62-DFDF9AAE9E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985" id="{870CAD37-918E-4F79-BC42-312BE0241D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983" id="{77A29DA0-6993-4B86-A6A6-19286E93EB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H136</xm:sqref>
        </x14:conditionalFormatting>
        <x14:conditionalFormatting xmlns:xm="http://schemas.microsoft.com/office/excel/2006/main">
          <x14:cfRule type="iconSet" priority="981" id="{6DCF7C11-E783-40D6-9C0B-69DEF009B2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H137</xm:sqref>
        </x14:conditionalFormatting>
        <x14:conditionalFormatting xmlns:xm="http://schemas.microsoft.com/office/excel/2006/main">
          <x14:cfRule type="iconSet" priority="979" id="{A69240D7-1DC1-40B9-890B-00B3524345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H138</xm:sqref>
        </x14:conditionalFormatting>
        <x14:conditionalFormatting xmlns:xm="http://schemas.microsoft.com/office/excel/2006/main">
          <x14:cfRule type="iconSet" priority="977" id="{FF1D8044-BE20-4FBD-AE4A-592DC01EA2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975" id="{9D4962A3-378B-41E1-9D05-0579A5AB9C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973" id="{AD83830D-4758-4DAB-8ACD-96B963F355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971" id="{BEF390B1-D69A-4DA6-8270-FDAB9BEF61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969" id="{64FD926E-F4B0-4CF6-A756-FBD54E16B4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967" id="{0B58B252-A2AD-4766-AC51-CF84735476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965" id="{ABB1C6E3-3CCC-455A-8D4F-E3493F2BD7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963" id="{26EC80A7-3AF1-40B1-964D-330EDE57EA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961" id="{89205C2E-9BDB-46D2-A6C1-74AC9D015B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959" id="{CE1EB62A-6A3A-42D9-9B6C-E5CC8B10ED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957" id="{AA4971C4-C1A7-471D-811F-65E39EFFB8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955" id="{C9978291-F77E-4614-9F9B-A9271C77DD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953" id="{96D520AE-0088-47E2-99EE-4449E6777E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951" id="{39A5403F-A8A2-4B2F-BB1D-4B0FD50984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949" id="{B489BC0B-CF45-4096-A832-118FC4AC22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947" id="{0F6AE498-C9CA-40B9-BF48-71130C43BC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945" id="{EA93917A-3B8B-4E01-9B18-F5CC6ECBB7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943" id="{9CF4F9C8-D33E-4071-86D5-162825112B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941" id="{67AB05EA-3929-43AA-A53B-24656CA808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939" id="{B895B4A2-2B6A-425A-89F1-374B1486F5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937" id="{8EF06949-3DFE-4199-8126-DF35E198D3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935" id="{A57530E6-6D29-4053-A41A-ED927C841A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H163</xm:sqref>
        </x14:conditionalFormatting>
        <x14:conditionalFormatting xmlns:xm="http://schemas.microsoft.com/office/excel/2006/main">
          <x14:cfRule type="iconSet" priority="933" id="{88BF2623-046E-4428-8044-172A59A057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H164</xm:sqref>
        </x14:conditionalFormatting>
        <x14:conditionalFormatting xmlns:xm="http://schemas.microsoft.com/office/excel/2006/main">
          <x14:cfRule type="iconSet" priority="931" id="{38AA60C4-F307-41B2-9672-8C1214A60B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H165</xm:sqref>
        </x14:conditionalFormatting>
        <x14:conditionalFormatting xmlns:xm="http://schemas.microsoft.com/office/excel/2006/main">
          <x14:cfRule type="iconSet" priority="929" id="{FACE9A2B-1385-4FDC-B986-FD4757E9CF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927" id="{C09F7650-9DA4-4867-B80A-318F36305A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925" id="{C5AC4A3D-C320-450B-AFE4-F65869CE95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923" id="{DE33F3FE-532B-4AF1-B2FA-C59EC5D3C9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921" id="{35AAB547-EDB2-459C-B6E7-A4613B20BB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919" id="{A9CA7FC2-F568-4E82-A9F8-BEBD20E8F0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917" id="{AB4B98A5-3816-4C7C-9CC6-25C32F3F7F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915" id="{2291A4BC-78B0-432E-8C28-0CF6E14C25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913" id="{5A671652-5CF0-43A9-934B-CFA2F8D767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911" id="{1508FE42-7B15-4EA3-A49A-F0DAB37CA9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909" id="{C0DFD05B-2E0E-4336-B298-67E786BC10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907" id="{F20B7759-D5AD-471D-8B8F-379B96C4D7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905" id="{A5B51F1D-6E36-4D58-BB8E-B67D5BE684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903" id="{A94930E9-8C4B-4659-8CA8-6035E281B1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H182</xm:sqref>
        </x14:conditionalFormatting>
        <x14:conditionalFormatting xmlns:xm="http://schemas.microsoft.com/office/excel/2006/main">
          <x14:cfRule type="iconSet" priority="901" id="{AC51CC55-4974-494B-968C-085C4D57A7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H183</xm:sqref>
        </x14:conditionalFormatting>
        <x14:conditionalFormatting xmlns:xm="http://schemas.microsoft.com/office/excel/2006/main">
          <x14:cfRule type="iconSet" priority="899" id="{D66D84BD-9FF4-472D-BC0E-7C3570F713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H184</xm:sqref>
        </x14:conditionalFormatting>
        <x14:conditionalFormatting xmlns:xm="http://schemas.microsoft.com/office/excel/2006/main">
          <x14:cfRule type="iconSet" priority="897" id="{FFFC71A8-E252-4BF8-84F2-51745BD155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895" id="{3D77D319-F1BF-46B4-BE53-D01A1E4811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893" id="{55851FD6-8E47-4B37-8D34-3FE9C15359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891" id="{99826B5A-F670-4B78-AAFA-CA2743F7CD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889" id="{25E047B0-65B7-4FED-AD15-F87C144ED2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887" id="{EC429D90-C169-4279-9E0A-ABE000EF79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885" id="{360AB74F-9063-4D5F-B9AE-4B5551B4CE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883" id="{D94B1BB7-3F4B-4531-88B9-C589CE5ED5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881" id="{858463AD-7A1B-4F43-82ED-C8C41D3EC5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879" id="{52DF8E80-F001-4203-86B4-1EC5F2332A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877" id="{B0E70D0D-DB1A-407E-85CB-6BD4D1FBE2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875" id="{D17AA286-84F0-4F8F-AFDC-181FEB4DF5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873" id="{E9E3AB0C-2FD1-417F-9E7C-0483F36C15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871" id="{2B2F1B18-2D2B-4CE7-AA31-69CDCFE09E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869" id="{E376BECA-4420-4D35-A30A-120F65B39F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867" id="{05A38146-8781-4CC0-BD70-B589E8A45F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865" id="{882C66BD-AEC2-4A2D-9F02-27F4702052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H204</xm:sqref>
        </x14:conditionalFormatting>
        <x14:conditionalFormatting xmlns:xm="http://schemas.microsoft.com/office/excel/2006/main">
          <x14:cfRule type="iconSet" priority="863" id="{4824AFDE-66A7-4225-A7BB-8E4DB9EBB3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H205</xm:sqref>
        </x14:conditionalFormatting>
        <x14:conditionalFormatting xmlns:xm="http://schemas.microsoft.com/office/excel/2006/main">
          <x14:cfRule type="iconSet" priority="861" id="{210C50DF-E8BD-4EEC-84D9-5B31262563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H206</xm:sqref>
        </x14:conditionalFormatting>
        <x14:conditionalFormatting xmlns:xm="http://schemas.microsoft.com/office/excel/2006/main">
          <x14:cfRule type="iconSet" priority="859" id="{61D7730B-B0FA-409C-BDBF-1AAA439ACD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857" id="{D0EAC59E-2404-4FD7-83F6-6CA56B8662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855" id="{C77B48DF-090D-41A1-ADE9-562CBA0A15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853" id="{F765B2EF-34EB-4001-A36C-E309DCE2E5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851" id="{2FCAF07E-D42E-4838-B6B8-1B5E970732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849" id="{2C7971F0-D510-4EE3-B29C-B84F0CDFAA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847" id="{EE7172A9-D9E0-4D14-A5A5-5B4792EDD6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845" id="{198D65F5-93A4-48C7-B124-355CF61CDD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843" id="{FF542AEC-267D-43C6-BC7C-1205B97972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841" id="{19642ABE-AB70-4390-B27B-2BEE02811A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839" id="{4EA75CA2-EA06-4E50-B49B-ACE09BB154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837" id="{294AC2A7-84FA-4EF0-970C-BF77FA0090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835" id="{AC49D556-3366-4F47-B4BB-CF5699245A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833" id="{F51C34AB-247E-42EB-8BDD-915261D944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831" id="{94D29B63-0C70-4A35-8FAE-FCA8D29535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829" id="{00D6945D-C99A-4474-99F7-EF46571F0D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827" id="{0CDE0E01-DD69-4CE0-87EA-27AD79FE56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825" id="{380D1F23-4748-4D27-885D-7E32F51C30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823" id="{5AA0C5D1-558C-44BD-B053-0864AEE21B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821" id="{0B36EBEE-A7F7-4E31-9FA8-537573D116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819" id="{736CA8B0-9D22-427B-8420-49630A6B84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817" id="{07605DCD-BCE2-4568-93E2-193A6EF28D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815" id="{42872E11-D61C-4FCC-805E-F4C12C475F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813" id="{7C5F424E-2CEB-4716-B26A-AFB889D361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811" id="{8CD2FA1E-5ACE-48E7-A476-600746EAF2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809" id="{BDDF52B8-43F4-442C-9948-C4368235FB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807" id="{442D1272-98FD-4825-AD7D-D1C06675AB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805" id="{54978D28-2F8B-44FB-9104-083DA6D767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803" id="{55BA6B39-D12F-4DC7-B80C-D5012B54A1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801" id="{A20420B5-811A-45A4-91BA-183EC6C1F8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799" id="{812B0A8D-B339-4959-A878-93E8652785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797" id="{3A6E1DB6-DA07-4060-A284-6B443B6A89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795" id="{4810130C-E3DD-4CF2-AF3C-FFA54BCF42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793" id="{F784F07F-0D14-4167-BADF-1075A1913B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791" id="{E9EEFA37-61F2-4C74-902C-BD8BE86E7F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789" id="{97047C4A-FE2D-4FD6-AACD-73863C7C27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787" id="{4CE767EE-DCA1-4443-AD3B-0145C54E55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785" id="{46129FC7-71A9-4974-A0CD-EB46CA454F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783" id="{56376FA7-050E-4C7D-B749-01D6D0D62E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781" id="{3B6043F6-D6D8-4D3F-ACBB-F123397CFC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779" id="{16DD7CB0-7B90-4A45-9B60-8FAA4E2BA9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777" id="{2700D280-D06D-41CE-ADAD-2892AB6637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775" id="{FB55E10C-9FFA-4DF0-848B-40517D7A13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773" id="{7D7438FB-A5DA-4354-9FEC-427E0A2511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771" id="{A6B02E2E-B263-40D9-B0D3-A399EF5D30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769" id="{CF5FAA77-C105-446C-8D96-D04228AF25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767" id="{6712A5A4-983D-4FD0-A48C-701426EF3E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765" id="{6767515C-8977-41C3-AC04-00CF949210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763" id="{8573896C-A9D9-438F-8098-0B04E369F8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761" id="{2B83315C-4763-41DD-BE1E-A0FE77DEAD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759" id="{62E35CAB-8F1A-4F49-AC04-BDD40D828F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757" id="{D8F830C7-4EE7-4BA0-B23B-BDCF879299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755" id="{86D49FAF-66B4-4003-AC9E-0736E7E31A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753" id="{9AB31DD0-CFAB-471F-973F-5D4FB8BF5A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751" id="{718F269E-19A1-44D5-A9D9-82944FC259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749" id="{B558C0FB-E2ED-4A52-ACF4-5D23D62CF4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747" id="{F9FBC38E-F641-43D0-9B0E-C3177A4F60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745" id="{0526802E-9976-4820-AC4A-143CADF76E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743" id="{6056704A-579B-4284-85D7-639166E9FE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741" id="{CF4923E5-8AF4-4F6C-9C55-8368E74FD2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739" id="{96997727-5FC2-4F02-935C-622977D81C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737" id="{8842834D-DC9A-482A-8A5B-112AF3F2D7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H271</xm:sqref>
        </x14:conditionalFormatting>
        <x14:conditionalFormatting xmlns:xm="http://schemas.microsoft.com/office/excel/2006/main">
          <x14:cfRule type="iconSet" priority="735" id="{BB06D0F1-78AF-4648-BE26-8427EC2044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H272</xm:sqref>
        </x14:conditionalFormatting>
        <x14:conditionalFormatting xmlns:xm="http://schemas.microsoft.com/office/excel/2006/main">
          <x14:cfRule type="iconSet" priority="733" id="{1B49161E-1EA4-4DDA-8951-559DFCBC33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H273</xm:sqref>
        </x14:conditionalFormatting>
        <x14:conditionalFormatting xmlns:xm="http://schemas.microsoft.com/office/excel/2006/main">
          <x14:cfRule type="iconSet" priority="731" id="{DB96EC9D-EA6D-40E6-8B29-DF7D08B985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729" id="{32A99486-19E3-452F-BB14-67243EDDF0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727" id="{8E43FE05-BA18-446D-9B0D-E6632253DF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725" id="{553CA44A-531C-4507-8555-BCAE92CE26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723" id="{9B23DAC7-6610-4270-935D-F29FFBC4A1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721" id="{EBA035CE-2C1C-4F04-BF4D-4246A26F89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719" id="{2336F6DE-5E44-46F8-B62D-BB8B072A14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717" id="{121B54D2-C4B4-4E56-B265-AF68B7E139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715" id="{F46F1EB6-6D89-4D84-A0BA-12AACD1021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713" id="{9701CE58-BC31-4F68-AAA4-85EA5CA8CD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711" id="{3F58B3F9-D070-441D-A5F6-C7146BA29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709" id="{AC14B9EE-AD0B-4116-867F-62A0FF5D69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707" id="{8B9EA93D-01F5-4BDA-9D6A-07D8D1CFF9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705" id="{EE237B54-1DD3-4EF0-8D9A-CD810D0B51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703" id="{5B4961A5-1F4C-4193-B650-660D4628D3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701" id="{ECC7E9AF-6A82-4C6D-A1B4-4AB10DAC0F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699" id="{61AF6DC8-BC9C-4A77-94AE-56F864EDB2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697" id="{5D0C770D-FA7B-4E8B-A02F-DEDED6E067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695" id="{69ED07E5-85FF-464B-AE8A-40D24DBCEC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693" id="{AD5B13E0-BB0C-411F-A034-A7143E8CC8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691" id="{15F71425-EAB4-437C-82C6-549ED988C8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689" id="{D45053A9-4786-4219-82A5-B8FBF65E4F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687" id="{06837350-3374-417B-886D-63E5FCA550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H299</xm:sqref>
        </x14:conditionalFormatting>
        <x14:conditionalFormatting xmlns:xm="http://schemas.microsoft.com/office/excel/2006/main">
          <x14:cfRule type="iconSet" priority="685" id="{209BFF00-C457-4647-81D3-D72D548DF3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H300</xm:sqref>
        </x14:conditionalFormatting>
        <x14:conditionalFormatting xmlns:xm="http://schemas.microsoft.com/office/excel/2006/main">
          <x14:cfRule type="iconSet" priority="683" id="{B0230FD3-8E95-406F-97E7-A435B36628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H301</xm:sqref>
        </x14:conditionalFormatting>
        <x14:conditionalFormatting xmlns:xm="http://schemas.microsoft.com/office/excel/2006/main">
          <x14:cfRule type="iconSet" priority="681" id="{B8A3E554-7E7E-4604-BD2B-9263EFE943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679" id="{2F4E9567-FF87-4E88-96AB-1065FF713B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677" id="{B2A1D19A-E168-4591-B638-F49DE46EA1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675" id="{EEEEE2F9-9B98-4C6D-8554-0F1EB27AB4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673" id="{A9734FFF-285F-4D22-BD6B-7E57ABFE4B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671" id="{FECC197F-539C-441C-8D93-E9DF00C902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669" id="{B5199A8B-F89C-419E-A602-3DCB28F547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667" id="{9A1EDE5D-FC2C-4CBD-B858-624C90B965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665" id="{7E3E0B4D-412C-4DD1-96AC-49592265E3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663" id="{976FC5F1-AC5E-4BEE-A875-E083FA2189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661" id="{F0A6AF30-13C5-4900-81B1-D098FE8E49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659" id="{C32DF398-397A-4FF4-B955-0F41EF5A17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657" id="{AFCCD4A5-18E9-4956-9891-E5ACCAB4F3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655" id="{63CA8B73-4F36-441E-9972-DBA4A4A21B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653" id="{3872EAFC-7AF5-4EB4-89C5-C0FE5382ED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651" id="{D329335F-AADF-484C-BCAA-B3EECE065D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649" id="{05949D81-F0FA-4680-8E1A-3921EA5533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647" id="{8DCB30D4-59A2-475E-869B-F2E7CB3529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645" id="{820C0ABE-C453-4987-9046-988B19A07E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643" id="{E5594605-FB8B-476E-B279-FF88EF1405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641" id="{934594F6-F7DB-44EA-85DD-F87EA19107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639" id="{37FF8346-AF46-4DBF-8308-1D818B4F11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637" id="{EEBC3516-8CF6-4ABA-B526-874E559464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635" id="{A9DD938C-B662-4A19-B741-F4BEA47221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633" id="{4B615125-84ED-436F-954C-C8C2083C6D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631" id="{AD80C286-38D5-46A6-812B-8E1A8F5D29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629" id="{5FABD4F6-D60B-4B3D-B52A-284E139FA2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627" id="{6B97E3DE-B045-40C4-A429-C0C552130B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625" id="{C7979345-8645-4655-8D7F-F6CAD76802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623" id="{2D41C4BB-D220-4A36-A171-D69ECE4164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621" id="{DF643AC8-E9C9-4656-8CD4-279DC96192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619" id="{78B1DC1B-1C61-48D3-ACE5-076BCE4A7B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617" id="{ACCEC5C5-5E0A-4D1E-AF13-5936FA48B2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615" id="{56C9BBB0-D1BB-4B1C-825D-A33FA15A0A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613" id="{F4AAEF39-8C6C-4AB4-96F3-4318131CB2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611" id="{06566451-124A-4CD1-9108-BDF28EA934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609" id="{0198BD15-CDD8-43C8-ADDC-3C4BD08EE3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607" id="{1AB0CCF2-8B71-46FA-AA0F-170C6EEEA2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605" id="{C7606F27-3DF1-48FB-AFB7-1A28ADED03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H343</xm:sqref>
        </x14:conditionalFormatting>
        <x14:conditionalFormatting xmlns:xm="http://schemas.microsoft.com/office/excel/2006/main">
          <x14:cfRule type="iconSet" priority="603" id="{432B832D-7A44-4DF2-83CD-C6A47D1EF5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H344</xm:sqref>
        </x14:conditionalFormatting>
        <x14:conditionalFormatting xmlns:xm="http://schemas.microsoft.com/office/excel/2006/main">
          <x14:cfRule type="iconSet" priority="601" id="{8CFA0367-13C6-4FDA-A0EF-CC67EA28C2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H345</xm:sqref>
        </x14:conditionalFormatting>
        <x14:conditionalFormatting xmlns:xm="http://schemas.microsoft.com/office/excel/2006/main">
          <x14:cfRule type="iconSet" priority="599" id="{DC956844-5861-4C6D-878F-62436E2368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597" id="{84EA787D-1F3D-42C0-8EFE-0CF0A5DF86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595" id="{B66FE9A9-3A05-409A-ABA9-5147B50574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593" id="{74A42740-F031-41D5-B0F9-EE46EF4F8D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591" id="{FCB47737-0D98-4959-BB1F-0F7FF932D4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589" id="{D1F1A088-ADBE-4665-AF24-23B7F70BA3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587" id="{19BB7701-8EAD-4192-8B2A-6C6A2EA6E3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585" id="{3606575A-8F8F-4CF4-B14E-376B6D9A37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583" id="{0AE28889-59DC-4BF3-A1F9-7CD80F4508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581" id="{53AD3D31-3C29-4A9A-90C1-8B678FE9F0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579" id="{E77301E9-FD01-4747-89FF-E896BA9364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577" id="{36ABAA6F-05D2-4761-9479-7FD6EE48FF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575" id="{50023C0A-109B-4580-A568-C72553DA05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573" id="{D63D00DD-0D15-452F-94DC-FE7E96D774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571" id="{19FE1955-368D-40D7-9B75-1F5FFDEEF8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569" id="{571FFFD0-4F79-4171-BD6A-628F3A6D67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567" id="{CF981DE5-F25F-4C70-A00E-0F7D8D00BA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565" id="{1EF4E045-3800-4548-978B-0986620116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563" id="{23006CBC-E49E-4759-98B1-A1FD05FBCA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561" id="{9C523F40-3396-4AC8-81B2-98454CD967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559" id="{C6BD37D2-29EC-47D2-BC47-14E0162CB4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557" id="{F5A04D71-6FB6-472E-AE59-B4C28A4A53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555" id="{4F60BECA-F32D-40A5-A46E-C5AEA2605C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553" id="{8654D141-2928-4C34-B9B8-B1EDCFAA42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551" id="{49A25A21-8F77-4E7E-A853-590D5C3052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549" id="{C9988E0A-9D7D-41CB-B18F-92B62DDE24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547" id="{7E914B79-89AC-4A8E-8526-B9095A047A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545" id="{D3F94DF8-5962-4944-97E1-38CC67C416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543" id="{68390A85-124C-4F38-930A-C292B98D92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541" id="{323A3C94-011E-41B1-89D6-ED3D36CFC4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539" id="{067CDA70-EA4B-4DE0-915E-30DBE80D07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537" id="{C9EAF52F-AF62-4830-A77D-BBE822F43F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535" id="{8DEC9C7B-AF28-4DB6-8070-ED439E96C5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533" id="{80BA4DD1-F97D-4D85-BDB4-043FF33E8A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H382</xm:sqref>
        </x14:conditionalFormatting>
        <x14:conditionalFormatting xmlns:xm="http://schemas.microsoft.com/office/excel/2006/main">
          <x14:cfRule type="iconSet" priority="531" id="{295D3C5C-B3FB-4711-A98C-8EAF158EF5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529" id="{287683C2-32AB-4CA9-BE43-FCAB7F719D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527" id="{F3912620-500E-440C-88F6-655E5E1330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525" id="{E33C5DFE-37C0-4E61-AE67-A7EC6DE4C6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523" id="{9CB627CC-2526-4089-92EC-50B5C4ADF6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521" id="{CF7219B3-06DE-4701-9A09-5DCE5F7C46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519" id="{BFA12F69-A64D-4CC4-A561-F4154C8ADA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517" id="{09B632E3-7F27-4237-825E-416E49A507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515" id="{4941DDD8-1EAF-417C-8BC7-FEB08E4C05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513" id="{2F331851-D96C-42C8-AE8A-340D95ED14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511" id="{40EFAB46-BA20-4031-A046-6C6590E16D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509" id="{D26D31B3-256A-4AE1-BC05-CE71EE36D1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507" id="{84D72781-80F6-4DFB-9C06-033683EB51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H398</xm:sqref>
        </x14:conditionalFormatting>
        <x14:conditionalFormatting xmlns:xm="http://schemas.microsoft.com/office/excel/2006/main">
          <x14:cfRule type="iconSet" priority="505" id="{46B44939-B73A-4523-8DAA-C3859BB753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503" id="{DEBA93BA-E4F2-4634-8204-45480421C8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501" id="{2FDA0C49-A58C-421B-B7CD-79F35B8BF0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499" id="{BA75D111-3A7D-4F9F-89F8-90FAAFF153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497" id="{2A51A6AF-F664-4F60-B527-F7FF9BA461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495" id="{26E7AD1C-A2FE-45C1-BAC6-DB05793EB9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493" id="{F43A970F-3C2D-4A9E-98F1-7381950129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491" id="{CE30CE98-3387-4A67-86B1-1524C0DA80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489" id="{43B56C60-C63C-444F-8C20-8085C34626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487" id="{109267A7-891A-4F0F-94B2-202BFC041D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H414</xm:sqref>
        </x14:conditionalFormatting>
        <x14:conditionalFormatting xmlns:xm="http://schemas.microsoft.com/office/excel/2006/main">
          <x14:cfRule type="iconSet" priority="485" id="{B7F412C3-9BA2-414E-A39F-8BCC589C81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H415</xm:sqref>
        </x14:conditionalFormatting>
        <x14:conditionalFormatting xmlns:xm="http://schemas.microsoft.com/office/excel/2006/main">
          <x14:cfRule type="iconSet" priority="483" id="{140F5698-DAA0-4644-A907-1B1B7D42FE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H416</xm:sqref>
        </x14:conditionalFormatting>
        <x14:conditionalFormatting xmlns:xm="http://schemas.microsoft.com/office/excel/2006/main">
          <x14:cfRule type="iconSet" priority="481" id="{6D14786A-7531-4EC1-B5D5-4BAB3652F6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479" id="{CADA8697-0D0C-41CF-9B2D-CEE18DDB41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477" id="{50A57371-BCD9-468D-97E1-8D7657D675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475" id="{E4A1FF66-903B-44AB-A81A-61D3EAB497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473" id="{D01D418A-D307-45FB-8268-D985D311FE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471" id="{FC30179F-5141-4B2C-B5E2-3A8583804E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469" id="{131B4CC2-1CAC-494D-A268-FDD8484230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467" id="{71AACAA0-E73D-4114-BAEB-35E7BB8D26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H424</xm:sqref>
        </x14:conditionalFormatting>
        <x14:conditionalFormatting xmlns:xm="http://schemas.microsoft.com/office/excel/2006/main">
          <x14:cfRule type="iconSet" priority="465" id="{9D41FB31-FC6E-4C9F-8A27-B93733F08C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H425</xm:sqref>
        </x14:conditionalFormatting>
        <x14:conditionalFormatting xmlns:xm="http://schemas.microsoft.com/office/excel/2006/main">
          <x14:cfRule type="iconSet" priority="463" id="{9A31FF45-7B2A-4FA2-AE39-53D75633BB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461" id="{71636769-8A62-4BB6-B265-8FC32A267D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459" id="{8424BA26-8C4F-4B05-869F-D70F2A3ACA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457" id="{7B827641-FCA8-4434-8452-9A624478B4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455" id="{0910B39F-435F-4A9C-A5F4-658831BBEC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453" id="{12D59116-5C07-41A3-9561-9397C39247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451" id="{7B345027-3E25-455F-8C45-6D49E37313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449" id="{78FDFC1B-4E69-49F0-B687-1DB3A9AB6E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447" id="{F6F3A55E-FD3D-43F8-B96D-68A3342688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445" id="{6DB4F093-8B2E-4137-B19E-74270150AC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443" id="{2897BF5F-A3F3-4AA6-AF9D-12165966C3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441" id="{98590EB1-85B0-4A24-BA59-F0C29965D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439" id="{26F7BCD1-594B-4248-8519-A88A7E56B9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437" id="{D4843726-E239-4ADC-80B0-34C2786B2C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435" id="{CDCA9FFF-3DC9-4989-955E-E289441CA9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433" id="{D169AB29-C851-40B9-A3E4-2E8FAD93B8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431" id="{D82E980D-E584-47A7-81F3-324AB85E14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429" id="{4EADC99B-5FF3-47C8-9E0F-EA711C94DD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427" id="{AD647507-4470-403E-9E4D-21FDDAC51C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425" id="{6FA8DBEC-E2EF-426E-950C-24CF56A4A8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423" id="{B4E77191-D5E8-4B05-B1D0-256ED3A203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421" id="{E3429DBB-C73F-4793-98C0-B97AB36D32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419" id="{BC8772D5-DB77-445D-A990-688D35172B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417" id="{FC7E8413-2A38-49B9-9E6C-00E204F6FB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H458</xm:sqref>
        </x14:conditionalFormatting>
        <x14:conditionalFormatting xmlns:xm="http://schemas.microsoft.com/office/excel/2006/main">
          <x14:cfRule type="iconSet" priority="415" id="{171DCBA7-8862-495D-8BDA-DE27344432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413" id="{5CD62BF5-ABF4-4B9D-B290-49C375DCF4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411" id="{5D3F52C0-1A31-4F70-9D30-B15345F46E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409" id="{4890E736-8FD2-400D-AB0E-CB290DA0F8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407" id="{DC10534F-C691-4D7E-9DF0-0DCD962AFF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405" id="{A5795771-71A1-4D71-B7B2-5AD543388D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403" id="{644D85AF-2B1F-4176-A67B-3C4113318D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401" id="{81C1AC2E-D39D-4322-B90A-C36E1A95C8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399" id="{EEFBD62F-240F-40D9-B2F8-7E24678EA4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397" id="{194AB723-B64B-4142-B656-843198BFD5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395" id="{F0C3FE22-767A-4E03-817F-022C7F9394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393" id="{0432C35D-73AA-4BD6-B768-6BFB51F9DE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391" id="{DE729E65-9C76-4F0E-A503-E5DF9139F2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389" id="{1BB0DED6-5D2E-4161-8B28-C4D98DF558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387" id="{0ECF6C63-FEC4-4421-8E19-972B0A76BF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385" id="{351597A1-1943-4281-BF6D-8A6FCF57EE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383" id="{474C54AE-63BE-4D5D-9016-468454B630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381" id="{219D6A5B-353B-48DD-9E57-E93F934E89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379" id="{8B5BAF84-F9A9-4730-A540-395A4051F8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H480</xm:sqref>
        </x14:conditionalFormatting>
        <x14:conditionalFormatting xmlns:xm="http://schemas.microsoft.com/office/excel/2006/main">
          <x14:cfRule type="iconSet" priority="377" id="{1771C9D4-DE5B-4889-BC12-0D32AD31A4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H481</xm:sqref>
        </x14:conditionalFormatting>
        <x14:conditionalFormatting xmlns:xm="http://schemas.microsoft.com/office/excel/2006/main">
          <x14:cfRule type="iconSet" priority="375" id="{B6C11A65-5409-4E24-89B5-79E27163E0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373" id="{9AEDECAB-4C13-46A2-B0B1-EB0E69B50B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371" id="{0ADAA5D1-67EA-44C3-BDD8-4F7AB51EF4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369" id="{042D56CC-DCCE-497A-A852-98529423A7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367" id="{A60C64CB-27E0-42DA-84BF-D93F3F19AD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365" id="{A9159165-967B-4620-AA78-769CA88BD7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363" id="{44148AF7-B40F-42E2-908C-E3B5FFCFA8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361" id="{0ACE3486-D9C4-4372-BB11-83F2DCA344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359" id="{436B387E-ECDB-4364-81DF-2606054D4F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357" id="{B37D2B4F-C3A6-48D6-9155-9C5BDC2EAD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355" id="{74FB5735-D392-4E6F-B1BE-0AED68BA1A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353" id="{E86AD9F3-8465-43D0-82C9-4F996EE289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351" id="{2129FE53-B60C-4719-83A7-17B52B9A64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349" id="{ABC92060-AA14-42B9-ADAB-7D1CD1EB16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347" id="{548ED6DC-F5ED-408C-AEB3-5F5F911D3D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345" id="{5EF28D58-95C0-42A8-8126-CD5D00882C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343" id="{A0862FAB-65E2-4CFF-AD18-8320091C6D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341" id="{2FFDD2CC-E4F1-4930-866C-69E90D81A7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339" id="{FC9E33A4-057B-4C0D-A0FE-D34A8808BC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337" id="{4D3C5B82-9E64-4548-958C-FEF4AC2614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335" id="{CC811C06-A5AA-4AED-9845-E3C1DC8425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333" id="{B13C062B-B0B9-462A-98CC-A1326C6021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331" id="{870CB58A-7A04-4CA1-A517-1ABDAEF589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329" id="{8786130D-D0FD-4368-8B5C-36E0C71539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327" id="{786992E9-BF3F-49D9-BA69-C458D4D2B6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325" id="{6586F47B-B818-4915-BB79-683D365886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323" id="{63B5A23C-994E-4F58-8FF0-103CB6E773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321" id="{DEEA20D3-3232-4B18-9AF8-AB9F5010CE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319" id="{38D4FCA8-A7CF-4350-BC8F-3D94294CF4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317" id="{EFA19310-8387-45F3-B80A-D5D7FCA7F0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315" id="{A8B4523A-9B31-4FB1-8124-D670007387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313" id="{DF4DDE14-CC61-4BE5-84F1-3091C81D1D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311" id="{8B1AB54C-6806-4EF9-A7DD-053E269A74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309" id="{330969E0-4F8B-4FBA-92A0-58B0E99320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H521</xm:sqref>
        </x14:conditionalFormatting>
        <x14:conditionalFormatting xmlns:xm="http://schemas.microsoft.com/office/excel/2006/main">
          <x14:cfRule type="iconSet" priority="307" id="{7ABDB014-F79E-40A6-B6F5-0723ADBC9E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305" id="{C212D22D-32BE-40E5-B2B1-F113A6F752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303" id="{FE2FBD0F-2989-45FB-8FE3-BBFE476C57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301" id="{56BA5EB4-3F79-4B58-AF97-2E6395AB5D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299" id="{96581FF1-7C22-46DC-8897-96EF4755F2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297" id="{F72FBE83-5D8B-4FA2-BD0D-9B1AA24F63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295" id="{F7CBE4A8-9B20-42A1-AE58-17D974A9C4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293" id="{31747566-87DA-4FAA-B683-3CACD8190B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291" id="{41B6F8D3-87E3-4A31-9756-8D75AF74A0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289" id="{5C7D0E18-4492-433A-9569-67E8248358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287" id="{4D43CB7D-5635-4390-B846-AD0C6B397C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285" id="{000E5758-32F1-46DB-B7DE-9F7E746C59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283" id="{73A425D3-47FF-46AB-98B8-47DD8ECD3C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281" id="{3C38C66F-AE9B-43E9-8246-AE459F3588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  <x14:conditionalFormatting xmlns:xm="http://schemas.microsoft.com/office/excel/2006/main">
          <x14:cfRule type="iconSet" priority="279" id="{FCBC7406-11C8-40DD-8B12-5B4CB3B48D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H539</xm:sqref>
        </x14:conditionalFormatting>
        <x14:conditionalFormatting xmlns:xm="http://schemas.microsoft.com/office/excel/2006/main">
          <x14:cfRule type="iconSet" priority="277" id="{D617C984-24CF-4A7B-B426-551DC995CA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275" id="{CDEA62A4-E0E9-4317-A047-34A2A7328C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273" id="{480E33B0-74EF-410C-BFE1-4E33CB468E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271" id="{35C4215B-8D36-490F-B31C-F3FA13D3AB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269" id="{A7B7CC8C-30AD-4F84-B300-B5026F99A4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267" id="{CDFDDB01-9A91-4AB5-9E65-F776360D91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265" id="{9660A77F-18BC-495F-871F-7F85B62DB2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263" id="{B038DA14-111C-4EC1-AADF-786F85A359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261" id="{33A7C31A-945D-4189-8762-B2C797FD8F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259" id="{946D259A-E19E-4F34-B38F-F2E3B7B362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257" id="{3F746B76-2122-42E5-82D5-369A61A237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255" id="{F0FAC798-8A86-4855-82BE-F23021D5F7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253" id="{089E401F-A3C9-4A2A-97BB-B1A71D343F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H555</xm:sqref>
        </x14:conditionalFormatting>
        <x14:conditionalFormatting xmlns:xm="http://schemas.microsoft.com/office/excel/2006/main">
          <x14:cfRule type="iconSet" priority="251" id="{00385E31-1F68-4A9B-8165-04FF6E1B15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H556</xm:sqref>
        </x14:conditionalFormatting>
        <x14:conditionalFormatting xmlns:xm="http://schemas.microsoft.com/office/excel/2006/main">
          <x14:cfRule type="iconSet" priority="249" id="{D5CBDACE-1167-4033-9E7A-BB54F8EE28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H557</xm:sqref>
        </x14:conditionalFormatting>
        <x14:conditionalFormatting xmlns:xm="http://schemas.microsoft.com/office/excel/2006/main">
          <x14:cfRule type="iconSet" priority="247" id="{9E983819-28D1-48AF-8DDA-C1F25900AE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245" id="{9C820493-9D80-4453-926D-6C7C9D4A13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243" id="{0455A8A1-A4E9-4324-A3A3-0D64EC664B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241" id="{A2994B02-B44C-4066-B239-9B8C047921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239" id="{0628BCC1-CFFF-48F0-9582-008FFFB960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237" id="{DC2B146B-0C3E-4EF3-912D-AA08BE03D8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235" id="{CD0BD0DB-C20E-4A0B-AB7B-D5F5DC7477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233" id="{0F950CDD-1B8F-407F-BB6F-6EC287226A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231" id="{5C2122E2-49EC-406C-969C-B2FB408AFE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229" id="{DA1C3BC7-F629-4E48-809F-AA30CD9793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227" id="{518FAD65-7F88-44CC-A6AE-1114BA0B94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225" id="{601F8005-5248-4BE1-9351-C736E4A8F7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223" id="{4B99499C-87B6-467B-A40D-8B523BB9A6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221" id="{9A87EEFB-6F6B-4B74-86A8-372751EFF6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  <x14:conditionalFormatting xmlns:xm="http://schemas.microsoft.com/office/excel/2006/main">
          <x14:cfRule type="iconSet" priority="219" id="{0010D2BF-698F-4135-8747-5AD856BE05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H572</xm:sqref>
        </x14:conditionalFormatting>
        <x14:conditionalFormatting xmlns:xm="http://schemas.microsoft.com/office/excel/2006/main">
          <x14:cfRule type="iconSet" priority="217" id="{1A78A717-71E9-4302-AFC4-E588580ED6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H573</xm:sqref>
        </x14:conditionalFormatting>
        <x14:conditionalFormatting xmlns:xm="http://schemas.microsoft.com/office/excel/2006/main">
          <x14:cfRule type="iconSet" priority="215" id="{DAF4F92F-D198-4060-9DE1-25A23A08F3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H574</xm:sqref>
        </x14:conditionalFormatting>
        <x14:conditionalFormatting xmlns:xm="http://schemas.microsoft.com/office/excel/2006/main">
          <x14:cfRule type="iconSet" priority="213" id="{66F9CFA2-E2C9-4BF1-9EA5-B3A4628E5F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H575</xm:sqref>
        </x14:conditionalFormatting>
        <x14:conditionalFormatting xmlns:xm="http://schemas.microsoft.com/office/excel/2006/main">
          <x14:cfRule type="iconSet" priority="211" id="{601B74E9-AB69-497A-BD85-6D59AFFFB9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H576</xm:sqref>
        </x14:conditionalFormatting>
        <x14:conditionalFormatting xmlns:xm="http://schemas.microsoft.com/office/excel/2006/main">
          <x14:cfRule type="iconSet" priority="209" id="{54A911EE-88E6-41A5-B340-D1017944D4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H577</xm:sqref>
        </x14:conditionalFormatting>
        <x14:conditionalFormatting xmlns:xm="http://schemas.microsoft.com/office/excel/2006/main">
          <x14:cfRule type="iconSet" priority="207" id="{CD663204-3C7C-4568-8560-10767838A6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H578</xm:sqref>
        </x14:conditionalFormatting>
        <x14:conditionalFormatting xmlns:xm="http://schemas.microsoft.com/office/excel/2006/main">
          <x14:cfRule type="iconSet" priority="205" id="{2AFBE9E3-2262-4993-9187-E4EFD58E1B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H579</xm:sqref>
        </x14:conditionalFormatting>
        <x14:conditionalFormatting xmlns:xm="http://schemas.microsoft.com/office/excel/2006/main">
          <x14:cfRule type="iconSet" priority="203" id="{DAE31A33-DE5C-4741-A4A5-20ED1598FE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H580</xm:sqref>
        </x14:conditionalFormatting>
        <x14:conditionalFormatting xmlns:xm="http://schemas.microsoft.com/office/excel/2006/main">
          <x14:cfRule type="iconSet" priority="201" id="{CF5B5CCE-B7B9-43AB-88A4-79F749E88D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H581</xm:sqref>
        </x14:conditionalFormatting>
        <x14:conditionalFormatting xmlns:xm="http://schemas.microsoft.com/office/excel/2006/main">
          <x14:cfRule type="iconSet" priority="199" id="{49C4FEB5-2AC2-41AF-B2DE-63CC17A193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H582</xm:sqref>
        </x14:conditionalFormatting>
        <x14:conditionalFormatting xmlns:xm="http://schemas.microsoft.com/office/excel/2006/main">
          <x14:cfRule type="iconSet" priority="197" id="{60079FEA-3D70-4CF9-9715-3D599AB3EF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H583</xm:sqref>
        </x14:conditionalFormatting>
        <x14:conditionalFormatting xmlns:xm="http://schemas.microsoft.com/office/excel/2006/main">
          <x14:cfRule type="iconSet" priority="195" id="{CCA3D39E-CA25-4BBF-AEC0-F9F7DC3F5A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H584</xm:sqref>
        </x14:conditionalFormatting>
        <x14:conditionalFormatting xmlns:xm="http://schemas.microsoft.com/office/excel/2006/main">
          <x14:cfRule type="iconSet" priority="193" id="{E3312556-DFAA-4356-8032-2E864A3D25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H585</xm:sqref>
        </x14:conditionalFormatting>
        <x14:conditionalFormatting xmlns:xm="http://schemas.microsoft.com/office/excel/2006/main">
          <x14:cfRule type="iconSet" priority="191" id="{D8CBA2EF-1C6E-4753-AB12-D94462BADC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H586</xm:sqref>
        </x14:conditionalFormatting>
        <x14:conditionalFormatting xmlns:xm="http://schemas.microsoft.com/office/excel/2006/main">
          <x14:cfRule type="iconSet" priority="189" id="{8377CB91-1F49-422A-BF91-C3B1B9206E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H587</xm:sqref>
        </x14:conditionalFormatting>
        <x14:conditionalFormatting xmlns:xm="http://schemas.microsoft.com/office/excel/2006/main">
          <x14:cfRule type="iconSet" priority="187" id="{8C4965FF-76D9-4B0B-81C6-B648CE6168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H588</xm:sqref>
        </x14:conditionalFormatting>
        <x14:conditionalFormatting xmlns:xm="http://schemas.microsoft.com/office/excel/2006/main">
          <x14:cfRule type="iconSet" priority="185" id="{98B2C2D2-AB5A-4085-9687-9C3BF2EB47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H589</xm:sqref>
        </x14:conditionalFormatting>
        <x14:conditionalFormatting xmlns:xm="http://schemas.microsoft.com/office/excel/2006/main">
          <x14:cfRule type="iconSet" priority="183" id="{70ACE6AE-CD96-4696-9873-38D7130886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H590</xm:sqref>
        </x14:conditionalFormatting>
        <x14:conditionalFormatting xmlns:xm="http://schemas.microsoft.com/office/excel/2006/main">
          <x14:cfRule type="iconSet" priority="181" id="{66EDF63C-22E8-4CA2-BE26-F46D62FE96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H591</xm:sqref>
        </x14:conditionalFormatting>
        <x14:conditionalFormatting xmlns:xm="http://schemas.microsoft.com/office/excel/2006/main">
          <x14:cfRule type="iconSet" priority="179" id="{9A6A5A2F-12FF-4F5D-82C1-1EC49B8A08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H592</xm:sqref>
        </x14:conditionalFormatting>
        <x14:conditionalFormatting xmlns:xm="http://schemas.microsoft.com/office/excel/2006/main">
          <x14:cfRule type="iconSet" priority="177" id="{B352E204-55C5-4378-95F9-E71087C01B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H593</xm:sqref>
        </x14:conditionalFormatting>
        <x14:conditionalFormatting xmlns:xm="http://schemas.microsoft.com/office/excel/2006/main">
          <x14:cfRule type="iconSet" priority="175" id="{11E99EB8-A1AF-4BA9-8E18-3897590199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H594</xm:sqref>
        </x14:conditionalFormatting>
        <x14:conditionalFormatting xmlns:xm="http://schemas.microsoft.com/office/excel/2006/main">
          <x14:cfRule type="iconSet" priority="173" id="{DB78492E-CD1C-43AA-811D-A360A65C52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H595</xm:sqref>
        </x14:conditionalFormatting>
        <x14:conditionalFormatting xmlns:xm="http://schemas.microsoft.com/office/excel/2006/main">
          <x14:cfRule type="iconSet" priority="171" id="{EC254254-F9D8-412D-AD61-9491759B3D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H596</xm:sqref>
        </x14:conditionalFormatting>
        <x14:conditionalFormatting xmlns:xm="http://schemas.microsoft.com/office/excel/2006/main">
          <x14:cfRule type="iconSet" priority="169" id="{94EEE27C-D9DF-4536-88D6-565EFCBB97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H597</xm:sqref>
        </x14:conditionalFormatting>
        <x14:conditionalFormatting xmlns:xm="http://schemas.microsoft.com/office/excel/2006/main">
          <x14:cfRule type="iconSet" priority="167" id="{BE357430-ADBB-4D03-96CD-AD12C86CF3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H598</xm:sqref>
        </x14:conditionalFormatting>
        <x14:conditionalFormatting xmlns:xm="http://schemas.microsoft.com/office/excel/2006/main">
          <x14:cfRule type="iconSet" priority="165" id="{7AB49563-A9C1-4DED-9CCA-717468426B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H599</xm:sqref>
        </x14:conditionalFormatting>
        <x14:conditionalFormatting xmlns:xm="http://schemas.microsoft.com/office/excel/2006/main">
          <x14:cfRule type="iconSet" priority="163" id="{D610DDA2-74DC-48F6-BD48-0693A2189F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H600</xm:sqref>
        </x14:conditionalFormatting>
        <x14:conditionalFormatting xmlns:xm="http://schemas.microsoft.com/office/excel/2006/main">
          <x14:cfRule type="iconSet" priority="161" id="{39DBB673-F20A-461A-AE0E-067DC9EF00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H601</xm:sqref>
        </x14:conditionalFormatting>
        <x14:conditionalFormatting xmlns:xm="http://schemas.microsoft.com/office/excel/2006/main">
          <x14:cfRule type="iconSet" priority="159" id="{7B446BF9-F4C5-4EE1-B76E-3AE5B59B53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H602</xm:sqref>
        </x14:conditionalFormatting>
        <x14:conditionalFormatting xmlns:xm="http://schemas.microsoft.com/office/excel/2006/main">
          <x14:cfRule type="iconSet" priority="157" id="{C4361E3F-CD5A-434D-AD2A-7672FB0AD8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H603</xm:sqref>
        </x14:conditionalFormatting>
        <x14:conditionalFormatting xmlns:xm="http://schemas.microsoft.com/office/excel/2006/main">
          <x14:cfRule type="iconSet" priority="155" id="{9ABE30C9-26EB-4F4E-89DD-40C399898A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H604</xm:sqref>
        </x14:conditionalFormatting>
        <x14:conditionalFormatting xmlns:xm="http://schemas.microsoft.com/office/excel/2006/main">
          <x14:cfRule type="iconSet" priority="153" id="{9B0E6FDE-831B-45E6-93B2-8CECDD9F2C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H605</xm:sqref>
        </x14:conditionalFormatting>
        <x14:conditionalFormatting xmlns:xm="http://schemas.microsoft.com/office/excel/2006/main">
          <x14:cfRule type="iconSet" priority="151" id="{537FB454-9581-487A-A860-239F4EC31D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H606</xm:sqref>
        </x14:conditionalFormatting>
        <x14:conditionalFormatting xmlns:xm="http://schemas.microsoft.com/office/excel/2006/main">
          <x14:cfRule type="iconSet" priority="149" id="{4F67632A-1AC4-4D07-AA83-6A8A0A6308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H607</xm:sqref>
        </x14:conditionalFormatting>
        <x14:conditionalFormatting xmlns:xm="http://schemas.microsoft.com/office/excel/2006/main">
          <x14:cfRule type="iconSet" priority="147" id="{AA680E8F-CDD4-451A-95F7-CFFD5F1496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H608</xm:sqref>
        </x14:conditionalFormatting>
        <x14:conditionalFormatting xmlns:xm="http://schemas.microsoft.com/office/excel/2006/main">
          <x14:cfRule type="iconSet" priority="145" id="{6E166085-3DE0-45CB-BF1E-A1C7A968D9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H609</xm:sqref>
        </x14:conditionalFormatting>
        <x14:conditionalFormatting xmlns:xm="http://schemas.microsoft.com/office/excel/2006/main">
          <x14:cfRule type="iconSet" priority="143" id="{910A80B9-77E0-440F-8140-EA0169B3EB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H610</xm:sqref>
        </x14:conditionalFormatting>
        <x14:conditionalFormatting xmlns:xm="http://schemas.microsoft.com/office/excel/2006/main">
          <x14:cfRule type="iconSet" priority="141" id="{0822FC17-75F7-4120-A30D-0E9976110C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H611</xm:sqref>
        </x14:conditionalFormatting>
        <x14:conditionalFormatting xmlns:xm="http://schemas.microsoft.com/office/excel/2006/main">
          <x14:cfRule type="iconSet" priority="139" id="{FD9D435F-FB4D-45FD-B933-3C758FFF37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H612</xm:sqref>
        </x14:conditionalFormatting>
        <x14:conditionalFormatting xmlns:xm="http://schemas.microsoft.com/office/excel/2006/main">
          <x14:cfRule type="iconSet" priority="137" id="{2216B891-0D92-4575-BAA3-D695DFCA49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H613</xm:sqref>
        </x14:conditionalFormatting>
        <x14:conditionalFormatting xmlns:xm="http://schemas.microsoft.com/office/excel/2006/main">
          <x14:cfRule type="iconSet" priority="135" id="{7260C58B-8F0F-486F-9991-6BA8938240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H614</xm:sqref>
        </x14:conditionalFormatting>
        <x14:conditionalFormatting xmlns:xm="http://schemas.microsoft.com/office/excel/2006/main">
          <x14:cfRule type="iconSet" priority="133" id="{D4D4E63C-B692-4EEA-B1E5-44E88AB44C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H615</xm:sqref>
        </x14:conditionalFormatting>
        <x14:conditionalFormatting xmlns:xm="http://schemas.microsoft.com/office/excel/2006/main">
          <x14:cfRule type="iconSet" priority="131" id="{1ABAFE83-A5A9-4FC3-9C0E-28A6078670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H616</xm:sqref>
        </x14:conditionalFormatting>
        <x14:conditionalFormatting xmlns:xm="http://schemas.microsoft.com/office/excel/2006/main">
          <x14:cfRule type="iconSet" priority="129" id="{D6225CE4-E837-4EDD-9E20-EB0949A981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H617</xm:sqref>
        </x14:conditionalFormatting>
        <x14:conditionalFormatting xmlns:xm="http://schemas.microsoft.com/office/excel/2006/main">
          <x14:cfRule type="iconSet" priority="127" id="{40B878A4-5842-4EDA-AD99-BD805D56B7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H618</xm:sqref>
        </x14:conditionalFormatting>
        <x14:conditionalFormatting xmlns:xm="http://schemas.microsoft.com/office/excel/2006/main">
          <x14:cfRule type="iconSet" priority="125" id="{8E828C46-971C-41C2-88C7-D622EE5003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H619</xm:sqref>
        </x14:conditionalFormatting>
        <x14:conditionalFormatting xmlns:xm="http://schemas.microsoft.com/office/excel/2006/main">
          <x14:cfRule type="iconSet" priority="123" id="{1D25D01F-C04E-4084-9A0F-BDA1E1ED81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H620</xm:sqref>
        </x14:conditionalFormatting>
        <x14:conditionalFormatting xmlns:xm="http://schemas.microsoft.com/office/excel/2006/main">
          <x14:cfRule type="iconSet" priority="121" id="{41DE3918-316C-47E1-B39A-FC1160BCF1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H621</xm:sqref>
        </x14:conditionalFormatting>
        <x14:conditionalFormatting xmlns:xm="http://schemas.microsoft.com/office/excel/2006/main">
          <x14:cfRule type="iconSet" priority="119" id="{59C708EF-7224-438E-B2C3-D5CE414185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H622</xm:sqref>
        </x14:conditionalFormatting>
        <x14:conditionalFormatting xmlns:xm="http://schemas.microsoft.com/office/excel/2006/main">
          <x14:cfRule type="iconSet" priority="117" id="{F59FAD7C-3057-4FC1-9B53-5CE0E34E9D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H623</xm:sqref>
        </x14:conditionalFormatting>
        <x14:conditionalFormatting xmlns:xm="http://schemas.microsoft.com/office/excel/2006/main">
          <x14:cfRule type="iconSet" priority="115" id="{BE4F4694-F4E5-4DD1-8593-112FF38B05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H624</xm:sqref>
        </x14:conditionalFormatting>
        <x14:conditionalFormatting xmlns:xm="http://schemas.microsoft.com/office/excel/2006/main">
          <x14:cfRule type="iconSet" priority="113" id="{A2F88DBF-7237-4F07-ADD5-E8E89AA603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H625</xm:sqref>
        </x14:conditionalFormatting>
        <x14:conditionalFormatting xmlns:xm="http://schemas.microsoft.com/office/excel/2006/main">
          <x14:cfRule type="iconSet" priority="111" id="{3043DE68-AF1E-4DD1-977C-F23CEE3F69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H626</xm:sqref>
        </x14:conditionalFormatting>
        <x14:conditionalFormatting xmlns:xm="http://schemas.microsoft.com/office/excel/2006/main">
          <x14:cfRule type="iconSet" priority="109" id="{4D290034-C766-490F-A207-F667F42653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H627</xm:sqref>
        </x14:conditionalFormatting>
        <x14:conditionalFormatting xmlns:xm="http://schemas.microsoft.com/office/excel/2006/main">
          <x14:cfRule type="iconSet" priority="107" id="{49DBF06B-F004-47D9-AA50-1F12B1FAD7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H628</xm:sqref>
        </x14:conditionalFormatting>
        <x14:conditionalFormatting xmlns:xm="http://schemas.microsoft.com/office/excel/2006/main">
          <x14:cfRule type="iconSet" priority="105" id="{8A9D4413-2D91-45B2-BBED-EB8082E428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H629</xm:sqref>
        </x14:conditionalFormatting>
        <x14:conditionalFormatting xmlns:xm="http://schemas.microsoft.com/office/excel/2006/main">
          <x14:cfRule type="iconSet" priority="103" id="{F5CA6494-F455-48C7-BD05-4A32ACB770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H630</xm:sqref>
        </x14:conditionalFormatting>
        <x14:conditionalFormatting xmlns:xm="http://schemas.microsoft.com/office/excel/2006/main">
          <x14:cfRule type="iconSet" priority="101" id="{00484A77-1B81-4FFB-8A8E-2FDF91D392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H631</xm:sqref>
        </x14:conditionalFormatting>
        <x14:conditionalFormatting xmlns:xm="http://schemas.microsoft.com/office/excel/2006/main">
          <x14:cfRule type="iconSet" priority="99" id="{DCD37E8B-F4E3-4DEA-8EC0-435C579EED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H632</xm:sqref>
        </x14:conditionalFormatting>
        <x14:conditionalFormatting xmlns:xm="http://schemas.microsoft.com/office/excel/2006/main">
          <x14:cfRule type="iconSet" priority="97" id="{67A280D4-F696-4B1A-9661-4ED4B8B6EB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H633</xm:sqref>
        </x14:conditionalFormatting>
        <x14:conditionalFormatting xmlns:xm="http://schemas.microsoft.com/office/excel/2006/main">
          <x14:cfRule type="iconSet" priority="95" id="{19294C14-4C26-4F4F-BE3A-1BE2DB17FC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H634</xm:sqref>
        </x14:conditionalFormatting>
        <x14:conditionalFormatting xmlns:xm="http://schemas.microsoft.com/office/excel/2006/main">
          <x14:cfRule type="iconSet" priority="93" id="{AC6FCF49-0ACA-4D61-9FFC-73DC86C7B6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H635</xm:sqref>
        </x14:conditionalFormatting>
        <x14:conditionalFormatting xmlns:xm="http://schemas.microsoft.com/office/excel/2006/main">
          <x14:cfRule type="iconSet" priority="91" id="{14EE3C62-9BCA-47AB-ABE9-E33560A5B0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H636</xm:sqref>
        </x14:conditionalFormatting>
        <x14:conditionalFormatting xmlns:xm="http://schemas.microsoft.com/office/excel/2006/main">
          <x14:cfRule type="iconSet" priority="89" id="{0F97FE71-E774-4A0E-912F-2AAEA3EE9B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H637</xm:sqref>
        </x14:conditionalFormatting>
        <x14:conditionalFormatting xmlns:xm="http://schemas.microsoft.com/office/excel/2006/main">
          <x14:cfRule type="iconSet" priority="87" id="{95E7190C-2EEA-4853-9AEE-C4F7C61CC2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H638</xm:sqref>
        </x14:conditionalFormatting>
        <x14:conditionalFormatting xmlns:xm="http://schemas.microsoft.com/office/excel/2006/main">
          <x14:cfRule type="iconSet" priority="85" id="{5DBE70F2-71AF-4ED3-B773-C657A3C10C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H639</xm:sqref>
        </x14:conditionalFormatting>
        <x14:conditionalFormatting xmlns:xm="http://schemas.microsoft.com/office/excel/2006/main">
          <x14:cfRule type="iconSet" priority="83" id="{748E9F52-D287-42CB-86D2-335FA7D7CB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H640</xm:sqref>
        </x14:conditionalFormatting>
        <x14:conditionalFormatting xmlns:xm="http://schemas.microsoft.com/office/excel/2006/main">
          <x14:cfRule type="iconSet" priority="81" id="{AB272B47-8CFB-4A58-9311-11C9C6D3C6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H641</xm:sqref>
        </x14:conditionalFormatting>
        <x14:conditionalFormatting xmlns:xm="http://schemas.microsoft.com/office/excel/2006/main">
          <x14:cfRule type="iconSet" priority="79" id="{554ABD12-A614-4A45-A397-D23CC2D217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H642</xm:sqref>
        </x14:conditionalFormatting>
        <x14:conditionalFormatting xmlns:xm="http://schemas.microsoft.com/office/excel/2006/main">
          <x14:cfRule type="iconSet" priority="77" id="{FF387806-D714-427D-BE2E-42609BFD57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H643</xm:sqref>
        </x14:conditionalFormatting>
        <x14:conditionalFormatting xmlns:xm="http://schemas.microsoft.com/office/excel/2006/main">
          <x14:cfRule type="iconSet" priority="75" id="{1795BDA0-0DA5-4F32-B2D3-A67D55771E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H644</xm:sqref>
        </x14:conditionalFormatting>
        <x14:conditionalFormatting xmlns:xm="http://schemas.microsoft.com/office/excel/2006/main">
          <x14:cfRule type="iconSet" priority="73" id="{6E3929BF-1D97-4064-9E24-5B12A75660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H645</xm:sqref>
        </x14:conditionalFormatting>
        <x14:conditionalFormatting xmlns:xm="http://schemas.microsoft.com/office/excel/2006/main">
          <x14:cfRule type="iconSet" priority="71" id="{1EB751D2-7544-436E-99B9-1B06F6EA8B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H646</xm:sqref>
        </x14:conditionalFormatting>
        <x14:conditionalFormatting xmlns:xm="http://schemas.microsoft.com/office/excel/2006/main">
          <x14:cfRule type="iconSet" priority="69" id="{2420F100-F41D-487A-994D-0910D9BBB8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H647</xm:sqref>
        </x14:conditionalFormatting>
        <x14:conditionalFormatting xmlns:xm="http://schemas.microsoft.com/office/excel/2006/main">
          <x14:cfRule type="iconSet" priority="67" id="{A251E7EF-A31E-42D9-B018-AE9A634F84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H648</xm:sqref>
        </x14:conditionalFormatting>
        <x14:conditionalFormatting xmlns:xm="http://schemas.microsoft.com/office/excel/2006/main">
          <x14:cfRule type="iconSet" priority="65" id="{66BFD4D8-EC84-4330-BB81-E58FB50C74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H649</xm:sqref>
        </x14:conditionalFormatting>
        <x14:conditionalFormatting xmlns:xm="http://schemas.microsoft.com/office/excel/2006/main">
          <x14:cfRule type="iconSet" priority="63" id="{2854E0EA-963F-43C2-A3F4-BEB2BA045B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H650</xm:sqref>
        </x14:conditionalFormatting>
        <x14:conditionalFormatting xmlns:xm="http://schemas.microsoft.com/office/excel/2006/main">
          <x14:cfRule type="iconSet" priority="61" id="{8E7E0A10-B1D9-431C-B3A6-E3F50F1529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H651</xm:sqref>
        </x14:conditionalFormatting>
        <x14:conditionalFormatting xmlns:xm="http://schemas.microsoft.com/office/excel/2006/main">
          <x14:cfRule type="iconSet" priority="59" id="{685F2CD7-39BD-4EE6-BDB3-D570C88C96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H655</xm:sqref>
        </x14:conditionalFormatting>
        <x14:conditionalFormatting xmlns:xm="http://schemas.microsoft.com/office/excel/2006/main">
          <x14:cfRule type="iconSet" priority="57" id="{5D5912B4-ED4E-4F89-AE55-8907E8422C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H656</xm:sqref>
        </x14:conditionalFormatting>
        <x14:conditionalFormatting xmlns:xm="http://schemas.microsoft.com/office/excel/2006/main">
          <x14:cfRule type="iconSet" priority="55" id="{2885802C-2D90-4F61-A842-CBCD506C17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H657</xm:sqref>
        </x14:conditionalFormatting>
        <x14:conditionalFormatting xmlns:xm="http://schemas.microsoft.com/office/excel/2006/main">
          <x14:cfRule type="iconSet" priority="53" id="{55F0337F-3E0A-4A85-BB11-0F48148468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H658</xm:sqref>
        </x14:conditionalFormatting>
        <x14:conditionalFormatting xmlns:xm="http://schemas.microsoft.com/office/excel/2006/main">
          <x14:cfRule type="iconSet" priority="51" id="{E3F2AB66-CBB9-4DF9-88EA-B6C21387A1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H659</xm:sqref>
        </x14:conditionalFormatting>
        <x14:conditionalFormatting xmlns:xm="http://schemas.microsoft.com/office/excel/2006/main">
          <x14:cfRule type="iconSet" priority="49" id="{81B75009-1929-4FA8-8B3A-E022286467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H660</xm:sqref>
        </x14:conditionalFormatting>
        <x14:conditionalFormatting xmlns:xm="http://schemas.microsoft.com/office/excel/2006/main">
          <x14:cfRule type="iconSet" priority="47" id="{F8CDC45D-841A-480D-B919-4AE99E9056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H661</xm:sqref>
        </x14:conditionalFormatting>
        <x14:conditionalFormatting xmlns:xm="http://schemas.microsoft.com/office/excel/2006/main">
          <x14:cfRule type="iconSet" priority="45" id="{288B5F89-7ACF-4DDF-9D14-DB852DEB97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H662</xm:sqref>
        </x14:conditionalFormatting>
        <x14:conditionalFormatting xmlns:xm="http://schemas.microsoft.com/office/excel/2006/main">
          <x14:cfRule type="iconSet" priority="43" id="{E91D9691-E826-482E-A65B-1BD5F6D4EE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H663</xm:sqref>
        </x14:conditionalFormatting>
        <x14:conditionalFormatting xmlns:xm="http://schemas.microsoft.com/office/excel/2006/main">
          <x14:cfRule type="iconSet" priority="41" id="{356580F7-CF33-4006-BC12-8DE2354B21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H664</xm:sqref>
        </x14:conditionalFormatting>
        <x14:conditionalFormatting xmlns:xm="http://schemas.microsoft.com/office/excel/2006/main">
          <x14:cfRule type="iconSet" priority="39" id="{6AFBD48C-961C-4FCB-9AA1-154C3376C5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H665</xm:sqref>
        </x14:conditionalFormatting>
        <x14:conditionalFormatting xmlns:xm="http://schemas.microsoft.com/office/excel/2006/main">
          <x14:cfRule type="iconSet" priority="37" id="{5FE89911-B526-4362-AEE2-E4068E4FEB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H666</xm:sqref>
        </x14:conditionalFormatting>
        <x14:conditionalFormatting xmlns:xm="http://schemas.microsoft.com/office/excel/2006/main">
          <x14:cfRule type="iconSet" priority="35" id="{1FA6284B-34FC-4924-8E49-15A3DBC010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H667</xm:sqref>
        </x14:conditionalFormatting>
        <x14:conditionalFormatting xmlns:xm="http://schemas.microsoft.com/office/excel/2006/main">
          <x14:cfRule type="iconSet" priority="33" id="{E28FE5C1-DEBC-4A1A-9D84-4AD8132E34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H668</xm:sqref>
        </x14:conditionalFormatting>
        <x14:conditionalFormatting xmlns:xm="http://schemas.microsoft.com/office/excel/2006/main">
          <x14:cfRule type="iconSet" priority="31" id="{3CC4C763-1D37-41BB-B6EF-1F6B53A26E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H669</xm:sqref>
        </x14:conditionalFormatting>
        <x14:conditionalFormatting xmlns:xm="http://schemas.microsoft.com/office/excel/2006/main">
          <x14:cfRule type="iconSet" priority="29" id="{1884D5A6-C864-4023-89A1-FF5A374055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H670</xm:sqref>
        </x14:conditionalFormatting>
        <x14:conditionalFormatting xmlns:xm="http://schemas.microsoft.com/office/excel/2006/main">
          <x14:cfRule type="iconSet" priority="27" id="{638C4797-9AA3-4B19-8153-F1CF014267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H671</xm:sqref>
        </x14:conditionalFormatting>
        <x14:conditionalFormatting xmlns:xm="http://schemas.microsoft.com/office/excel/2006/main">
          <x14:cfRule type="iconSet" priority="25" id="{B63FC242-E94E-40C1-8542-CE8CFA075C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H672</xm:sqref>
        </x14:conditionalFormatting>
        <x14:conditionalFormatting xmlns:xm="http://schemas.microsoft.com/office/excel/2006/main">
          <x14:cfRule type="iconSet" priority="23" id="{28B9EE7D-A446-4457-BEB2-A5260A22CB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H673</xm:sqref>
        </x14:conditionalFormatting>
        <x14:conditionalFormatting xmlns:xm="http://schemas.microsoft.com/office/excel/2006/main">
          <x14:cfRule type="iconSet" priority="21" id="{96E7085B-AE84-495E-AC50-D2397E9FB1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H674</xm:sqref>
        </x14:conditionalFormatting>
        <x14:conditionalFormatting xmlns:xm="http://schemas.microsoft.com/office/excel/2006/main">
          <x14:cfRule type="iconSet" priority="19" id="{19E2E046-6A88-440C-BFFC-F4997D5307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H675</xm:sqref>
        </x14:conditionalFormatting>
        <x14:conditionalFormatting xmlns:xm="http://schemas.microsoft.com/office/excel/2006/main">
          <x14:cfRule type="iconSet" priority="17" id="{32E9F21D-55F8-42E1-9280-A56F899ECA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H676</xm:sqref>
        </x14:conditionalFormatting>
        <x14:conditionalFormatting xmlns:xm="http://schemas.microsoft.com/office/excel/2006/main">
          <x14:cfRule type="iconSet" priority="15" id="{70AD0830-2ED0-4BA9-AE45-011987FBB2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H677</xm:sqref>
        </x14:conditionalFormatting>
        <x14:conditionalFormatting xmlns:xm="http://schemas.microsoft.com/office/excel/2006/main">
          <x14:cfRule type="iconSet" priority="13" id="{70B916DD-B3DF-4DC7-A7E0-6E2168BC0E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H678</xm:sqref>
        </x14:conditionalFormatting>
        <x14:conditionalFormatting xmlns:xm="http://schemas.microsoft.com/office/excel/2006/main">
          <x14:cfRule type="iconSet" priority="11" id="{ACFF4F26-7432-4247-92BF-E02CD15E78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H679</xm:sqref>
        </x14:conditionalFormatting>
        <x14:conditionalFormatting xmlns:xm="http://schemas.microsoft.com/office/excel/2006/main">
          <x14:cfRule type="iconSet" priority="9" id="{E9BFDB2B-4AB9-4C8D-8B90-060DD473F5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H680</xm:sqref>
        </x14:conditionalFormatting>
        <x14:conditionalFormatting xmlns:xm="http://schemas.microsoft.com/office/excel/2006/main">
          <x14:cfRule type="iconSet" priority="7" id="{4A6BBB7F-57C8-445E-BD67-348F00D000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H681</xm:sqref>
        </x14:conditionalFormatting>
        <x14:conditionalFormatting xmlns:xm="http://schemas.microsoft.com/office/excel/2006/main">
          <x14:cfRule type="iconSet" priority="5" id="{725B398A-4599-4A22-B734-C6944773BD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H682</xm:sqref>
        </x14:conditionalFormatting>
        <x14:conditionalFormatting xmlns:xm="http://schemas.microsoft.com/office/excel/2006/main">
          <x14:cfRule type="iconSet" priority="3" id="{9155208A-2B70-430D-BAEB-7A8C8B2F3E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H683</xm:sqref>
        </x14:conditionalFormatting>
        <x14:conditionalFormatting xmlns:xm="http://schemas.microsoft.com/office/excel/2006/main">
          <x14:cfRule type="iconSet" priority="1" id="{577AE37F-55C5-4E1C-918A-41069315C5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609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46</v>
      </c>
      <c r="B2" t="s">
        <v>47</v>
      </c>
      <c r="C2" t="s">
        <v>48</v>
      </c>
      <c r="D2" t="s">
        <v>14</v>
      </c>
      <c r="E2" t="s">
        <v>60</v>
      </c>
      <c r="F2" t="s">
        <v>61</v>
      </c>
      <c r="G2" t="s">
        <v>49</v>
      </c>
      <c r="H2" t="s">
        <v>62</v>
      </c>
      <c r="I2" t="s">
        <v>15</v>
      </c>
      <c r="J2" t="s">
        <v>50</v>
      </c>
      <c r="K2">
        <v>227.84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51</v>
      </c>
      <c r="R2" t="s">
        <v>52</v>
      </c>
      <c r="S2" t="s">
        <v>53</v>
      </c>
      <c r="T2">
        <v>1</v>
      </c>
      <c r="U2">
        <v>1</v>
      </c>
    </row>
    <row r="3" spans="1:21" x14ac:dyDescent="0.25">
      <c r="A3" t="s">
        <v>46</v>
      </c>
      <c r="B3" t="s">
        <v>47</v>
      </c>
      <c r="C3" t="s">
        <v>48</v>
      </c>
      <c r="D3" t="s">
        <v>14</v>
      </c>
      <c r="E3" t="s">
        <v>60</v>
      </c>
      <c r="F3" t="s">
        <v>61</v>
      </c>
      <c r="G3" t="s">
        <v>49</v>
      </c>
      <c r="H3" t="s">
        <v>62</v>
      </c>
      <c r="I3" t="s">
        <v>63</v>
      </c>
      <c r="J3" t="s">
        <v>64</v>
      </c>
      <c r="K3">
        <v>327.39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52</v>
      </c>
      <c r="S3" t="s">
        <v>53</v>
      </c>
      <c r="T3">
        <v>1</v>
      </c>
      <c r="U3">
        <v>2</v>
      </c>
    </row>
    <row r="4" spans="1:21" x14ac:dyDescent="0.25">
      <c r="A4" t="s">
        <v>46</v>
      </c>
      <c r="B4" t="s">
        <v>47</v>
      </c>
      <c r="C4" t="s">
        <v>48</v>
      </c>
      <c r="D4" t="s">
        <v>14</v>
      </c>
      <c r="E4" t="s">
        <v>60</v>
      </c>
      <c r="F4" t="s">
        <v>61</v>
      </c>
      <c r="G4" t="s">
        <v>49</v>
      </c>
      <c r="H4" t="s">
        <v>62</v>
      </c>
      <c r="I4" t="s">
        <v>66</v>
      </c>
      <c r="J4" t="s">
        <v>67</v>
      </c>
      <c r="K4">
        <v>988.54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52</v>
      </c>
      <c r="S4" t="s">
        <v>53</v>
      </c>
      <c r="T4">
        <v>1</v>
      </c>
      <c r="U4">
        <v>3</v>
      </c>
    </row>
    <row r="5" spans="1:21" x14ac:dyDescent="0.25">
      <c r="A5" t="s">
        <v>46</v>
      </c>
      <c r="B5" t="s">
        <v>47</v>
      </c>
      <c r="C5" t="s">
        <v>48</v>
      </c>
      <c r="D5" t="s">
        <v>14</v>
      </c>
      <c r="E5" t="s">
        <v>60</v>
      </c>
      <c r="F5" t="s">
        <v>61</v>
      </c>
      <c r="G5" t="s">
        <v>49</v>
      </c>
      <c r="H5" t="s">
        <v>62</v>
      </c>
      <c r="I5" t="s">
        <v>69</v>
      </c>
      <c r="J5" t="s">
        <v>50</v>
      </c>
      <c r="K5">
        <v>228.46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52</v>
      </c>
      <c r="S5" t="s">
        <v>53</v>
      </c>
      <c r="T5">
        <v>1</v>
      </c>
      <c r="U5">
        <v>4</v>
      </c>
    </row>
    <row r="6" spans="1:21" x14ac:dyDescent="0.25">
      <c r="A6" t="s">
        <v>46</v>
      </c>
      <c r="B6" t="s">
        <v>47</v>
      </c>
      <c r="C6" t="s">
        <v>48</v>
      </c>
      <c r="D6" t="s">
        <v>14</v>
      </c>
      <c r="E6" t="s">
        <v>60</v>
      </c>
      <c r="F6" t="s">
        <v>61</v>
      </c>
      <c r="G6" t="s">
        <v>49</v>
      </c>
      <c r="H6" t="s">
        <v>62</v>
      </c>
      <c r="I6" t="s">
        <v>71</v>
      </c>
      <c r="J6" t="s">
        <v>64</v>
      </c>
      <c r="K6">
        <v>449.74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52</v>
      </c>
      <c r="S6" t="s">
        <v>53</v>
      </c>
      <c r="T6">
        <v>1</v>
      </c>
      <c r="U6">
        <v>5</v>
      </c>
    </row>
    <row r="7" spans="1:21" x14ac:dyDescent="0.25">
      <c r="A7" t="s">
        <v>46</v>
      </c>
      <c r="B7" t="s">
        <v>47</v>
      </c>
      <c r="C7" t="s">
        <v>48</v>
      </c>
      <c r="D7" t="s">
        <v>14</v>
      </c>
      <c r="E7" t="s">
        <v>60</v>
      </c>
      <c r="F7" t="s">
        <v>61</v>
      </c>
      <c r="G7" t="s">
        <v>49</v>
      </c>
      <c r="H7" t="s">
        <v>62</v>
      </c>
      <c r="I7" t="s">
        <v>73</v>
      </c>
      <c r="J7" t="s">
        <v>67</v>
      </c>
      <c r="K7">
        <v>1051.17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52</v>
      </c>
      <c r="S7" t="s">
        <v>53</v>
      </c>
      <c r="T7">
        <v>1</v>
      </c>
      <c r="U7">
        <v>6</v>
      </c>
    </row>
    <row r="8" spans="1:21" x14ac:dyDescent="0.25">
      <c r="A8" t="s">
        <v>46</v>
      </c>
      <c r="B8" t="s">
        <v>47</v>
      </c>
      <c r="C8" t="s">
        <v>48</v>
      </c>
      <c r="D8" t="s">
        <v>14</v>
      </c>
      <c r="E8" t="s">
        <v>60</v>
      </c>
      <c r="F8" t="s">
        <v>61</v>
      </c>
      <c r="G8" t="s">
        <v>49</v>
      </c>
      <c r="H8" t="s">
        <v>62</v>
      </c>
      <c r="I8" t="s">
        <v>75</v>
      </c>
      <c r="J8" t="s">
        <v>50</v>
      </c>
      <c r="K8">
        <v>226.6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52</v>
      </c>
      <c r="S8" t="s">
        <v>53</v>
      </c>
      <c r="T8">
        <v>1</v>
      </c>
      <c r="U8">
        <v>7</v>
      </c>
    </row>
    <row r="9" spans="1:21" x14ac:dyDescent="0.25">
      <c r="A9" t="s">
        <v>46</v>
      </c>
      <c r="B9" t="s">
        <v>47</v>
      </c>
      <c r="C9" t="s">
        <v>48</v>
      </c>
      <c r="D9" t="s">
        <v>14</v>
      </c>
      <c r="E9" t="s">
        <v>60</v>
      </c>
      <c r="F9" t="s">
        <v>61</v>
      </c>
      <c r="G9" t="s">
        <v>49</v>
      </c>
      <c r="H9" t="s">
        <v>62</v>
      </c>
      <c r="I9" t="s">
        <v>77</v>
      </c>
      <c r="J9" t="s">
        <v>64</v>
      </c>
      <c r="K9">
        <v>-328.52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52</v>
      </c>
      <c r="S9" t="s">
        <v>53</v>
      </c>
      <c r="T9">
        <v>1</v>
      </c>
      <c r="U9">
        <v>8</v>
      </c>
    </row>
    <row r="10" spans="1:21" x14ac:dyDescent="0.25">
      <c r="A10" t="s">
        <v>46</v>
      </c>
      <c r="B10" t="s">
        <v>47</v>
      </c>
      <c r="C10" t="s">
        <v>48</v>
      </c>
      <c r="D10" t="s">
        <v>14</v>
      </c>
      <c r="E10" t="s">
        <v>60</v>
      </c>
      <c r="F10" t="s">
        <v>61</v>
      </c>
      <c r="G10" t="s">
        <v>49</v>
      </c>
      <c r="H10" t="s">
        <v>62</v>
      </c>
      <c r="I10" t="s">
        <v>79</v>
      </c>
      <c r="J10" t="s">
        <v>67</v>
      </c>
      <c r="K10">
        <v>989.12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52</v>
      </c>
      <c r="S10" t="s">
        <v>53</v>
      </c>
      <c r="T10">
        <v>1</v>
      </c>
      <c r="U10">
        <v>9</v>
      </c>
    </row>
    <row r="11" spans="1:21" x14ac:dyDescent="0.25">
      <c r="A11" t="s">
        <v>46</v>
      </c>
      <c r="B11" t="s">
        <v>47</v>
      </c>
      <c r="C11" t="s">
        <v>48</v>
      </c>
      <c r="D11" t="s">
        <v>14</v>
      </c>
      <c r="E11" t="s">
        <v>60</v>
      </c>
      <c r="F11" t="s">
        <v>61</v>
      </c>
      <c r="G11" t="s">
        <v>49</v>
      </c>
      <c r="H11" t="s">
        <v>62</v>
      </c>
      <c r="I11" t="s">
        <v>81</v>
      </c>
      <c r="J11" t="s">
        <v>50</v>
      </c>
      <c r="K11">
        <v>226.79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82</v>
      </c>
      <c r="R11" t="s">
        <v>52</v>
      </c>
      <c r="S11" t="s">
        <v>53</v>
      </c>
      <c r="T11">
        <v>1</v>
      </c>
      <c r="U11">
        <v>10</v>
      </c>
    </row>
    <row r="12" spans="1:21" x14ac:dyDescent="0.25">
      <c r="A12" t="s">
        <v>46</v>
      </c>
      <c r="B12" t="s">
        <v>47</v>
      </c>
      <c r="C12" t="s">
        <v>48</v>
      </c>
      <c r="D12" t="s">
        <v>14</v>
      </c>
      <c r="E12" t="s">
        <v>60</v>
      </c>
      <c r="F12" t="s">
        <v>61</v>
      </c>
      <c r="G12" t="s">
        <v>49</v>
      </c>
      <c r="H12" t="s">
        <v>62</v>
      </c>
      <c r="I12" t="s">
        <v>83</v>
      </c>
      <c r="J12" t="s">
        <v>64</v>
      </c>
      <c r="K12">
        <v>-451.2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84</v>
      </c>
      <c r="R12" t="s">
        <v>52</v>
      </c>
      <c r="S12" t="s">
        <v>53</v>
      </c>
      <c r="T12">
        <v>1</v>
      </c>
      <c r="U12">
        <v>11</v>
      </c>
    </row>
    <row r="13" spans="1:21" x14ac:dyDescent="0.25">
      <c r="A13" t="s">
        <v>46</v>
      </c>
      <c r="B13" t="s">
        <v>47</v>
      </c>
      <c r="C13" t="s">
        <v>48</v>
      </c>
      <c r="D13" t="s">
        <v>14</v>
      </c>
      <c r="E13" t="s">
        <v>60</v>
      </c>
      <c r="F13" t="s">
        <v>61</v>
      </c>
      <c r="G13" t="s">
        <v>49</v>
      </c>
      <c r="H13" t="s">
        <v>62</v>
      </c>
      <c r="I13" t="s">
        <v>85</v>
      </c>
      <c r="J13" t="s">
        <v>67</v>
      </c>
      <c r="K13">
        <v>1050.77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86</v>
      </c>
      <c r="R13" t="s">
        <v>52</v>
      </c>
      <c r="S13" t="s">
        <v>53</v>
      </c>
      <c r="T13">
        <v>1</v>
      </c>
      <c r="U13">
        <v>12</v>
      </c>
    </row>
    <row r="14" spans="1:21" x14ac:dyDescent="0.25">
      <c r="A14" t="s">
        <v>46</v>
      </c>
      <c r="B14" t="s">
        <v>47</v>
      </c>
      <c r="C14" t="s">
        <v>48</v>
      </c>
      <c r="D14" t="s">
        <v>14</v>
      </c>
      <c r="E14" t="s">
        <v>60</v>
      </c>
      <c r="F14" t="s">
        <v>61</v>
      </c>
      <c r="G14" t="s">
        <v>49</v>
      </c>
      <c r="H14" t="s">
        <v>62</v>
      </c>
      <c r="I14" t="s">
        <v>87</v>
      </c>
      <c r="J14" t="s">
        <v>88</v>
      </c>
      <c r="K14">
        <v>655.92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89</v>
      </c>
      <c r="R14" t="s">
        <v>52</v>
      </c>
      <c r="S14" t="s">
        <v>53</v>
      </c>
      <c r="T14">
        <v>1</v>
      </c>
      <c r="U14">
        <v>13</v>
      </c>
    </row>
    <row r="15" spans="1:21" x14ac:dyDescent="0.25">
      <c r="A15" t="s">
        <v>46</v>
      </c>
      <c r="B15" t="s">
        <v>47</v>
      </c>
      <c r="C15" t="s">
        <v>48</v>
      </c>
      <c r="D15" t="s">
        <v>14</v>
      </c>
      <c r="E15" t="s">
        <v>60</v>
      </c>
      <c r="F15" t="s">
        <v>61</v>
      </c>
      <c r="G15" t="s">
        <v>49</v>
      </c>
      <c r="H15" t="s">
        <v>62</v>
      </c>
      <c r="I15" t="s">
        <v>90</v>
      </c>
      <c r="J15" t="s">
        <v>91</v>
      </c>
      <c r="K15">
        <v>0.62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92</v>
      </c>
      <c r="R15" t="s">
        <v>52</v>
      </c>
      <c r="S15" t="s">
        <v>53</v>
      </c>
      <c r="T15">
        <v>1</v>
      </c>
      <c r="U15">
        <v>14</v>
      </c>
    </row>
    <row r="16" spans="1:21" x14ac:dyDescent="0.25">
      <c r="A16" t="s">
        <v>46</v>
      </c>
      <c r="B16" t="s">
        <v>47</v>
      </c>
      <c r="C16" t="s">
        <v>48</v>
      </c>
      <c r="D16" t="s">
        <v>14</v>
      </c>
      <c r="E16" t="s">
        <v>60</v>
      </c>
      <c r="F16" t="s">
        <v>61</v>
      </c>
      <c r="G16" t="s">
        <v>49</v>
      </c>
      <c r="H16" t="s">
        <v>62</v>
      </c>
      <c r="I16" t="s">
        <v>93</v>
      </c>
      <c r="J16" t="s">
        <v>88</v>
      </c>
      <c r="K16">
        <v>122.35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94</v>
      </c>
      <c r="R16" t="s">
        <v>52</v>
      </c>
      <c r="S16" t="s">
        <v>53</v>
      </c>
      <c r="T16">
        <v>1</v>
      </c>
      <c r="U16">
        <v>15</v>
      </c>
    </row>
    <row r="17" spans="1:21" x14ac:dyDescent="0.25">
      <c r="A17" t="s">
        <v>46</v>
      </c>
      <c r="B17" t="s">
        <v>47</v>
      </c>
      <c r="C17" t="s">
        <v>48</v>
      </c>
      <c r="D17" t="s">
        <v>14</v>
      </c>
      <c r="E17" t="s">
        <v>60</v>
      </c>
      <c r="F17" t="s">
        <v>61</v>
      </c>
      <c r="G17" t="s">
        <v>49</v>
      </c>
      <c r="H17" t="s">
        <v>62</v>
      </c>
      <c r="I17" t="s">
        <v>95</v>
      </c>
      <c r="J17" t="s">
        <v>96</v>
      </c>
      <c r="K17">
        <v>62.63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97</v>
      </c>
      <c r="R17" t="s">
        <v>52</v>
      </c>
      <c r="S17" t="s">
        <v>53</v>
      </c>
      <c r="T17">
        <v>1</v>
      </c>
      <c r="U17">
        <v>16</v>
      </c>
    </row>
    <row r="18" spans="1:21" x14ac:dyDescent="0.25">
      <c r="A18" t="s">
        <v>46</v>
      </c>
      <c r="B18" t="s">
        <v>47</v>
      </c>
      <c r="C18" t="s">
        <v>48</v>
      </c>
      <c r="D18" t="s">
        <v>14</v>
      </c>
      <c r="E18" t="s">
        <v>60</v>
      </c>
      <c r="F18" t="s">
        <v>61</v>
      </c>
      <c r="G18" t="s">
        <v>49</v>
      </c>
      <c r="H18" t="s">
        <v>62</v>
      </c>
      <c r="I18" t="s">
        <v>98</v>
      </c>
      <c r="J18" t="s">
        <v>91</v>
      </c>
      <c r="K18">
        <v>0.18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99</v>
      </c>
      <c r="R18" t="s">
        <v>52</v>
      </c>
      <c r="S18" t="s">
        <v>53</v>
      </c>
      <c r="T18">
        <v>1</v>
      </c>
      <c r="U18">
        <v>17</v>
      </c>
    </row>
    <row r="19" spans="1:21" x14ac:dyDescent="0.25">
      <c r="A19" t="s">
        <v>46</v>
      </c>
      <c r="B19" t="s">
        <v>47</v>
      </c>
      <c r="C19" t="s">
        <v>48</v>
      </c>
      <c r="D19" t="s">
        <v>14</v>
      </c>
      <c r="E19" t="s">
        <v>60</v>
      </c>
      <c r="F19" t="s">
        <v>61</v>
      </c>
      <c r="G19" t="s">
        <v>49</v>
      </c>
      <c r="H19" t="s">
        <v>62</v>
      </c>
      <c r="I19" t="s">
        <v>100</v>
      </c>
      <c r="J19" t="s">
        <v>88</v>
      </c>
      <c r="K19">
        <v>122.67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101</v>
      </c>
      <c r="R19" t="s">
        <v>52</v>
      </c>
      <c r="S19" t="s">
        <v>53</v>
      </c>
      <c r="T19">
        <v>1</v>
      </c>
      <c r="U19">
        <v>18</v>
      </c>
    </row>
    <row r="20" spans="1:21" x14ac:dyDescent="0.25">
      <c r="A20" t="s">
        <v>46</v>
      </c>
      <c r="B20" t="s">
        <v>47</v>
      </c>
      <c r="C20" t="s">
        <v>48</v>
      </c>
      <c r="D20" t="s">
        <v>14</v>
      </c>
      <c r="E20" t="s">
        <v>60</v>
      </c>
      <c r="F20" t="s">
        <v>61</v>
      </c>
      <c r="G20" t="s">
        <v>49</v>
      </c>
      <c r="H20" t="s">
        <v>62</v>
      </c>
      <c r="I20" t="s">
        <v>102</v>
      </c>
      <c r="J20" t="s">
        <v>96</v>
      </c>
      <c r="K20">
        <v>61.65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103</v>
      </c>
      <c r="R20" t="s">
        <v>52</v>
      </c>
      <c r="S20" t="s">
        <v>53</v>
      </c>
      <c r="T20">
        <v>1</v>
      </c>
      <c r="U20">
        <v>19</v>
      </c>
    </row>
    <row r="21" spans="1:21" x14ac:dyDescent="0.25">
      <c r="A21" t="s">
        <v>46</v>
      </c>
      <c r="B21" t="s">
        <v>47</v>
      </c>
      <c r="C21" t="s">
        <v>48</v>
      </c>
      <c r="D21" t="s">
        <v>14</v>
      </c>
      <c r="E21" t="s">
        <v>60</v>
      </c>
      <c r="F21" t="s">
        <v>61</v>
      </c>
      <c r="G21" t="s">
        <v>49</v>
      </c>
      <c r="H21" t="s">
        <v>62</v>
      </c>
      <c r="I21" t="s">
        <v>104</v>
      </c>
      <c r="J21" t="s">
        <v>91</v>
      </c>
      <c r="K21">
        <v>194.25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52</v>
      </c>
      <c r="S21" t="s">
        <v>53</v>
      </c>
      <c r="T21">
        <v>1</v>
      </c>
      <c r="U21">
        <v>20</v>
      </c>
    </row>
    <row r="22" spans="1:21" x14ac:dyDescent="0.25">
      <c r="A22" t="s">
        <v>46</v>
      </c>
      <c r="B22" t="s">
        <v>47</v>
      </c>
      <c r="C22" t="s">
        <v>48</v>
      </c>
      <c r="D22" t="s">
        <v>14</v>
      </c>
      <c r="E22" t="s">
        <v>60</v>
      </c>
      <c r="F22" t="s">
        <v>61</v>
      </c>
      <c r="G22" t="s">
        <v>49</v>
      </c>
      <c r="H22" t="s">
        <v>62</v>
      </c>
      <c r="I22" t="s">
        <v>106</v>
      </c>
      <c r="J22" t="s">
        <v>96</v>
      </c>
      <c r="K22">
        <v>81.84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107</v>
      </c>
      <c r="R22" t="s">
        <v>52</v>
      </c>
      <c r="S22" t="s">
        <v>53</v>
      </c>
      <c r="T22">
        <v>1</v>
      </c>
      <c r="U22">
        <v>21</v>
      </c>
    </row>
    <row r="23" spans="1:21" x14ac:dyDescent="0.25">
      <c r="A23" t="s">
        <v>46</v>
      </c>
      <c r="B23" t="s">
        <v>47</v>
      </c>
      <c r="C23" t="s">
        <v>48</v>
      </c>
      <c r="D23" t="s">
        <v>14</v>
      </c>
      <c r="E23" t="s">
        <v>60</v>
      </c>
      <c r="F23" t="s">
        <v>61</v>
      </c>
      <c r="G23" t="s">
        <v>49</v>
      </c>
      <c r="H23" t="s">
        <v>62</v>
      </c>
      <c r="I23" t="s">
        <v>108</v>
      </c>
      <c r="J23" t="s">
        <v>91</v>
      </c>
      <c r="K23">
        <v>193.92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109</v>
      </c>
      <c r="R23" t="s">
        <v>52</v>
      </c>
      <c r="S23" t="s">
        <v>53</v>
      </c>
      <c r="T23">
        <v>1</v>
      </c>
      <c r="U23">
        <v>22</v>
      </c>
    </row>
    <row r="24" spans="1:21" x14ac:dyDescent="0.25">
      <c r="A24" t="s">
        <v>46</v>
      </c>
      <c r="B24" t="s">
        <v>47</v>
      </c>
      <c r="C24" t="s">
        <v>48</v>
      </c>
      <c r="D24" t="s">
        <v>14</v>
      </c>
      <c r="E24" t="s">
        <v>60</v>
      </c>
      <c r="F24" t="s">
        <v>61</v>
      </c>
      <c r="G24" t="s">
        <v>49</v>
      </c>
      <c r="H24" t="s">
        <v>62</v>
      </c>
      <c r="I24" t="s">
        <v>110</v>
      </c>
      <c r="J24" t="s">
        <v>96</v>
      </c>
      <c r="K24">
        <v>79.89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111</v>
      </c>
      <c r="R24" t="s">
        <v>52</v>
      </c>
      <c r="S24" t="s">
        <v>53</v>
      </c>
      <c r="T24">
        <v>1</v>
      </c>
      <c r="U24">
        <v>23</v>
      </c>
    </row>
    <row r="25" spans="1:21" x14ac:dyDescent="0.25">
      <c r="A25" t="s">
        <v>46</v>
      </c>
      <c r="B25" t="s">
        <v>47</v>
      </c>
      <c r="C25" t="s">
        <v>112</v>
      </c>
      <c r="D25" t="s">
        <v>113</v>
      </c>
      <c r="E25" t="s">
        <v>60</v>
      </c>
      <c r="F25" t="s">
        <v>61</v>
      </c>
      <c r="G25" t="s">
        <v>49</v>
      </c>
      <c r="H25" t="s">
        <v>62</v>
      </c>
      <c r="I25" t="s">
        <v>114</v>
      </c>
      <c r="J25" t="s">
        <v>50</v>
      </c>
      <c r="K25">
        <v>422.09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115</v>
      </c>
      <c r="R25" t="s">
        <v>52</v>
      </c>
      <c r="S25" t="s">
        <v>53</v>
      </c>
      <c r="T25">
        <v>2</v>
      </c>
      <c r="U25">
        <v>1</v>
      </c>
    </row>
    <row r="26" spans="1:21" x14ac:dyDescent="0.25">
      <c r="A26" t="s">
        <v>46</v>
      </c>
      <c r="B26" t="s">
        <v>47</v>
      </c>
      <c r="C26" t="s">
        <v>112</v>
      </c>
      <c r="D26" t="s">
        <v>113</v>
      </c>
      <c r="E26" t="s">
        <v>60</v>
      </c>
      <c r="F26" t="s">
        <v>61</v>
      </c>
      <c r="G26" t="s">
        <v>49</v>
      </c>
      <c r="H26" t="s">
        <v>62</v>
      </c>
      <c r="I26" t="s">
        <v>116</v>
      </c>
      <c r="J26" t="s">
        <v>64</v>
      </c>
      <c r="K26">
        <v>459.73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117</v>
      </c>
      <c r="R26" t="s">
        <v>52</v>
      </c>
      <c r="S26" t="s">
        <v>53</v>
      </c>
      <c r="T26">
        <v>2</v>
      </c>
      <c r="U26">
        <v>2</v>
      </c>
    </row>
    <row r="27" spans="1:21" x14ac:dyDescent="0.25">
      <c r="A27" t="s">
        <v>46</v>
      </c>
      <c r="B27" t="s">
        <v>47</v>
      </c>
      <c r="C27" t="s">
        <v>112</v>
      </c>
      <c r="D27" t="s">
        <v>113</v>
      </c>
      <c r="E27" t="s">
        <v>60</v>
      </c>
      <c r="F27" t="s">
        <v>61</v>
      </c>
      <c r="G27" t="s">
        <v>49</v>
      </c>
      <c r="H27" t="s">
        <v>62</v>
      </c>
      <c r="I27" t="s">
        <v>118</v>
      </c>
      <c r="J27" t="s">
        <v>67</v>
      </c>
      <c r="K27">
        <v>1070.3800000000001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119</v>
      </c>
      <c r="R27" t="s">
        <v>52</v>
      </c>
      <c r="S27" t="s">
        <v>53</v>
      </c>
      <c r="T27">
        <v>2</v>
      </c>
      <c r="U27">
        <v>3</v>
      </c>
    </row>
    <row r="28" spans="1:21" x14ac:dyDescent="0.25">
      <c r="A28" t="s">
        <v>46</v>
      </c>
      <c r="B28" t="s">
        <v>47</v>
      </c>
      <c r="C28" t="s">
        <v>112</v>
      </c>
      <c r="D28" t="s">
        <v>113</v>
      </c>
      <c r="E28" t="s">
        <v>60</v>
      </c>
      <c r="F28" t="s">
        <v>61</v>
      </c>
      <c r="G28" t="s">
        <v>49</v>
      </c>
      <c r="H28" t="s">
        <v>62</v>
      </c>
      <c r="I28" t="s">
        <v>120</v>
      </c>
      <c r="J28" t="s">
        <v>50</v>
      </c>
      <c r="K28">
        <v>1526.76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121</v>
      </c>
      <c r="R28" t="s">
        <v>52</v>
      </c>
      <c r="S28" t="s">
        <v>53</v>
      </c>
      <c r="T28">
        <v>2</v>
      </c>
      <c r="U28">
        <v>4</v>
      </c>
    </row>
    <row r="29" spans="1:21" x14ac:dyDescent="0.25">
      <c r="A29" t="s">
        <v>46</v>
      </c>
      <c r="B29" t="s">
        <v>47</v>
      </c>
      <c r="C29" t="s">
        <v>112</v>
      </c>
      <c r="D29" t="s">
        <v>113</v>
      </c>
      <c r="E29" t="s">
        <v>60</v>
      </c>
      <c r="F29" t="s">
        <v>61</v>
      </c>
      <c r="G29" t="s">
        <v>49</v>
      </c>
      <c r="H29" t="s">
        <v>62</v>
      </c>
      <c r="I29" t="s">
        <v>122</v>
      </c>
      <c r="J29" t="s">
        <v>64</v>
      </c>
      <c r="K29">
        <v>620.65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123</v>
      </c>
      <c r="R29" t="s">
        <v>52</v>
      </c>
      <c r="S29" t="s">
        <v>53</v>
      </c>
      <c r="T29">
        <v>2</v>
      </c>
      <c r="U29">
        <v>5</v>
      </c>
    </row>
    <row r="30" spans="1:21" x14ac:dyDescent="0.25">
      <c r="A30" t="s">
        <v>46</v>
      </c>
      <c r="B30" t="s">
        <v>47</v>
      </c>
      <c r="C30" t="s">
        <v>112</v>
      </c>
      <c r="D30" t="s">
        <v>113</v>
      </c>
      <c r="E30" t="s">
        <v>60</v>
      </c>
      <c r="F30" t="s">
        <v>61</v>
      </c>
      <c r="G30" t="s">
        <v>49</v>
      </c>
      <c r="H30" t="s">
        <v>62</v>
      </c>
      <c r="I30" t="s">
        <v>124</v>
      </c>
      <c r="J30" t="s">
        <v>67</v>
      </c>
      <c r="K30">
        <v>918.8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125</v>
      </c>
      <c r="R30" t="s">
        <v>52</v>
      </c>
      <c r="S30" t="s">
        <v>53</v>
      </c>
      <c r="T30">
        <v>2</v>
      </c>
      <c r="U30">
        <v>6</v>
      </c>
    </row>
    <row r="31" spans="1:21" x14ac:dyDescent="0.25">
      <c r="A31" t="s">
        <v>46</v>
      </c>
      <c r="B31" t="s">
        <v>47</v>
      </c>
      <c r="C31" t="s">
        <v>112</v>
      </c>
      <c r="D31" t="s">
        <v>113</v>
      </c>
      <c r="E31" t="s">
        <v>60</v>
      </c>
      <c r="F31" t="s">
        <v>61</v>
      </c>
      <c r="G31" t="s">
        <v>49</v>
      </c>
      <c r="H31" t="s">
        <v>62</v>
      </c>
      <c r="I31" t="s">
        <v>126</v>
      </c>
      <c r="J31" t="s">
        <v>50</v>
      </c>
      <c r="K31">
        <v>420.53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127</v>
      </c>
      <c r="R31" t="s">
        <v>52</v>
      </c>
      <c r="S31" t="s">
        <v>53</v>
      </c>
      <c r="T31">
        <v>2</v>
      </c>
      <c r="U31">
        <v>7</v>
      </c>
    </row>
    <row r="32" spans="1:21" x14ac:dyDescent="0.25">
      <c r="A32" t="s">
        <v>46</v>
      </c>
      <c r="B32" t="s">
        <v>47</v>
      </c>
      <c r="C32" t="s">
        <v>112</v>
      </c>
      <c r="D32" t="s">
        <v>113</v>
      </c>
      <c r="E32" t="s">
        <v>60</v>
      </c>
      <c r="F32" t="s">
        <v>61</v>
      </c>
      <c r="G32" t="s">
        <v>49</v>
      </c>
      <c r="H32" t="s">
        <v>62</v>
      </c>
      <c r="I32" t="s">
        <v>128</v>
      </c>
      <c r="J32" t="s">
        <v>64</v>
      </c>
      <c r="K32">
        <v>-461.37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129</v>
      </c>
      <c r="R32" t="s">
        <v>52</v>
      </c>
      <c r="S32" t="s">
        <v>53</v>
      </c>
      <c r="T32">
        <v>2</v>
      </c>
      <c r="U32">
        <v>8</v>
      </c>
    </row>
    <row r="33" spans="1:21" x14ac:dyDescent="0.25">
      <c r="A33" t="s">
        <v>46</v>
      </c>
      <c r="B33" t="s">
        <v>47</v>
      </c>
      <c r="C33" t="s">
        <v>112</v>
      </c>
      <c r="D33" t="s">
        <v>113</v>
      </c>
      <c r="E33" t="s">
        <v>60</v>
      </c>
      <c r="F33" t="s">
        <v>61</v>
      </c>
      <c r="G33" t="s">
        <v>49</v>
      </c>
      <c r="H33" t="s">
        <v>62</v>
      </c>
      <c r="I33" t="s">
        <v>130</v>
      </c>
      <c r="J33" t="s">
        <v>67</v>
      </c>
      <c r="K33">
        <v>1069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131</v>
      </c>
      <c r="R33" t="s">
        <v>52</v>
      </c>
      <c r="S33" t="s">
        <v>53</v>
      </c>
      <c r="T33">
        <v>2</v>
      </c>
      <c r="U33">
        <v>9</v>
      </c>
    </row>
    <row r="34" spans="1:21" x14ac:dyDescent="0.25">
      <c r="A34" t="s">
        <v>46</v>
      </c>
      <c r="B34" t="s">
        <v>47</v>
      </c>
      <c r="C34" t="s">
        <v>112</v>
      </c>
      <c r="D34" t="s">
        <v>113</v>
      </c>
      <c r="E34" t="s">
        <v>60</v>
      </c>
      <c r="F34" t="s">
        <v>61</v>
      </c>
      <c r="G34" t="s">
        <v>49</v>
      </c>
      <c r="H34" t="s">
        <v>62</v>
      </c>
      <c r="I34" t="s">
        <v>132</v>
      </c>
      <c r="J34" t="s">
        <v>50</v>
      </c>
      <c r="K34">
        <v>1525.79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133</v>
      </c>
      <c r="R34" t="s">
        <v>52</v>
      </c>
      <c r="S34" t="s">
        <v>53</v>
      </c>
      <c r="T34">
        <v>2</v>
      </c>
      <c r="U34">
        <v>10</v>
      </c>
    </row>
    <row r="35" spans="1:21" x14ac:dyDescent="0.25">
      <c r="A35" t="s">
        <v>46</v>
      </c>
      <c r="B35" t="s">
        <v>47</v>
      </c>
      <c r="C35" t="s">
        <v>112</v>
      </c>
      <c r="D35" t="s">
        <v>113</v>
      </c>
      <c r="E35" t="s">
        <v>60</v>
      </c>
      <c r="F35" t="s">
        <v>61</v>
      </c>
      <c r="G35" t="s">
        <v>49</v>
      </c>
      <c r="H35" t="s">
        <v>62</v>
      </c>
      <c r="I35" t="s">
        <v>134</v>
      </c>
      <c r="J35" t="s">
        <v>64</v>
      </c>
      <c r="K35">
        <v>-622.41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135</v>
      </c>
      <c r="R35" t="s">
        <v>52</v>
      </c>
      <c r="S35" t="s">
        <v>53</v>
      </c>
      <c r="T35">
        <v>2</v>
      </c>
      <c r="U35">
        <v>11</v>
      </c>
    </row>
    <row r="36" spans="1:21" x14ac:dyDescent="0.25">
      <c r="A36" t="s">
        <v>46</v>
      </c>
      <c r="B36" t="s">
        <v>47</v>
      </c>
      <c r="C36" t="s">
        <v>112</v>
      </c>
      <c r="D36" t="s">
        <v>113</v>
      </c>
      <c r="E36" t="s">
        <v>60</v>
      </c>
      <c r="F36" t="s">
        <v>61</v>
      </c>
      <c r="G36" t="s">
        <v>49</v>
      </c>
      <c r="H36" t="s">
        <v>62</v>
      </c>
      <c r="I36" t="s">
        <v>136</v>
      </c>
      <c r="J36" t="s">
        <v>67</v>
      </c>
      <c r="K36">
        <v>918.94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137</v>
      </c>
      <c r="R36" t="s">
        <v>52</v>
      </c>
      <c r="S36" t="s">
        <v>53</v>
      </c>
      <c r="T36">
        <v>2</v>
      </c>
      <c r="U36">
        <v>12</v>
      </c>
    </row>
    <row r="37" spans="1:21" x14ac:dyDescent="0.25">
      <c r="A37" t="s">
        <v>46</v>
      </c>
      <c r="B37" t="s">
        <v>47</v>
      </c>
      <c r="C37" t="s">
        <v>112</v>
      </c>
      <c r="D37" t="s">
        <v>113</v>
      </c>
      <c r="E37" t="s">
        <v>60</v>
      </c>
      <c r="F37" t="s">
        <v>61</v>
      </c>
      <c r="G37" t="s">
        <v>49</v>
      </c>
      <c r="H37" t="s">
        <v>62</v>
      </c>
      <c r="I37" t="s">
        <v>138</v>
      </c>
      <c r="J37" t="s">
        <v>91</v>
      </c>
      <c r="K37">
        <v>1.56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139</v>
      </c>
      <c r="R37" t="s">
        <v>52</v>
      </c>
      <c r="S37" t="s">
        <v>53</v>
      </c>
      <c r="T37">
        <v>2</v>
      </c>
      <c r="U37">
        <v>13</v>
      </c>
    </row>
    <row r="38" spans="1:21" x14ac:dyDescent="0.25">
      <c r="A38" t="s">
        <v>46</v>
      </c>
      <c r="B38" t="s">
        <v>47</v>
      </c>
      <c r="C38" t="s">
        <v>112</v>
      </c>
      <c r="D38" t="s">
        <v>113</v>
      </c>
      <c r="E38" t="s">
        <v>60</v>
      </c>
      <c r="F38" t="s">
        <v>61</v>
      </c>
      <c r="G38" t="s">
        <v>49</v>
      </c>
      <c r="H38" t="s">
        <v>62</v>
      </c>
      <c r="I38" t="s">
        <v>140</v>
      </c>
      <c r="J38" t="s">
        <v>88</v>
      </c>
      <c r="K38">
        <v>921.11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141</v>
      </c>
      <c r="R38" t="s">
        <v>52</v>
      </c>
      <c r="S38" t="s">
        <v>53</v>
      </c>
      <c r="T38">
        <v>2</v>
      </c>
      <c r="U38">
        <v>14</v>
      </c>
    </row>
    <row r="39" spans="1:21" x14ac:dyDescent="0.25">
      <c r="A39" t="s">
        <v>46</v>
      </c>
      <c r="B39" t="s">
        <v>47</v>
      </c>
      <c r="C39" t="s">
        <v>112</v>
      </c>
      <c r="D39" t="s">
        <v>113</v>
      </c>
      <c r="E39" t="s">
        <v>60</v>
      </c>
      <c r="F39" t="s">
        <v>61</v>
      </c>
      <c r="G39" t="s">
        <v>49</v>
      </c>
      <c r="H39" t="s">
        <v>62</v>
      </c>
      <c r="I39" t="s">
        <v>142</v>
      </c>
      <c r="J39" t="s">
        <v>96</v>
      </c>
      <c r="K39">
        <v>1.38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143</v>
      </c>
      <c r="R39" t="s">
        <v>52</v>
      </c>
      <c r="S39" t="s">
        <v>53</v>
      </c>
      <c r="T39">
        <v>2</v>
      </c>
      <c r="U39">
        <v>15</v>
      </c>
    </row>
    <row r="40" spans="1:21" x14ac:dyDescent="0.25">
      <c r="A40" t="s">
        <v>46</v>
      </c>
      <c r="B40" t="s">
        <v>47</v>
      </c>
      <c r="C40" t="s">
        <v>112</v>
      </c>
      <c r="D40" t="s">
        <v>113</v>
      </c>
      <c r="E40" t="s">
        <v>60</v>
      </c>
      <c r="F40" t="s">
        <v>61</v>
      </c>
      <c r="G40" t="s">
        <v>49</v>
      </c>
      <c r="H40" t="s">
        <v>62</v>
      </c>
      <c r="I40" t="s">
        <v>144</v>
      </c>
      <c r="J40" t="s">
        <v>91</v>
      </c>
      <c r="K40">
        <v>1104.67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145</v>
      </c>
      <c r="R40" t="s">
        <v>52</v>
      </c>
      <c r="S40" t="s">
        <v>53</v>
      </c>
      <c r="T40">
        <v>2</v>
      </c>
      <c r="U40">
        <v>16</v>
      </c>
    </row>
    <row r="41" spans="1:21" x14ac:dyDescent="0.25">
      <c r="A41" t="s">
        <v>46</v>
      </c>
      <c r="B41" t="s">
        <v>47</v>
      </c>
      <c r="C41" t="s">
        <v>112</v>
      </c>
      <c r="D41" t="s">
        <v>113</v>
      </c>
      <c r="E41" t="s">
        <v>60</v>
      </c>
      <c r="F41" t="s">
        <v>61</v>
      </c>
      <c r="G41" t="s">
        <v>49</v>
      </c>
      <c r="H41" t="s">
        <v>62</v>
      </c>
      <c r="I41" t="s">
        <v>146</v>
      </c>
      <c r="J41" t="s">
        <v>88</v>
      </c>
      <c r="K41">
        <v>160.91999999999999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147</v>
      </c>
      <c r="R41" t="s">
        <v>52</v>
      </c>
      <c r="S41" t="s">
        <v>53</v>
      </c>
      <c r="T41">
        <v>2</v>
      </c>
      <c r="U41">
        <v>17</v>
      </c>
    </row>
    <row r="42" spans="1:21" x14ac:dyDescent="0.25">
      <c r="A42" t="s">
        <v>46</v>
      </c>
      <c r="B42" t="s">
        <v>47</v>
      </c>
      <c r="C42" t="s">
        <v>112</v>
      </c>
      <c r="D42" t="s">
        <v>113</v>
      </c>
      <c r="E42" t="s">
        <v>60</v>
      </c>
      <c r="F42" t="s">
        <v>61</v>
      </c>
      <c r="G42" t="s">
        <v>49</v>
      </c>
      <c r="H42" t="s">
        <v>62</v>
      </c>
      <c r="I42" t="s">
        <v>148</v>
      </c>
      <c r="J42" t="s">
        <v>96</v>
      </c>
      <c r="K42">
        <v>151.58000000000001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149</v>
      </c>
      <c r="R42" t="s">
        <v>52</v>
      </c>
      <c r="S42" t="s">
        <v>53</v>
      </c>
      <c r="T42">
        <v>2</v>
      </c>
      <c r="U42">
        <v>18</v>
      </c>
    </row>
    <row r="43" spans="1:21" x14ac:dyDescent="0.25">
      <c r="A43" t="s">
        <v>46</v>
      </c>
      <c r="B43" t="s">
        <v>47</v>
      </c>
      <c r="C43" t="s">
        <v>112</v>
      </c>
      <c r="D43" t="s">
        <v>113</v>
      </c>
      <c r="E43" t="s">
        <v>60</v>
      </c>
      <c r="F43" t="s">
        <v>61</v>
      </c>
      <c r="G43" t="s">
        <v>49</v>
      </c>
      <c r="H43" t="s">
        <v>62</v>
      </c>
      <c r="I43" t="s">
        <v>150</v>
      </c>
      <c r="J43" t="s">
        <v>91</v>
      </c>
      <c r="K43">
        <v>1103.7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151</v>
      </c>
      <c r="R43" t="s">
        <v>52</v>
      </c>
      <c r="S43" t="s">
        <v>53</v>
      </c>
      <c r="T43">
        <v>2</v>
      </c>
      <c r="U43">
        <v>19</v>
      </c>
    </row>
    <row r="44" spans="1:21" x14ac:dyDescent="0.25">
      <c r="A44" t="s">
        <v>46</v>
      </c>
      <c r="B44" t="s">
        <v>47</v>
      </c>
      <c r="C44" t="s">
        <v>112</v>
      </c>
      <c r="D44" t="s">
        <v>113</v>
      </c>
      <c r="E44" t="s">
        <v>60</v>
      </c>
      <c r="F44" t="s">
        <v>61</v>
      </c>
      <c r="G44" t="s">
        <v>49</v>
      </c>
      <c r="H44" t="s">
        <v>62</v>
      </c>
      <c r="I44" t="s">
        <v>152</v>
      </c>
      <c r="J44" t="s">
        <v>88</v>
      </c>
      <c r="K44">
        <v>1082.1400000000001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153</v>
      </c>
      <c r="R44" t="s">
        <v>52</v>
      </c>
      <c r="S44" t="s">
        <v>53</v>
      </c>
      <c r="T44">
        <v>2</v>
      </c>
      <c r="U44">
        <v>20</v>
      </c>
    </row>
    <row r="45" spans="1:21" x14ac:dyDescent="0.25">
      <c r="A45" t="s">
        <v>46</v>
      </c>
      <c r="B45" t="s">
        <v>47</v>
      </c>
      <c r="C45" t="s">
        <v>112</v>
      </c>
      <c r="D45" t="s">
        <v>113</v>
      </c>
      <c r="E45" t="s">
        <v>60</v>
      </c>
      <c r="F45" t="s">
        <v>61</v>
      </c>
      <c r="G45" t="s">
        <v>49</v>
      </c>
      <c r="H45" t="s">
        <v>62</v>
      </c>
      <c r="I45" t="s">
        <v>154</v>
      </c>
      <c r="J45" t="s">
        <v>96</v>
      </c>
      <c r="K45">
        <v>0.13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155</v>
      </c>
      <c r="R45" t="s">
        <v>52</v>
      </c>
      <c r="S45" t="s">
        <v>53</v>
      </c>
      <c r="T45">
        <v>2</v>
      </c>
      <c r="U45">
        <v>21</v>
      </c>
    </row>
    <row r="46" spans="1:21" x14ac:dyDescent="0.25">
      <c r="A46" t="s">
        <v>46</v>
      </c>
      <c r="B46" t="s">
        <v>47</v>
      </c>
      <c r="C46" t="s">
        <v>112</v>
      </c>
      <c r="D46" t="s">
        <v>113</v>
      </c>
      <c r="E46" t="s">
        <v>60</v>
      </c>
      <c r="F46" t="s">
        <v>61</v>
      </c>
      <c r="G46" t="s">
        <v>49</v>
      </c>
      <c r="H46" t="s">
        <v>62</v>
      </c>
      <c r="I46" t="s">
        <v>156</v>
      </c>
      <c r="J46" t="s">
        <v>96</v>
      </c>
      <c r="K46">
        <v>150.07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157</v>
      </c>
      <c r="R46" t="s">
        <v>52</v>
      </c>
      <c r="S46" t="s">
        <v>53</v>
      </c>
      <c r="T46">
        <v>2</v>
      </c>
      <c r="U46">
        <v>22</v>
      </c>
    </row>
    <row r="47" spans="1:21" x14ac:dyDescent="0.25">
      <c r="A47" t="s">
        <v>46</v>
      </c>
      <c r="B47" t="s">
        <v>47</v>
      </c>
      <c r="C47" t="s">
        <v>112</v>
      </c>
      <c r="D47" t="s">
        <v>113</v>
      </c>
      <c r="E47" t="s">
        <v>60</v>
      </c>
      <c r="F47" t="s">
        <v>61</v>
      </c>
      <c r="G47" t="s">
        <v>49</v>
      </c>
      <c r="H47" t="s">
        <v>62</v>
      </c>
      <c r="I47" t="s">
        <v>158</v>
      </c>
      <c r="J47" t="s">
        <v>96</v>
      </c>
      <c r="K47">
        <v>1.5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159</v>
      </c>
      <c r="R47" t="s">
        <v>52</v>
      </c>
      <c r="S47" t="s">
        <v>53</v>
      </c>
      <c r="T47">
        <v>2</v>
      </c>
      <c r="U47">
        <v>23</v>
      </c>
    </row>
    <row r="48" spans="1:21" x14ac:dyDescent="0.25">
      <c r="A48" t="s">
        <v>46</v>
      </c>
      <c r="B48" t="s">
        <v>47</v>
      </c>
      <c r="C48" t="s">
        <v>112</v>
      </c>
      <c r="D48" t="s">
        <v>113</v>
      </c>
      <c r="E48" t="s">
        <v>60</v>
      </c>
      <c r="F48" t="s">
        <v>61</v>
      </c>
      <c r="G48" t="s">
        <v>49</v>
      </c>
      <c r="H48" t="s">
        <v>62</v>
      </c>
      <c r="I48" t="s">
        <v>160</v>
      </c>
      <c r="J48" t="s">
        <v>50</v>
      </c>
      <c r="K48">
        <v>3476.95</v>
      </c>
      <c r="L48">
        <v>3477.3</v>
      </c>
      <c r="M48">
        <v>-4</v>
      </c>
      <c r="N48">
        <v>4</v>
      </c>
      <c r="O48">
        <v>-6</v>
      </c>
      <c r="P48">
        <v>6</v>
      </c>
      <c r="Q48" t="s">
        <v>161</v>
      </c>
      <c r="R48" t="s">
        <v>52</v>
      </c>
      <c r="S48" t="s">
        <v>53</v>
      </c>
      <c r="T48">
        <v>2</v>
      </c>
      <c r="U48">
        <v>24</v>
      </c>
    </row>
    <row r="49" spans="1:21" x14ac:dyDescent="0.25">
      <c r="A49" t="s">
        <v>46</v>
      </c>
      <c r="B49" t="s">
        <v>47</v>
      </c>
      <c r="C49" t="s">
        <v>112</v>
      </c>
      <c r="D49" t="s">
        <v>113</v>
      </c>
      <c r="E49" t="s">
        <v>60</v>
      </c>
      <c r="F49" t="s">
        <v>61</v>
      </c>
      <c r="G49" t="s">
        <v>49</v>
      </c>
      <c r="H49" t="s">
        <v>62</v>
      </c>
      <c r="I49" t="s">
        <v>162</v>
      </c>
      <c r="J49" t="s">
        <v>64</v>
      </c>
      <c r="K49">
        <v>636.04999999999995</v>
      </c>
      <c r="L49">
        <v>636.4</v>
      </c>
      <c r="M49">
        <v>-4</v>
      </c>
      <c r="N49">
        <v>4</v>
      </c>
      <c r="O49">
        <v>-6</v>
      </c>
      <c r="P49">
        <v>6</v>
      </c>
      <c r="Q49" t="s">
        <v>163</v>
      </c>
      <c r="R49" t="s">
        <v>52</v>
      </c>
      <c r="S49" t="s">
        <v>53</v>
      </c>
      <c r="T49">
        <v>2</v>
      </c>
      <c r="U49">
        <v>25</v>
      </c>
    </row>
    <row r="50" spans="1:21" x14ac:dyDescent="0.25">
      <c r="A50" t="s">
        <v>46</v>
      </c>
      <c r="B50" t="s">
        <v>47</v>
      </c>
      <c r="C50" t="s">
        <v>112</v>
      </c>
      <c r="D50" t="s">
        <v>113</v>
      </c>
      <c r="E50" t="s">
        <v>60</v>
      </c>
      <c r="F50" t="s">
        <v>61</v>
      </c>
      <c r="G50" t="s">
        <v>49</v>
      </c>
      <c r="H50" t="s">
        <v>62</v>
      </c>
      <c r="I50" t="s">
        <v>164</v>
      </c>
      <c r="J50" t="s">
        <v>67</v>
      </c>
      <c r="K50">
        <v>1070.8</v>
      </c>
      <c r="L50">
        <v>1070.5999999999999</v>
      </c>
      <c r="M50">
        <v>-4</v>
      </c>
      <c r="N50">
        <v>4</v>
      </c>
      <c r="O50">
        <v>-6</v>
      </c>
      <c r="P50">
        <v>6</v>
      </c>
      <c r="Q50" t="s">
        <v>165</v>
      </c>
      <c r="R50" t="s">
        <v>52</v>
      </c>
      <c r="S50" t="s">
        <v>53</v>
      </c>
      <c r="T50">
        <v>2</v>
      </c>
      <c r="U50">
        <v>26</v>
      </c>
    </row>
    <row r="51" spans="1:21" x14ac:dyDescent="0.25">
      <c r="A51" t="s">
        <v>46</v>
      </c>
      <c r="B51" t="s">
        <v>47</v>
      </c>
      <c r="C51" t="s">
        <v>112</v>
      </c>
      <c r="D51" t="s">
        <v>113</v>
      </c>
      <c r="E51" t="s">
        <v>60</v>
      </c>
      <c r="F51" t="s">
        <v>61</v>
      </c>
      <c r="G51" t="s">
        <v>49</v>
      </c>
      <c r="H51" t="s">
        <v>62</v>
      </c>
      <c r="I51" t="s">
        <v>166</v>
      </c>
      <c r="J51" t="s">
        <v>50</v>
      </c>
      <c r="K51">
        <v>3476.44</v>
      </c>
      <c r="L51">
        <v>3477.3</v>
      </c>
      <c r="M51">
        <v>-4</v>
      </c>
      <c r="N51">
        <v>4</v>
      </c>
      <c r="O51">
        <v>-6</v>
      </c>
      <c r="P51">
        <v>6</v>
      </c>
      <c r="Q51" t="s">
        <v>167</v>
      </c>
      <c r="R51" t="s">
        <v>52</v>
      </c>
      <c r="S51" t="s">
        <v>53</v>
      </c>
      <c r="T51">
        <v>2</v>
      </c>
      <c r="U51">
        <v>27</v>
      </c>
    </row>
    <row r="52" spans="1:21" x14ac:dyDescent="0.25">
      <c r="A52" t="s">
        <v>46</v>
      </c>
      <c r="B52" t="s">
        <v>47</v>
      </c>
      <c r="C52" t="s">
        <v>112</v>
      </c>
      <c r="D52" t="s">
        <v>113</v>
      </c>
      <c r="E52" t="s">
        <v>60</v>
      </c>
      <c r="F52" t="s">
        <v>61</v>
      </c>
      <c r="G52" t="s">
        <v>49</v>
      </c>
      <c r="H52" t="s">
        <v>62</v>
      </c>
      <c r="I52" t="s">
        <v>168</v>
      </c>
      <c r="J52" t="s">
        <v>64</v>
      </c>
      <c r="K52">
        <v>-636.45000000000005</v>
      </c>
      <c r="L52">
        <v>-636.4</v>
      </c>
      <c r="M52">
        <v>-4</v>
      </c>
      <c r="N52">
        <v>4</v>
      </c>
      <c r="O52">
        <v>-6</v>
      </c>
      <c r="P52">
        <v>6</v>
      </c>
      <c r="Q52" t="s">
        <v>169</v>
      </c>
      <c r="R52" t="s">
        <v>52</v>
      </c>
      <c r="S52" t="s">
        <v>53</v>
      </c>
      <c r="T52">
        <v>2</v>
      </c>
      <c r="U52">
        <v>28</v>
      </c>
    </row>
    <row r="53" spans="1:21" x14ac:dyDescent="0.25">
      <c r="A53" t="s">
        <v>46</v>
      </c>
      <c r="B53" t="s">
        <v>47</v>
      </c>
      <c r="C53" t="s">
        <v>112</v>
      </c>
      <c r="D53" t="s">
        <v>113</v>
      </c>
      <c r="E53" t="s">
        <v>60</v>
      </c>
      <c r="F53" t="s">
        <v>61</v>
      </c>
      <c r="G53" t="s">
        <v>49</v>
      </c>
      <c r="H53" t="s">
        <v>62</v>
      </c>
      <c r="I53" t="s">
        <v>170</v>
      </c>
      <c r="J53" t="s">
        <v>67</v>
      </c>
      <c r="K53">
        <v>1070.5</v>
      </c>
      <c r="L53">
        <v>1070.5999999999999</v>
      </c>
      <c r="M53">
        <v>-4</v>
      </c>
      <c r="N53">
        <v>4</v>
      </c>
      <c r="O53">
        <v>-6</v>
      </c>
      <c r="P53">
        <v>6</v>
      </c>
      <c r="Q53" t="s">
        <v>171</v>
      </c>
      <c r="R53" t="s">
        <v>52</v>
      </c>
      <c r="S53" t="s">
        <v>53</v>
      </c>
      <c r="T53">
        <v>2</v>
      </c>
      <c r="U53">
        <v>29</v>
      </c>
    </row>
    <row r="54" spans="1:21" x14ac:dyDescent="0.25">
      <c r="A54" t="s">
        <v>46</v>
      </c>
      <c r="B54" t="s">
        <v>47</v>
      </c>
      <c r="C54" t="s">
        <v>112</v>
      </c>
      <c r="D54" t="s">
        <v>113</v>
      </c>
      <c r="E54" t="s">
        <v>60</v>
      </c>
      <c r="F54" t="s">
        <v>61</v>
      </c>
      <c r="G54" t="s">
        <v>49</v>
      </c>
      <c r="H54" t="s">
        <v>62</v>
      </c>
      <c r="I54" t="s">
        <v>172</v>
      </c>
      <c r="J54" t="s">
        <v>91</v>
      </c>
      <c r="K54">
        <v>3054.87</v>
      </c>
      <c r="L54">
        <v>3057.3</v>
      </c>
      <c r="M54">
        <v>-4</v>
      </c>
      <c r="N54">
        <v>4</v>
      </c>
      <c r="O54">
        <v>-8</v>
      </c>
      <c r="P54">
        <v>8</v>
      </c>
      <c r="Q54" t="s">
        <v>173</v>
      </c>
      <c r="R54" t="s">
        <v>52</v>
      </c>
      <c r="S54" t="s">
        <v>53</v>
      </c>
      <c r="T54">
        <v>2</v>
      </c>
      <c r="U54">
        <v>30</v>
      </c>
    </row>
    <row r="55" spans="1:21" x14ac:dyDescent="0.25">
      <c r="A55" t="s">
        <v>46</v>
      </c>
      <c r="B55" t="s">
        <v>47</v>
      </c>
      <c r="C55" t="s">
        <v>112</v>
      </c>
      <c r="D55" t="s">
        <v>113</v>
      </c>
      <c r="E55" t="s">
        <v>60</v>
      </c>
      <c r="F55" t="s">
        <v>61</v>
      </c>
      <c r="G55" t="s">
        <v>49</v>
      </c>
      <c r="H55" t="s">
        <v>62</v>
      </c>
      <c r="I55" t="s">
        <v>174</v>
      </c>
      <c r="J55" t="s">
        <v>88</v>
      </c>
      <c r="K55">
        <v>176.32</v>
      </c>
      <c r="L55">
        <v>176.8</v>
      </c>
      <c r="M55">
        <v>-4</v>
      </c>
      <c r="N55">
        <v>4</v>
      </c>
      <c r="O55">
        <v>-8</v>
      </c>
      <c r="P55">
        <v>8</v>
      </c>
      <c r="Q55" t="s">
        <v>175</v>
      </c>
      <c r="R55" t="s">
        <v>52</v>
      </c>
      <c r="S55" t="s">
        <v>53</v>
      </c>
      <c r="T55">
        <v>2</v>
      </c>
      <c r="U55">
        <v>31</v>
      </c>
    </row>
    <row r="56" spans="1:21" x14ac:dyDescent="0.25">
      <c r="A56" t="s">
        <v>46</v>
      </c>
      <c r="B56" t="s">
        <v>47</v>
      </c>
      <c r="C56" t="s">
        <v>112</v>
      </c>
      <c r="D56" t="s">
        <v>113</v>
      </c>
      <c r="E56" t="s">
        <v>60</v>
      </c>
      <c r="F56" t="s">
        <v>61</v>
      </c>
      <c r="G56" t="s">
        <v>49</v>
      </c>
      <c r="H56" t="s">
        <v>62</v>
      </c>
      <c r="I56" t="s">
        <v>176</v>
      </c>
      <c r="J56" t="s">
        <v>91</v>
      </c>
      <c r="K56">
        <v>3054.35</v>
      </c>
      <c r="L56">
        <v>3057.3</v>
      </c>
      <c r="M56">
        <v>-4</v>
      </c>
      <c r="N56">
        <v>4</v>
      </c>
      <c r="O56">
        <v>-8</v>
      </c>
      <c r="P56">
        <v>8</v>
      </c>
      <c r="Q56" t="s">
        <v>177</v>
      </c>
      <c r="R56" t="s">
        <v>52</v>
      </c>
      <c r="S56" t="s">
        <v>53</v>
      </c>
      <c r="T56">
        <v>2</v>
      </c>
      <c r="U56">
        <v>32</v>
      </c>
    </row>
    <row r="57" spans="1:21" x14ac:dyDescent="0.25">
      <c r="A57" t="s">
        <v>46</v>
      </c>
      <c r="B57" t="s">
        <v>47</v>
      </c>
      <c r="C57" t="s">
        <v>112</v>
      </c>
      <c r="D57" t="s">
        <v>113</v>
      </c>
      <c r="E57" t="s">
        <v>60</v>
      </c>
      <c r="F57" t="s">
        <v>61</v>
      </c>
      <c r="G57" t="s">
        <v>49</v>
      </c>
      <c r="H57" t="s">
        <v>62</v>
      </c>
      <c r="I57" t="s">
        <v>178</v>
      </c>
      <c r="J57" t="s">
        <v>88</v>
      </c>
      <c r="K57">
        <v>1096.18</v>
      </c>
      <c r="L57">
        <v>1096</v>
      </c>
      <c r="M57">
        <v>-4</v>
      </c>
      <c r="N57">
        <v>4</v>
      </c>
      <c r="O57">
        <v>-8</v>
      </c>
      <c r="P57">
        <v>8</v>
      </c>
      <c r="Q57" t="s">
        <v>179</v>
      </c>
      <c r="R57" t="s">
        <v>52</v>
      </c>
      <c r="S57" t="s">
        <v>53</v>
      </c>
      <c r="T57">
        <v>2</v>
      </c>
      <c r="U57">
        <v>33</v>
      </c>
    </row>
    <row r="58" spans="1:21" x14ac:dyDescent="0.25">
      <c r="A58" t="s">
        <v>46</v>
      </c>
      <c r="B58" t="s">
        <v>47</v>
      </c>
      <c r="C58" t="s">
        <v>112</v>
      </c>
      <c r="D58" t="s">
        <v>113</v>
      </c>
      <c r="E58" t="s">
        <v>60</v>
      </c>
      <c r="F58" t="s">
        <v>61</v>
      </c>
      <c r="G58" t="s">
        <v>49</v>
      </c>
      <c r="H58" t="s">
        <v>62</v>
      </c>
      <c r="I58" t="s">
        <v>180</v>
      </c>
      <c r="J58" t="s">
        <v>96</v>
      </c>
      <c r="K58">
        <v>152</v>
      </c>
      <c r="L58">
        <v>152.6</v>
      </c>
      <c r="M58">
        <v>-3</v>
      </c>
      <c r="N58">
        <v>3</v>
      </c>
      <c r="O58">
        <v>-6</v>
      </c>
      <c r="P58">
        <v>6</v>
      </c>
      <c r="Q58" t="s">
        <v>181</v>
      </c>
      <c r="R58" t="s">
        <v>52</v>
      </c>
      <c r="S58" t="s">
        <v>53</v>
      </c>
      <c r="T58">
        <v>2</v>
      </c>
      <c r="U58">
        <v>34</v>
      </c>
    </row>
    <row r="59" spans="1:21" x14ac:dyDescent="0.25">
      <c r="A59" t="s">
        <v>46</v>
      </c>
      <c r="B59" t="s">
        <v>47</v>
      </c>
      <c r="C59" t="s">
        <v>112</v>
      </c>
      <c r="D59" t="s">
        <v>113</v>
      </c>
      <c r="E59" t="s">
        <v>60</v>
      </c>
      <c r="F59" t="s">
        <v>61</v>
      </c>
      <c r="G59" t="s">
        <v>49</v>
      </c>
      <c r="H59" t="s">
        <v>62</v>
      </c>
      <c r="I59" t="s">
        <v>182</v>
      </c>
      <c r="J59" t="s">
        <v>96</v>
      </c>
      <c r="K59">
        <v>0.3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183</v>
      </c>
      <c r="R59" t="s">
        <v>52</v>
      </c>
      <c r="S59" t="s">
        <v>53</v>
      </c>
      <c r="T59">
        <v>2</v>
      </c>
      <c r="U59">
        <v>35</v>
      </c>
    </row>
    <row r="60" spans="1:21" x14ac:dyDescent="0.25">
      <c r="A60" t="s">
        <v>46</v>
      </c>
      <c r="B60" t="s">
        <v>47</v>
      </c>
      <c r="C60" t="s">
        <v>112</v>
      </c>
      <c r="D60" t="s">
        <v>113</v>
      </c>
      <c r="E60" t="s">
        <v>60</v>
      </c>
      <c r="F60" t="s">
        <v>61</v>
      </c>
      <c r="G60" t="s">
        <v>49</v>
      </c>
      <c r="H60" t="s">
        <v>62</v>
      </c>
      <c r="I60" t="s">
        <v>184</v>
      </c>
      <c r="J60" t="s">
        <v>96</v>
      </c>
      <c r="K60">
        <v>151.56</v>
      </c>
      <c r="L60">
        <v>152.6</v>
      </c>
      <c r="M60">
        <v>-3</v>
      </c>
      <c r="N60">
        <v>3</v>
      </c>
      <c r="O60">
        <v>-6</v>
      </c>
      <c r="P60">
        <v>6</v>
      </c>
      <c r="Q60" t="s">
        <v>185</v>
      </c>
      <c r="R60" t="s">
        <v>52</v>
      </c>
      <c r="S60" t="s">
        <v>53</v>
      </c>
      <c r="T60">
        <v>2</v>
      </c>
      <c r="U60">
        <v>36</v>
      </c>
    </row>
    <row r="61" spans="1:21" x14ac:dyDescent="0.25">
      <c r="A61" t="s">
        <v>46</v>
      </c>
      <c r="B61" t="s">
        <v>47</v>
      </c>
      <c r="C61" t="s">
        <v>112</v>
      </c>
      <c r="D61" t="s">
        <v>113</v>
      </c>
      <c r="E61" t="s">
        <v>60</v>
      </c>
      <c r="F61" t="s">
        <v>61</v>
      </c>
      <c r="G61" t="s">
        <v>49</v>
      </c>
      <c r="H61" t="s">
        <v>62</v>
      </c>
      <c r="I61" t="s">
        <v>186</v>
      </c>
      <c r="J61" t="s">
        <v>96</v>
      </c>
      <c r="K61">
        <v>0.4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187</v>
      </c>
      <c r="R61" t="s">
        <v>52</v>
      </c>
      <c r="S61" t="s">
        <v>53</v>
      </c>
      <c r="T61">
        <v>2</v>
      </c>
      <c r="U61">
        <v>37</v>
      </c>
    </row>
    <row r="62" spans="1:21" x14ac:dyDescent="0.25">
      <c r="A62" t="s">
        <v>46</v>
      </c>
      <c r="B62" t="s">
        <v>47</v>
      </c>
      <c r="C62" t="s">
        <v>188</v>
      </c>
      <c r="D62" t="s">
        <v>189</v>
      </c>
      <c r="E62" t="s">
        <v>60</v>
      </c>
      <c r="F62" t="s">
        <v>61</v>
      </c>
      <c r="G62" t="s">
        <v>49</v>
      </c>
      <c r="H62" t="s">
        <v>62</v>
      </c>
      <c r="I62" t="s">
        <v>190</v>
      </c>
      <c r="J62" t="s">
        <v>50</v>
      </c>
      <c r="K62">
        <v>4509.3100000000004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191</v>
      </c>
      <c r="R62" t="s">
        <v>52</v>
      </c>
      <c r="S62" t="s">
        <v>53</v>
      </c>
      <c r="T62">
        <v>3</v>
      </c>
      <c r="U62">
        <v>1</v>
      </c>
    </row>
    <row r="63" spans="1:21" x14ac:dyDescent="0.25">
      <c r="A63" t="s">
        <v>46</v>
      </c>
      <c r="B63" t="s">
        <v>47</v>
      </c>
      <c r="C63" t="s">
        <v>188</v>
      </c>
      <c r="D63" t="s">
        <v>189</v>
      </c>
      <c r="E63" t="s">
        <v>60</v>
      </c>
      <c r="F63" t="s">
        <v>61</v>
      </c>
      <c r="G63" t="s">
        <v>49</v>
      </c>
      <c r="H63" t="s">
        <v>62</v>
      </c>
      <c r="I63" t="s">
        <v>192</v>
      </c>
      <c r="J63" t="s">
        <v>64</v>
      </c>
      <c r="K63">
        <v>623.11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193</v>
      </c>
      <c r="R63" t="s">
        <v>52</v>
      </c>
      <c r="S63" t="s">
        <v>53</v>
      </c>
      <c r="T63">
        <v>3</v>
      </c>
      <c r="U63">
        <v>2</v>
      </c>
    </row>
    <row r="64" spans="1:21" x14ac:dyDescent="0.25">
      <c r="A64" t="s">
        <v>46</v>
      </c>
      <c r="B64" t="s">
        <v>47</v>
      </c>
      <c r="C64" t="s">
        <v>188</v>
      </c>
      <c r="D64" t="s">
        <v>189</v>
      </c>
      <c r="E64" t="s">
        <v>60</v>
      </c>
      <c r="F64" t="s">
        <v>61</v>
      </c>
      <c r="G64" t="s">
        <v>49</v>
      </c>
      <c r="H64" t="s">
        <v>62</v>
      </c>
      <c r="I64" t="s">
        <v>194</v>
      </c>
      <c r="J64" t="s">
        <v>67</v>
      </c>
      <c r="K64">
        <v>1197.5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195</v>
      </c>
      <c r="R64" t="s">
        <v>52</v>
      </c>
      <c r="S64" t="s">
        <v>53</v>
      </c>
      <c r="T64">
        <v>3</v>
      </c>
      <c r="U64">
        <v>3</v>
      </c>
    </row>
    <row r="65" spans="1:21" x14ac:dyDescent="0.25">
      <c r="A65" t="s">
        <v>46</v>
      </c>
      <c r="B65" t="s">
        <v>47</v>
      </c>
      <c r="C65" t="s">
        <v>188</v>
      </c>
      <c r="D65" t="s">
        <v>189</v>
      </c>
      <c r="E65" t="s">
        <v>60</v>
      </c>
      <c r="F65" t="s">
        <v>61</v>
      </c>
      <c r="G65" t="s">
        <v>49</v>
      </c>
      <c r="H65" t="s">
        <v>62</v>
      </c>
      <c r="I65" t="s">
        <v>196</v>
      </c>
      <c r="J65" t="s">
        <v>50</v>
      </c>
      <c r="K65">
        <v>4508.51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197</v>
      </c>
      <c r="R65" t="s">
        <v>52</v>
      </c>
      <c r="S65" t="s">
        <v>53</v>
      </c>
      <c r="T65">
        <v>3</v>
      </c>
      <c r="U65">
        <v>4</v>
      </c>
    </row>
    <row r="66" spans="1:21" x14ac:dyDescent="0.25">
      <c r="A66" t="s">
        <v>46</v>
      </c>
      <c r="B66" t="s">
        <v>47</v>
      </c>
      <c r="C66" t="s">
        <v>188</v>
      </c>
      <c r="D66" t="s">
        <v>189</v>
      </c>
      <c r="E66" t="s">
        <v>60</v>
      </c>
      <c r="F66" t="s">
        <v>61</v>
      </c>
      <c r="G66" t="s">
        <v>49</v>
      </c>
      <c r="H66" t="s">
        <v>62</v>
      </c>
      <c r="I66" t="s">
        <v>198</v>
      </c>
      <c r="J66" t="s">
        <v>64</v>
      </c>
      <c r="K66">
        <v>-620.53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199</v>
      </c>
      <c r="R66" t="s">
        <v>52</v>
      </c>
      <c r="S66" t="s">
        <v>53</v>
      </c>
      <c r="T66">
        <v>3</v>
      </c>
      <c r="U66">
        <v>5</v>
      </c>
    </row>
    <row r="67" spans="1:21" x14ac:dyDescent="0.25">
      <c r="A67" t="s">
        <v>46</v>
      </c>
      <c r="B67" t="s">
        <v>47</v>
      </c>
      <c r="C67" t="s">
        <v>188</v>
      </c>
      <c r="D67" t="s">
        <v>189</v>
      </c>
      <c r="E67" t="s">
        <v>60</v>
      </c>
      <c r="F67" t="s">
        <v>61</v>
      </c>
      <c r="G67" t="s">
        <v>49</v>
      </c>
      <c r="H67" t="s">
        <v>62</v>
      </c>
      <c r="I67" t="s">
        <v>200</v>
      </c>
      <c r="J67" t="s">
        <v>67</v>
      </c>
      <c r="K67">
        <v>1199.04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201</v>
      </c>
      <c r="R67" t="s">
        <v>52</v>
      </c>
      <c r="S67" t="s">
        <v>53</v>
      </c>
      <c r="T67">
        <v>3</v>
      </c>
      <c r="U67">
        <v>6</v>
      </c>
    </row>
    <row r="68" spans="1:21" x14ac:dyDescent="0.25">
      <c r="A68" t="s">
        <v>46</v>
      </c>
      <c r="B68" t="s">
        <v>47</v>
      </c>
      <c r="C68" t="s">
        <v>188</v>
      </c>
      <c r="D68" t="s">
        <v>189</v>
      </c>
      <c r="E68" t="s">
        <v>60</v>
      </c>
      <c r="F68" t="s">
        <v>61</v>
      </c>
      <c r="G68" t="s">
        <v>49</v>
      </c>
      <c r="H68" t="s">
        <v>62</v>
      </c>
      <c r="I68" t="s">
        <v>202</v>
      </c>
      <c r="J68" t="s">
        <v>50</v>
      </c>
      <c r="K68">
        <v>4928.8100000000004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203</v>
      </c>
      <c r="R68" t="s">
        <v>52</v>
      </c>
      <c r="S68" t="s">
        <v>53</v>
      </c>
      <c r="T68">
        <v>3</v>
      </c>
      <c r="U68">
        <v>7</v>
      </c>
    </row>
    <row r="69" spans="1:21" x14ac:dyDescent="0.25">
      <c r="A69" t="s">
        <v>46</v>
      </c>
      <c r="B69" t="s">
        <v>47</v>
      </c>
      <c r="C69" t="s">
        <v>188</v>
      </c>
      <c r="D69" t="s">
        <v>189</v>
      </c>
      <c r="E69" t="s">
        <v>60</v>
      </c>
      <c r="F69" t="s">
        <v>61</v>
      </c>
      <c r="G69" t="s">
        <v>49</v>
      </c>
      <c r="H69" t="s">
        <v>62</v>
      </c>
      <c r="I69" t="s">
        <v>204</v>
      </c>
      <c r="J69" t="s">
        <v>64</v>
      </c>
      <c r="K69">
        <v>620.78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205</v>
      </c>
      <c r="R69" t="s">
        <v>52</v>
      </c>
      <c r="S69" t="s">
        <v>53</v>
      </c>
      <c r="T69">
        <v>3</v>
      </c>
      <c r="U69">
        <v>8</v>
      </c>
    </row>
    <row r="70" spans="1:21" x14ac:dyDescent="0.25">
      <c r="A70" t="s">
        <v>46</v>
      </c>
      <c r="B70" t="s">
        <v>47</v>
      </c>
      <c r="C70" t="s">
        <v>188</v>
      </c>
      <c r="D70" t="s">
        <v>189</v>
      </c>
      <c r="E70" t="s">
        <v>60</v>
      </c>
      <c r="F70" t="s">
        <v>61</v>
      </c>
      <c r="G70" t="s">
        <v>49</v>
      </c>
      <c r="H70" t="s">
        <v>62</v>
      </c>
      <c r="I70" t="s">
        <v>206</v>
      </c>
      <c r="J70" t="s">
        <v>67</v>
      </c>
      <c r="K70">
        <v>1203.67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207</v>
      </c>
      <c r="R70" t="s">
        <v>52</v>
      </c>
      <c r="S70" t="s">
        <v>53</v>
      </c>
      <c r="T70">
        <v>3</v>
      </c>
      <c r="U70">
        <v>9</v>
      </c>
    </row>
    <row r="71" spans="1:21" x14ac:dyDescent="0.25">
      <c r="A71" t="s">
        <v>46</v>
      </c>
      <c r="B71" t="s">
        <v>47</v>
      </c>
      <c r="C71" t="s">
        <v>188</v>
      </c>
      <c r="D71" t="s">
        <v>189</v>
      </c>
      <c r="E71" t="s">
        <v>60</v>
      </c>
      <c r="F71" t="s">
        <v>61</v>
      </c>
      <c r="G71" t="s">
        <v>49</v>
      </c>
      <c r="H71" t="s">
        <v>62</v>
      </c>
      <c r="I71" t="s">
        <v>208</v>
      </c>
      <c r="J71" t="s">
        <v>50</v>
      </c>
      <c r="K71">
        <v>4927.4399999999996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209</v>
      </c>
      <c r="R71" t="s">
        <v>52</v>
      </c>
      <c r="S71" t="s">
        <v>53</v>
      </c>
      <c r="T71">
        <v>3</v>
      </c>
      <c r="U71">
        <v>10</v>
      </c>
    </row>
    <row r="72" spans="1:21" x14ac:dyDescent="0.25">
      <c r="A72" t="s">
        <v>46</v>
      </c>
      <c r="B72" t="s">
        <v>47</v>
      </c>
      <c r="C72" t="s">
        <v>188</v>
      </c>
      <c r="D72" t="s">
        <v>189</v>
      </c>
      <c r="E72" t="s">
        <v>60</v>
      </c>
      <c r="F72" t="s">
        <v>61</v>
      </c>
      <c r="G72" t="s">
        <v>49</v>
      </c>
      <c r="H72" t="s">
        <v>62</v>
      </c>
      <c r="I72" t="s">
        <v>210</v>
      </c>
      <c r="J72" t="s">
        <v>64</v>
      </c>
      <c r="K72">
        <v>-619.99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211</v>
      </c>
      <c r="R72" t="s">
        <v>52</v>
      </c>
      <c r="S72" t="s">
        <v>53</v>
      </c>
      <c r="T72">
        <v>3</v>
      </c>
      <c r="U72">
        <v>11</v>
      </c>
    </row>
    <row r="73" spans="1:21" x14ac:dyDescent="0.25">
      <c r="A73" t="s">
        <v>46</v>
      </c>
      <c r="B73" t="s">
        <v>47</v>
      </c>
      <c r="C73" t="s">
        <v>188</v>
      </c>
      <c r="D73" t="s">
        <v>189</v>
      </c>
      <c r="E73" t="s">
        <v>60</v>
      </c>
      <c r="F73" t="s">
        <v>61</v>
      </c>
      <c r="G73" t="s">
        <v>49</v>
      </c>
      <c r="H73" t="s">
        <v>62</v>
      </c>
      <c r="I73" t="s">
        <v>212</v>
      </c>
      <c r="J73" t="s">
        <v>67</v>
      </c>
      <c r="K73">
        <v>1203.6300000000001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213</v>
      </c>
      <c r="R73" t="s">
        <v>52</v>
      </c>
      <c r="S73" t="s">
        <v>53</v>
      </c>
      <c r="T73">
        <v>3</v>
      </c>
      <c r="U73">
        <v>12</v>
      </c>
    </row>
    <row r="74" spans="1:21" x14ac:dyDescent="0.25">
      <c r="A74" t="s">
        <v>46</v>
      </c>
      <c r="B74" t="s">
        <v>47</v>
      </c>
      <c r="C74" t="s">
        <v>188</v>
      </c>
      <c r="D74" t="s">
        <v>189</v>
      </c>
      <c r="E74" t="s">
        <v>60</v>
      </c>
      <c r="F74" t="s">
        <v>61</v>
      </c>
      <c r="G74" t="s">
        <v>49</v>
      </c>
      <c r="H74" t="s">
        <v>62</v>
      </c>
      <c r="I74" t="s">
        <v>214</v>
      </c>
      <c r="J74" t="s">
        <v>96</v>
      </c>
      <c r="K74">
        <v>6.17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215</v>
      </c>
      <c r="R74" t="s">
        <v>52</v>
      </c>
      <c r="S74" t="s">
        <v>53</v>
      </c>
      <c r="T74">
        <v>3</v>
      </c>
      <c r="U74">
        <v>13</v>
      </c>
    </row>
    <row r="75" spans="1:21" x14ac:dyDescent="0.25">
      <c r="A75" t="s">
        <v>46</v>
      </c>
      <c r="B75" t="s">
        <v>47</v>
      </c>
      <c r="C75" t="s">
        <v>188</v>
      </c>
      <c r="D75" t="s">
        <v>189</v>
      </c>
      <c r="E75" t="s">
        <v>60</v>
      </c>
      <c r="F75" t="s">
        <v>61</v>
      </c>
      <c r="G75" t="s">
        <v>49</v>
      </c>
      <c r="H75" t="s">
        <v>62</v>
      </c>
      <c r="I75" t="s">
        <v>216</v>
      </c>
      <c r="J75" t="s">
        <v>96</v>
      </c>
      <c r="K75">
        <v>4.59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217</v>
      </c>
      <c r="R75" t="s">
        <v>52</v>
      </c>
      <c r="S75" t="s">
        <v>53</v>
      </c>
      <c r="T75">
        <v>3</v>
      </c>
      <c r="U75">
        <v>14</v>
      </c>
    </row>
    <row r="76" spans="1:21" x14ac:dyDescent="0.25">
      <c r="A76" t="s">
        <v>46</v>
      </c>
      <c r="B76" t="s">
        <v>47</v>
      </c>
      <c r="C76" t="s">
        <v>188</v>
      </c>
      <c r="D76" t="s">
        <v>189</v>
      </c>
      <c r="E76" t="s">
        <v>60</v>
      </c>
      <c r="F76" t="s">
        <v>61</v>
      </c>
      <c r="G76" t="s">
        <v>49</v>
      </c>
      <c r="H76" t="s">
        <v>62</v>
      </c>
      <c r="I76" t="s">
        <v>218</v>
      </c>
      <c r="J76" t="s">
        <v>50</v>
      </c>
      <c r="K76">
        <v>3695.75</v>
      </c>
      <c r="L76">
        <v>3695</v>
      </c>
      <c r="M76">
        <v>-4</v>
      </c>
      <c r="N76">
        <v>4</v>
      </c>
      <c r="O76">
        <v>-6</v>
      </c>
      <c r="P76">
        <v>6</v>
      </c>
      <c r="Q76" t="s">
        <v>219</v>
      </c>
      <c r="R76" t="s">
        <v>52</v>
      </c>
      <c r="S76" t="s">
        <v>53</v>
      </c>
      <c r="T76">
        <v>3</v>
      </c>
      <c r="U76">
        <v>15</v>
      </c>
    </row>
    <row r="77" spans="1:21" x14ac:dyDescent="0.25">
      <c r="A77" t="s">
        <v>46</v>
      </c>
      <c r="B77" t="s">
        <v>47</v>
      </c>
      <c r="C77" t="s">
        <v>188</v>
      </c>
      <c r="D77" t="s">
        <v>189</v>
      </c>
      <c r="E77" t="s">
        <v>60</v>
      </c>
      <c r="F77" t="s">
        <v>61</v>
      </c>
      <c r="G77" t="s">
        <v>49</v>
      </c>
      <c r="H77" t="s">
        <v>62</v>
      </c>
      <c r="I77" t="s">
        <v>220</v>
      </c>
      <c r="J77" t="s">
        <v>64</v>
      </c>
      <c r="K77">
        <v>549.59</v>
      </c>
      <c r="L77">
        <v>549</v>
      </c>
      <c r="M77">
        <v>-4</v>
      </c>
      <c r="N77">
        <v>4</v>
      </c>
      <c r="O77">
        <v>-6</v>
      </c>
      <c r="P77">
        <v>6</v>
      </c>
      <c r="Q77" t="s">
        <v>221</v>
      </c>
      <c r="R77" t="s">
        <v>52</v>
      </c>
      <c r="S77" t="s">
        <v>53</v>
      </c>
      <c r="T77">
        <v>3</v>
      </c>
      <c r="U77">
        <v>16</v>
      </c>
    </row>
    <row r="78" spans="1:21" x14ac:dyDescent="0.25">
      <c r="A78" t="s">
        <v>46</v>
      </c>
      <c r="B78" t="s">
        <v>47</v>
      </c>
      <c r="C78" t="s">
        <v>188</v>
      </c>
      <c r="D78" t="s">
        <v>189</v>
      </c>
      <c r="E78" t="s">
        <v>60</v>
      </c>
      <c r="F78" t="s">
        <v>61</v>
      </c>
      <c r="G78" t="s">
        <v>49</v>
      </c>
      <c r="H78" t="s">
        <v>62</v>
      </c>
      <c r="I78" t="s">
        <v>222</v>
      </c>
      <c r="J78" t="s">
        <v>67</v>
      </c>
      <c r="K78">
        <v>1177.45</v>
      </c>
      <c r="L78">
        <v>1176.9000000000001</v>
      </c>
      <c r="M78">
        <v>-4</v>
      </c>
      <c r="N78">
        <v>4</v>
      </c>
      <c r="O78">
        <v>-6</v>
      </c>
      <c r="P78">
        <v>6</v>
      </c>
      <c r="Q78" t="s">
        <v>223</v>
      </c>
      <c r="R78" t="s">
        <v>52</v>
      </c>
      <c r="S78" t="s">
        <v>53</v>
      </c>
      <c r="T78">
        <v>3</v>
      </c>
      <c r="U78">
        <v>17</v>
      </c>
    </row>
    <row r="79" spans="1:21" x14ac:dyDescent="0.25">
      <c r="A79" t="s">
        <v>46</v>
      </c>
      <c r="B79" t="s">
        <v>47</v>
      </c>
      <c r="C79" t="s">
        <v>188</v>
      </c>
      <c r="D79" t="s">
        <v>189</v>
      </c>
      <c r="E79" t="s">
        <v>60</v>
      </c>
      <c r="F79" t="s">
        <v>61</v>
      </c>
      <c r="G79" t="s">
        <v>49</v>
      </c>
      <c r="H79" t="s">
        <v>62</v>
      </c>
      <c r="I79" t="s">
        <v>224</v>
      </c>
      <c r="J79" t="s">
        <v>50</v>
      </c>
      <c r="K79">
        <v>3694.03</v>
      </c>
      <c r="L79">
        <v>3695</v>
      </c>
      <c r="M79">
        <v>-4</v>
      </c>
      <c r="N79">
        <v>4</v>
      </c>
      <c r="O79">
        <v>-6</v>
      </c>
      <c r="P79">
        <v>6</v>
      </c>
      <c r="Q79" t="s">
        <v>225</v>
      </c>
      <c r="R79" t="s">
        <v>52</v>
      </c>
      <c r="S79" t="s">
        <v>53</v>
      </c>
      <c r="T79">
        <v>3</v>
      </c>
      <c r="U79">
        <v>18</v>
      </c>
    </row>
    <row r="80" spans="1:21" x14ac:dyDescent="0.25">
      <c r="A80" t="s">
        <v>46</v>
      </c>
      <c r="B80" t="s">
        <v>47</v>
      </c>
      <c r="C80" t="s">
        <v>188</v>
      </c>
      <c r="D80" t="s">
        <v>189</v>
      </c>
      <c r="E80" t="s">
        <v>60</v>
      </c>
      <c r="F80" t="s">
        <v>61</v>
      </c>
      <c r="G80" t="s">
        <v>49</v>
      </c>
      <c r="H80" t="s">
        <v>62</v>
      </c>
      <c r="I80" t="s">
        <v>226</v>
      </c>
      <c r="J80" t="s">
        <v>64</v>
      </c>
      <c r="K80">
        <v>-548.03</v>
      </c>
      <c r="L80">
        <v>-549</v>
      </c>
      <c r="M80">
        <v>-4</v>
      </c>
      <c r="N80">
        <v>4</v>
      </c>
      <c r="O80">
        <v>-6</v>
      </c>
      <c r="P80">
        <v>6</v>
      </c>
      <c r="Q80" t="s">
        <v>227</v>
      </c>
      <c r="R80" t="s">
        <v>52</v>
      </c>
      <c r="S80" t="s">
        <v>53</v>
      </c>
      <c r="T80">
        <v>3</v>
      </c>
      <c r="U80">
        <v>19</v>
      </c>
    </row>
    <row r="81" spans="1:21" x14ac:dyDescent="0.25">
      <c r="A81" t="s">
        <v>46</v>
      </c>
      <c r="B81" t="s">
        <v>47</v>
      </c>
      <c r="C81" t="s">
        <v>188</v>
      </c>
      <c r="D81" t="s">
        <v>189</v>
      </c>
      <c r="E81" t="s">
        <v>60</v>
      </c>
      <c r="F81" t="s">
        <v>61</v>
      </c>
      <c r="G81" t="s">
        <v>49</v>
      </c>
      <c r="H81" t="s">
        <v>62</v>
      </c>
      <c r="I81" t="s">
        <v>228</v>
      </c>
      <c r="J81" t="s">
        <v>67</v>
      </c>
      <c r="K81">
        <v>1177.03</v>
      </c>
      <c r="L81">
        <v>1176.9000000000001</v>
      </c>
      <c r="M81">
        <v>-4</v>
      </c>
      <c r="N81">
        <v>4</v>
      </c>
      <c r="O81">
        <v>-6</v>
      </c>
      <c r="P81">
        <v>6</v>
      </c>
      <c r="Q81" t="s">
        <v>229</v>
      </c>
      <c r="R81" t="s">
        <v>52</v>
      </c>
      <c r="S81" t="s">
        <v>53</v>
      </c>
      <c r="T81">
        <v>3</v>
      </c>
      <c r="U81">
        <v>20</v>
      </c>
    </row>
    <row r="82" spans="1:21" x14ac:dyDescent="0.25">
      <c r="A82" t="s">
        <v>46</v>
      </c>
      <c r="B82" t="s">
        <v>47</v>
      </c>
      <c r="C82" t="s">
        <v>188</v>
      </c>
      <c r="D82" t="s">
        <v>189</v>
      </c>
      <c r="E82" t="s">
        <v>60</v>
      </c>
      <c r="F82" t="s">
        <v>61</v>
      </c>
      <c r="G82" t="s">
        <v>49</v>
      </c>
      <c r="H82" t="s">
        <v>62</v>
      </c>
      <c r="I82" t="s">
        <v>230</v>
      </c>
      <c r="J82" t="s">
        <v>91</v>
      </c>
      <c r="K82">
        <v>1.73</v>
      </c>
      <c r="L82">
        <v>0</v>
      </c>
      <c r="M82">
        <v>-4</v>
      </c>
      <c r="N82">
        <v>4</v>
      </c>
      <c r="O82">
        <v>-8</v>
      </c>
      <c r="P82">
        <v>8</v>
      </c>
      <c r="Q82" t="s">
        <v>231</v>
      </c>
      <c r="R82" t="s">
        <v>52</v>
      </c>
      <c r="S82" t="s">
        <v>53</v>
      </c>
      <c r="T82">
        <v>3</v>
      </c>
      <c r="U82">
        <v>21</v>
      </c>
    </row>
    <row r="83" spans="1:21" x14ac:dyDescent="0.25">
      <c r="A83" t="s">
        <v>46</v>
      </c>
      <c r="B83" t="s">
        <v>47</v>
      </c>
      <c r="C83" t="s">
        <v>188</v>
      </c>
      <c r="D83" t="s">
        <v>189</v>
      </c>
      <c r="E83" t="s">
        <v>60</v>
      </c>
      <c r="F83" t="s">
        <v>61</v>
      </c>
      <c r="G83" t="s">
        <v>49</v>
      </c>
      <c r="H83" t="s">
        <v>62</v>
      </c>
      <c r="I83" t="s">
        <v>232</v>
      </c>
      <c r="J83" t="s">
        <v>88</v>
      </c>
      <c r="K83">
        <v>1097.6199999999999</v>
      </c>
      <c r="L83">
        <v>1098</v>
      </c>
      <c r="M83">
        <v>-2</v>
      </c>
      <c r="N83">
        <v>2</v>
      </c>
      <c r="O83">
        <v>-4</v>
      </c>
      <c r="P83">
        <v>4</v>
      </c>
      <c r="Q83" t="s">
        <v>233</v>
      </c>
      <c r="R83" t="s">
        <v>234</v>
      </c>
      <c r="S83" t="s">
        <v>53</v>
      </c>
      <c r="T83">
        <v>3</v>
      </c>
      <c r="U83">
        <v>22</v>
      </c>
    </row>
    <row r="84" spans="1:21" x14ac:dyDescent="0.25">
      <c r="A84" t="s">
        <v>46</v>
      </c>
      <c r="B84" t="s">
        <v>47</v>
      </c>
      <c r="C84" t="s">
        <v>188</v>
      </c>
      <c r="D84" t="s">
        <v>189</v>
      </c>
      <c r="E84" t="s">
        <v>60</v>
      </c>
      <c r="F84" t="s">
        <v>61</v>
      </c>
      <c r="G84" t="s">
        <v>49</v>
      </c>
      <c r="H84" t="s">
        <v>62</v>
      </c>
      <c r="I84" t="s">
        <v>235</v>
      </c>
      <c r="J84" t="s">
        <v>96</v>
      </c>
      <c r="K84">
        <v>0.41</v>
      </c>
      <c r="L84">
        <v>0</v>
      </c>
      <c r="M84">
        <v>-4</v>
      </c>
      <c r="N84">
        <v>4</v>
      </c>
      <c r="O84">
        <v>-8</v>
      </c>
      <c r="P84">
        <v>8</v>
      </c>
      <c r="Q84" t="s">
        <v>236</v>
      </c>
      <c r="R84" t="s">
        <v>234</v>
      </c>
      <c r="S84" t="s">
        <v>53</v>
      </c>
      <c r="T84">
        <v>3</v>
      </c>
      <c r="U84">
        <v>23</v>
      </c>
    </row>
    <row r="85" spans="1:21" x14ac:dyDescent="0.25">
      <c r="A85" t="s">
        <v>46</v>
      </c>
      <c r="B85" t="s">
        <v>47</v>
      </c>
      <c r="C85" t="s">
        <v>188</v>
      </c>
      <c r="D85" t="s">
        <v>189</v>
      </c>
      <c r="E85" t="s">
        <v>60</v>
      </c>
      <c r="F85" t="s">
        <v>61</v>
      </c>
      <c r="G85" t="s">
        <v>49</v>
      </c>
      <c r="H85" t="s">
        <v>62</v>
      </c>
      <c r="I85" t="s">
        <v>237</v>
      </c>
      <c r="J85" t="s">
        <v>91</v>
      </c>
      <c r="K85">
        <v>813.56</v>
      </c>
      <c r="L85">
        <v>814</v>
      </c>
      <c r="M85">
        <v>-4</v>
      </c>
      <c r="N85">
        <v>4</v>
      </c>
      <c r="O85">
        <v>-8</v>
      </c>
      <c r="P85">
        <v>8</v>
      </c>
      <c r="Q85" t="s">
        <v>238</v>
      </c>
      <c r="R85" t="s">
        <v>52</v>
      </c>
      <c r="S85" t="s">
        <v>53</v>
      </c>
      <c r="T85">
        <v>3</v>
      </c>
      <c r="U85">
        <v>24</v>
      </c>
    </row>
    <row r="86" spans="1:21" x14ac:dyDescent="0.25">
      <c r="A86" t="s">
        <v>46</v>
      </c>
      <c r="B86" t="s">
        <v>47</v>
      </c>
      <c r="C86" t="s">
        <v>188</v>
      </c>
      <c r="D86" t="s">
        <v>189</v>
      </c>
      <c r="E86" t="s">
        <v>60</v>
      </c>
      <c r="F86" t="s">
        <v>61</v>
      </c>
      <c r="G86" t="s">
        <v>49</v>
      </c>
      <c r="H86" t="s">
        <v>62</v>
      </c>
      <c r="I86" t="s">
        <v>239</v>
      </c>
      <c r="J86" t="s">
        <v>88</v>
      </c>
      <c r="K86">
        <v>73.52</v>
      </c>
      <c r="L86">
        <v>72.5</v>
      </c>
      <c r="M86">
        <v>-4</v>
      </c>
      <c r="N86">
        <v>4</v>
      </c>
      <c r="O86">
        <v>-8</v>
      </c>
      <c r="P86">
        <v>8</v>
      </c>
      <c r="Q86" t="s">
        <v>240</v>
      </c>
      <c r="R86" t="s">
        <v>234</v>
      </c>
      <c r="S86" t="s">
        <v>53</v>
      </c>
      <c r="T86">
        <v>3</v>
      </c>
      <c r="U86">
        <v>25</v>
      </c>
    </row>
    <row r="87" spans="1:21" x14ac:dyDescent="0.25">
      <c r="A87" t="s">
        <v>46</v>
      </c>
      <c r="B87" t="s">
        <v>47</v>
      </c>
      <c r="C87" t="s">
        <v>188</v>
      </c>
      <c r="D87" t="s">
        <v>189</v>
      </c>
      <c r="E87" t="s">
        <v>60</v>
      </c>
      <c r="F87" t="s">
        <v>61</v>
      </c>
      <c r="G87" t="s">
        <v>49</v>
      </c>
      <c r="H87" t="s">
        <v>62</v>
      </c>
      <c r="I87" t="s">
        <v>241</v>
      </c>
      <c r="J87" t="s">
        <v>96</v>
      </c>
      <c r="K87">
        <v>20.05</v>
      </c>
      <c r="L87">
        <v>19.8</v>
      </c>
      <c r="M87">
        <v>-4</v>
      </c>
      <c r="N87">
        <v>4</v>
      </c>
      <c r="O87">
        <v>-8</v>
      </c>
      <c r="P87">
        <v>8</v>
      </c>
      <c r="Q87" t="s">
        <v>242</v>
      </c>
      <c r="R87" t="s">
        <v>52</v>
      </c>
      <c r="S87" t="s">
        <v>53</v>
      </c>
      <c r="T87">
        <v>3</v>
      </c>
      <c r="U87">
        <v>26</v>
      </c>
    </row>
    <row r="88" spans="1:21" x14ac:dyDescent="0.25">
      <c r="A88" t="s">
        <v>46</v>
      </c>
      <c r="B88" t="s">
        <v>47</v>
      </c>
      <c r="C88" t="s">
        <v>188</v>
      </c>
      <c r="D88" t="s">
        <v>189</v>
      </c>
      <c r="E88" t="s">
        <v>60</v>
      </c>
      <c r="F88" t="s">
        <v>61</v>
      </c>
      <c r="G88" t="s">
        <v>49</v>
      </c>
      <c r="H88" t="s">
        <v>62</v>
      </c>
      <c r="I88" t="s">
        <v>243</v>
      </c>
      <c r="J88" t="s">
        <v>91</v>
      </c>
      <c r="K88">
        <v>812.76</v>
      </c>
      <c r="L88">
        <v>814</v>
      </c>
      <c r="M88">
        <v>-4</v>
      </c>
      <c r="N88">
        <v>4</v>
      </c>
      <c r="O88">
        <v>-8</v>
      </c>
      <c r="P88">
        <v>8</v>
      </c>
      <c r="Q88" t="s">
        <v>244</v>
      </c>
      <c r="R88" t="s">
        <v>52</v>
      </c>
      <c r="S88" t="s">
        <v>53</v>
      </c>
      <c r="T88">
        <v>3</v>
      </c>
      <c r="U88">
        <v>27</v>
      </c>
    </row>
    <row r="89" spans="1:21" x14ac:dyDescent="0.25">
      <c r="A89" t="s">
        <v>46</v>
      </c>
      <c r="B89" t="s">
        <v>47</v>
      </c>
      <c r="C89" t="s">
        <v>188</v>
      </c>
      <c r="D89" t="s">
        <v>189</v>
      </c>
      <c r="E89" t="s">
        <v>60</v>
      </c>
      <c r="F89" t="s">
        <v>61</v>
      </c>
      <c r="G89" t="s">
        <v>49</v>
      </c>
      <c r="H89" t="s">
        <v>62</v>
      </c>
      <c r="I89" t="s">
        <v>245</v>
      </c>
      <c r="J89" t="s">
        <v>88</v>
      </c>
      <c r="K89">
        <v>1170.1199999999999</v>
      </c>
      <c r="L89">
        <v>1170.5</v>
      </c>
      <c r="M89">
        <v>-4</v>
      </c>
      <c r="N89">
        <v>4</v>
      </c>
      <c r="O89">
        <v>-8</v>
      </c>
      <c r="P89">
        <v>8</v>
      </c>
      <c r="Q89" t="s">
        <v>246</v>
      </c>
      <c r="R89" t="s">
        <v>234</v>
      </c>
      <c r="S89" t="s">
        <v>53</v>
      </c>
      <c r="T89">
        <v>3</v>
      </c>
      <c r="U89">
        <v>28</v>
      </c>
    </row>
    <row r="90" spans="1:21" x14ac:dyDescent="0.25">
      <c r="A90" t="s">
        <v>46</v>
      </c>
      <c r="B90" t="s">
        <v>47</v>
      </c>
      <c r="C90" t="s">
        <v>188</v>
      </c>
      <c r="D90" t="s">
        <v>189</v>
      </c>
      <c r="E90" t="s">
        <v>60</v>
      </c>
      <c r="F90" t="s">
        <v>61</v>
      </c>
      <c r="G90" t="s">
        <v>49</v>
      </c>
      <c r="H90" t="s">
        <v>62</v>
      </c>
      <c r="I90" t="s">
        <v>247</v>
      </c>
      <c r="J90" t="s">
        <v>96</v>
      </c>
      <c r="K90">
        <v>21.59</v>
      </c>
      <c r="L90">
        <v>19.8</v>
      </c>
      <c r="M90">
        <v>-4</v>
      </c>
      <c r="N90">
        <v>4</v>
      </c>
      <c r="O90">
        <v>-8</v>
      </c>
      <c r="P90">
        <v>8</v>
      </c>
      <c r="Q90" t="s">
        <v>248</v>
      </c>
      <c r="R90" t="s">
        <v>234</v>
      </c>
      <c r="S90" t="s">
        <v>53</v>
      </c>
      <c r="T90">
        <v>3</v>
      </c>
      <c r="U90">
        <v>29</v>
      </c>
    </row>
    <row r="91" spans="1:21" x14ac:dyDescent="0.25">
      <c r="A91" t="s">
        <v>46</v>
      </c>
      <c r="B91" t="s">
        <v>47</v>
      </c>
      <c r="C91" t="s">
        <v>188</v>
      </c>
      <c r="D91" t="s">
        <v>189</v>
      </c>
      <c r="E91" t="s">
        <v>60</v>
      </c>
      <c r="F91" t="s">
        <v>61</v>
      </c>
      <c r="G91" t="s">
        <v>49</v>
      </c>
      <c r="H91" t="s">
        <v>62</v>
      </c>
      <c r="I91" t="s">
        <v>249</v>
      </c>
      <c r="J91" t="s">
        <v>91</v>
      </c>
      <c r="K91">
        <v>1233.06</v>
      </c>
      <c r="L91">
        <v>1235</v>
      </c>
      <c r="M91">
        <v>-4</v>
      </c>
      <c r="N91">
        <v>4</v>
      </c>
      <c r="O91">
        <v>-8</v>
      </c>
      <c r="P91">
        <v>8</v>
      </c>
      <c r="Q91" t="s">
        <v>250</v>
      </c>
      <c r="R91" t="s">
        <v>52</v>
      </c>
      <c r="S91" t="s">
        <v>53</v>
      </c>
      <c r="T91">
        <v>3</v>
      </c>
      <c r="U91">
        <v>30</v>
      </c>
    </row>
    <row r="92" spans="1:21" x14ac:dyDescent="0.25">
      <c r="A92" t="s">
        <v>46</v>
      </c>
      <c r="B92" t="s">
        <v>47</v>
      </c>
      <c r="C92" t="s">
        <v>188</v>
      </c>
      <c r="D92" t="s">
        <v>189</v>
      </c>
      <c r="E92" t="s">
        <v>60</v>
      </c>
      <c r="F92" t="s">
        <v>61</v>
      </c>
      <c r="G92" t="s">
        <v>49</v>
      </c>
      <c r="H92" t="s">
        <v>62</v>
      </c>
      <c r="I92" t="s">
        <v>251</v>
      </c>
      <c r="J92" t="s">
        <v>88</v>
      </c>
      <c r="K92">
        <v>71.19</v>
      </c>
      <c r="L92">
        <v>72.5</v>
      </c>
      <c r="M92">
        <v>-4</v>
      </c>
      <c r="N92">
        <v>4</v>
      </c>
      <c r="O92">
        <v>-8</v>
      </c>
      <c r="P92">
        <v>8</v>
      </c>
      <c r="Q92" t="s">
        <v>252</v>
      </c>
      <c r="R92" t="s">
        <v>234</v>
      </c>
      <c r="S92" t="s">
        <v>53</v>
      </c>
      <c r="T92">
        <v>3</v>
      </c>
      <c r="U92">
        <v>31</v>
      </c>
    </row>
    <row r="93" spans="1:21" x14ac:dyDescent="0.25">
      <c r="A93" t="s">
        <v>46</v>
      </c>
      <c r="B93" t="s">
        <v>47</v>
      </c>
      <c r="C93" t="s">
        <v>188</v>
      </c>
      <c r="D93" t="s">
        <v>189</v>
      </c>
      <c r="E93" t="s">
        <v>60</v>
      </c>
      <c r="F93" t="s">
        <v>61</v>
      </c>
      <c r="G93" t="s">
        <v>49</v>
      </c>
      <c r="H93" t="s">
        <v>62</v>
      </c>
      <c r="I93" t="s">
        <v>253</v>
      </c>
      <c r="J93" t="s">
        <v>96</v>
      </c>
      <c r="K93">
        <v>26.22</v>
      </c>
      <c r="L93">
        <v>23.3</v>
      </c>
      <c r="M93">
        <v>-4</v>
      </c>
      <c r="N93">
        <v>4</v>
      </c>
      <c r="O93">
        <v>-8</v>
      </c>
      <c r="P93">
        <v>8</v>
      </c>
      <c r="Q93" t="s">
        <v>254</v>
      </c>
      <c r="R93" t="s">
        <v>234</v>
      </c>
      <c r="S93" t="s">
        <v>53</v>
      </c>
      <c r="T93">
        <v>3</v>
      </c>
      <c r="U93">
        <v>32</v>
      </c>
    </row>
    <row r="94" spans="1:21" x14ac:dyDescent="0.25">
      <c r="A94" t="s">
        <v>46</v>
      </c>
      <c r="B94" t="s">
        <v>47</v>
      </c>
      <c r="C94" t="s">
        <v>188</v>
      </c>
      <c r="D94" t="s">
        <v>189</v>
      </c>
      <c r="E94" t="s">
        <v>60</v>
      </c>
      <c r="F94" t="s">
        <v>61</v>
      </c>
      <c r="G94" t="s">
        <v>49</v>
      </c>
      <c r="H94" t="s">
        <v>62</v>
      </c>
      <c r="I94" t="s">
        <v>255</v>
      </c>
      <c r="J94" t="s">
        <v>91</v>
      </c>
      <c r="K94">
        <v>1231.69</v>
      </c>
      <c r="L94">
        <v>1235</v>
      </c>
      <c r="M94">
        <v>-4</v>
      </c>
      <c r="N94">
        <v>4</v>
      </c>
      <c r="O94">
        <v>-8</v>
      </c>
      <c r="P94">
        <v>8</v>
      </c>
      <c r="Q94" t="s">
        <v>256</v>
      </c>
      <c r="R94" t="s">
        <v>52</v>
      </c>
      <c r="S94" t="s">
        <v>53</v>
      </c>
      <c r="T94">
        <v>3</v>
      </c>
      <c r="U94">
        <v>33</v>
      </c>
    </row>
    <row r="95" spans="1:21" x14ac:dyDescent="0.25">
      <c r="A95" t="s">
        <v>46</v>
      </c>
      <c r="B95" t="s">
        <v>47</v>
      </c>
      <c r="C95" t="s">
        <v>188</v>
      </c>
      <c r="D95" t="s">
        <v>189</v>
      </c>
      <c r="E95" t="s">
        <v>60</v>
      </c>
      <c r="F95" t="s">
        <v>61</v>
      </c>
      <c r="G95" t="s">
        <v>49</v>
      </c>
      <c r="H95" t="s">
        <v>62</v>
      </c>
      <c r="I95" t="s">
        <v>257</v>
      </c>
      <c r="J95" t="s">
        <v>88</v>
      </c>
      <c r="K95">
        <v>1169.58</v>
      </c>
      <c r="L95">
        <v>1170.5</v>
      </c>
      <c r="M95">
        <v>-4</v>
      </c>
      <c r="N95">
        <v>4</v>
      </c>
      <c r="O95">
        <v>-8</v>
      </c>
      <c r="P95">
        <v>8</v>
      </c>
      <c r="Q95" t="s">
        <v>258</v>
      </c>
      <c r="R95" t="s">
        <v>52</v>
      </c>
      <c r="S95" t="s">
        <v>53</v>
      </c>
      <c r="T95">
        <v>3</v>
      </c>
      <c r="U95">
        <v>34</v>
      </c>
    </row>
    <row r="96" spans="1:21" x14ac:dyDescent="0.25">
      <c r="A96" t="s">
        <v>46</v>
      </c>
      <c r="B96" t="s">
        <v>47</v>
      </c>
      <c r="C96" t="s">
        <v>188</v>
      </c>
      <c r="D96" t="s">
        <v>189</v>
      </c>
      <c r="E96" t="s">
        <v>60</v>
      </c>
      <c r="F96" t="s">
        <v>61</v>
      </c>
      <c r="G96" t="s">
        <v>49</v>
      </c>
      <c r="H96" t="s">
        <v>62</v>
      </c>
      <c r="I96" t="s">
        <v>259</v>
      </c>
      <c r="J96" t="s">
        <v>96</v>
      </c>
      <c r="K96">
        <v>26.18</v>
      </c>
      <c r="L96">
        <v>23.3</v>
      </c>
      <c r="M96">
        <v>-4</v>
      </c>
      <c r="N96">
        <v>4</v>
      </c>
      <c r="O96">
        <v>-8</v>
      </c>
      <c r="P96">
        <v>8</v>
      </c>
      <c r="Q96" t="s">
        <v>260</v>
      </c>
      <c r="R96" t="s">
        <v>52</v>
      </c>
      <c r="S96" t="s">
        <v>53</v>
      </c>
      <c r="T96">
        <v>3</v>
      </c>
      <c r="U96">
        <v>35</v>
      </c>
    </row>
    <row r="97" spans="1:21" x14ac:dyDescent="0.25">
      <c r="A97" t="s">
        <v>46</v>
      </c>
      <c r="B97" t="s">
        <v>47</v>
      </c>
      <c r="C97" t="s">
        <v>188</v>
      </c>
      <c r="D97" t="s">
        <v>189</v>
      </c>
      <c r="E97" t="s">
        <v>60</v>
      </c>
      <c r="F97" t="s">
        <v>61</v>
      </c>
      <c r="G97" t="s">
        <v>49</v>
      </c>
      <c r="H97" t="s">
        <v>62</v>
      </c>
      <c r="I97" t="s">
        <v>261</v>
      </c>
      <c r="J97" t="s">
        <v>91</v>
      </c>
      <c r="K97">
        <v>3273.66</v>
      </c>
      <c r="L97">
        <v>3275</v>
      </c>
      <c r="M97">
        <v>-4</v>
      </c>
      <c r="N97">
        <v>4</v>
      </c>
      <c r="O97">
        <v>-8</v>
      </c>
      <c r="P97">
        <v>8</v>
      </c>
      <c r="Q97" t="s">
        <v>262</v>
      </c>
      <c r="R97" t="s">
        <v>52</v>
      </c>
      <c r="S97" t="s">
        <v>53</v>
      </c>
      <c r="T97">
        <v>3</v>
      </c>
      <c r="U97">
        <v>36</v>
      </c>
    </row>
    <row r="98" spans="1:21" x14ac:dyDescent="0.25">
      <c r="A98" t="s">
        <v>46</v>
      </c>
      <c r="B98" t="s">
        <v>47</v>
      </c>
      <c r="C98" t="s">
        <v>188</v>
      </c>
      <c r="D98" t="s">
        <v>189</v>
      </c>
      <c r="E98" t="s">
        <v>60</v>
      </c>
      <c r="F98" t="s">
        <v>61</v>
      </c>
      <c r="G98" t="s">
        <v>49</v>
      </c>
      <c r="H98" t="s">
        <v>62</v>
      </c>
      <c r="I98" t="s">
        <v>263</v>
      </c>
      <c r="J98" t="s">
        <v>88</v>
      </c>
      <c r="K98">
        <v>89.86</v>
      </c>
      <c r="L98">
        <v>89.4</v>
      </c>
      <c r="M98">
        <v>-4</v>
      </c>
      <c r="N98">
        <v>4</v>
      </c>
      <c r="O98">
        <v>-8</v>
      </c>
      <c r="P98">
        <v>8</v>
      </c>
      <c r="Q98" t="s">
        <v>264</v>
      </c>
      <c r="R98" t="s">
        <v>234</v>
      </c>
      <c r="S98" t="s">
        <v>53</v>
      </c>
      <c r="T98">
        <v>3</v>
      </c>
      <c r="U98">
        <v>37</v>
      </c>
    </row>
    <row r="99" spans="1:21" x14ac:dyDescent="0.25">
      <c r="A99" t="s">
        <v>46</v>
      </c>
      <c r="B99" t="s">
        <v>47</v>
      </c>
      <c r="C99" t="s">
        <v>188</v>
      </c>
      <c r="D99" t="s">
        <v>189</v>
      </c>
      <c r="E99" t="s">
        <v>60</v>
      </c>
      <c r="F99" t="s">
        <v>61</v>
      </c>
      <c r="G99" t="s">
        <v>49</v>
      </c>
      <c r="H99" t="s">
        <v>62</v>
      </c>
      <c r="I99" t="s">
        <v>265</v>
      </c>
      <c r="J99" t="s">
        <v>96</v>
      </c>
      <c r="K99">
        <v>107.07</v>
      </c>
      <c r="L99">
        <v>105.5</v>
      </c>
      <c r="M99">
        <v>-4</v>
      </c>
      <c r="N99">
        <v>4</v>
      </c>
      <c r="O99">
        <v>-8</v>
      </c>
      <c r="P99">
        <v>8</v>
      </c>
      <c r="Q99" t="s">
        <v>266</v>
      </c>
      <c r="R99" t="s">
        <v>234</v>
      </c>
      <c r="S99" t="s">
        <v>53</v>
      </c>
      <c r="T99">
        <v>3</v>
      </c>
      <c r="U99">
        <v>38</v>
      </c>
    </row>
    <row r="100" spans="1:21" x14ac:dyDescent="0.25">
      <c r="A100" t="s">
        <v>46</v>
      </c>
      <c r="B100" t="s">
        <v>47</v>
      </c>
      <c r="C100" t="s">
        <v>188</v>
      </c>
      <c r="D100" t="s">
        <v>189</v>
      </c>
      <c r="E100" t="s">
        <v>60</v>
      </c>
      <c r="F100" t="s">
        <v>61</v>
      </c>
      <c r="G100" t="s">
        <v>49</v>
      </c>
      <c r="H100" t="s">
        <v>62</v>
      </c>
      <c r="I100" t="s">
        <v>267</v>
      </c>
      <c r="J100" t="s">
        <v>88</v>
      </c>
      <c r="K100">
        <v>1007.77</v>
      </c>
      <c r="L100">
        <v>1008.6</v>
      </c>
      <c r="M100">
        <v>-3.5</v>
      </c>
      <c r="N100">
        <v>3.5</v>
      </c>
      <c r="O100">
        <v>-7</v>
      </c>
      <c r="P100">
        <v>7</v>
      </c>
      <c r="Q100" t="s">
        <v>268</v>
      </c>
      <c r="R100" t="s">
        <v>52</v>
      </c>
      <c r="S100" t="s">
        <v>53</v>
      </c>
      <c r="T100">
        <v>3</v>
      </c>
      <c r="U100">
        <v>39</v>
      </c>
    </row>
    <row r="101" spans="1:21" x14ac:dyDescent="0.25">
      <c r="A101" t="s">
        <v>46</v>
      </c>
      <c r="B101" t="s">
        <v>47</v>
      </c>
      <c r="C101" t="s">
        <v>188</v>
      </c>
      <c r="D101" t="s">
        <v>189</v>
      </c>
      <c r="E101" t="s">
        <v>60</v>
      </c>
      <c r="F101" t="s">
        <v>61</v>
      </c>
      <c r="G101" t="s">
        <v>49</v>
      </c>
      <c r="H101" t="s">
        <v>62</v>
      </c>
      <c r="I101" t="s">
        <v>269</v>
      </c>
      <c r="J101" t="s">
        <v>88</v>
      </c>
      <c r="K101">
        <v>1171.1500000000001</v>
      </c>
      <c r="L101">
        <v>1170.5</v>
      </c>
      <c r="M101">
        <v>-4</v>
      </c>
      <c r="N101">
        <v>4</v>
      </c>
      <c r="O101">
        <v>-8</v>
      </c>
      <c r="P101">
        <v>8</v>
      </c>
      <c r="Q101" t="s">
        <v>270</v>
      </c>
      <c r="R101" t="s">
        <v>52</v>
      </c>
      <c r="S101" t="s">
        <v>53</v>
      </c>
      <c r="T101">
        <v>3</v>
      </c>
      <c r="U101">
        <v>40</v>
      </c>
    </row>
    <row r="102" spans="1:21" x14ac:dyDescent="0.25">
      <c r="A102" t="s">
        <v>46</v>
      </c>
      <c r="B102" t="s">
        <v>47</v>
      </c>
      <c r="C102" t="s">
        <v>188</v>
      </c>
      <c r="D102" t="s">
        <v>189</v>
      </c>
      <c r="E102" t="s">
        <v>60</v>
      </c>
      <c r="F102" t="s">
        <v>61</v>
      </c>
      <c r="G102" t="s">
        <v>49</v>
      </c>
      <c r="H102" t="s">
        <v>62</v>
      </c>
      <c r="I102" t="s">
        <v>271</v>
      </c>
      <c r="J102" t="s">
        <v>88</v>
      </c>
      <c r="K102">
        <v>72.5</v>
      </c>
      <c r="L102">
        <v>72.5</v>
      </c>
      <c r="M102">
        <v>-4</v>
      </c>
      <c r="N102">
        <v>4</v>
      </c>
      <c r="O102">
        <v>-8</v>
      </c>
      <c r="P102">
        <v>8</v>
      </c>
      <c r="Q102" t="s">
        <v>272</v>
      </c>
      <c r="R102" t="s">
        <v>52</v>
      </c>
      <c r="S102" t="s">
        <v>53</v>
      </c>
      <c r="T102">
        <v>3</v>
      </c>
      <c r="U102">
        <v>41</v>
      </c>
    </row>
    <row r="103" spans="1:21" x14ac:dyDescent="0.25">
      <c r="A103" t="s">
        <v>46</v>
      </c>
      <c r="B103" t="s">
        <v>47</v>
      </c>
      <c r="C103" t="s">
        <v>188</v>
      </c>
      <c r="D103" t="s">
        <v>189</v>
      </c>
      <c r="E103" t="s">
        <v>60</v>
      </c>
      <c r="F103" t="s">
        <v>61</v>
      </c>
      <c r="G103" t="s">
        <v>49</v>
      </c>
      <c r="H103" t="s">
        <v>62</v>
      </c>
      <c r="I103" t="s">
        <v>273</v>
      </c>
      <c r="J103" t="s">
        <v>88</v>
      </c>
      <c r="K103">
        <v>1168.81</v>
      </c>
      <c r="L103">
        <v>1170.5</v>
      </c>
      <c r="M103">
        <v>-4</v>
      </c>
      <c r="N103">
        <v>4</v>
      </c>
      <c r="O103">
        <v>-8</v>
      </c>
      <c r="P103">
        <v>8</v>
      </c>
      <c r="Q103" t="s">
        <v>274</v>
      </c>
      <c r="R103" t="s">
        <v>52</v>
      </c>
      <c r="S103" t="s">
        <v>53</v>
      </c>
      <c r="T103">
        <v>3</v>
      </c>
      <c r="U103">
        <v>42</v>
      </c>
    </row>
    <row r="104" spans="1:21" x14ac:dyDescent="0.25">
      <c r="A104" t="s">
        <v>46</v>
      </c>
      <c r="B104" t="s">
        <v>47</v>
      </c>
      <c r="C104" t="s">
        <v>188</v>
      </c>
      <c r="D104" t="s">
        <v>189</v>
      </c>
      <c r="E104" t="s">
        <v>60</v>
      </c>
      <c r="F104" t="s">
        <v>61</v>
      </c>
      <c r="G104" t="s">
        <v>49</v>
      </c>
      <c r="H104" t="s">
        <v>62</v>
      </c>
      <c r="I104" t="s">
        <v>275</v>
      </c>
      <c r="J104" t="s">
        <v>88</v>
      </c>
      <c r="K104">
        <v>71.95</v>
      </c>
      <c r="L104">
        <v>72.5</v>
      </c>
      <c r="M104">
        <v>-4</v>
      </c>
      <c r="N104">
        <v>4</v>
      </c>
      <c r="O104">
        <v>-8</v>
      </c>
      <c r="P104">
        <v>8</v>
      </c>
      <c r="Q104" t="s">
        <v>276</v>
      </c>
      <c r="R104" t="s">
        <v>52</v>
      </c>
      <c r="S104" t="s">
        <v>53</v>
      </c>
      <c r="T104">
        <v>3</v>
      </c>
      <c r="U104">
        <v>43</v>
      </c>
    </row>
    <row r="105" spans="1:21" x14ac:dyDescent="0.25">
      <c r="A105" t="s">
        <v>46</v>
      </c>
      <c r="B105" t="s">
        <v>47</v>
      </c>
      <c r="C105" t="s">
        <v>188</v>
      </c>
      <c r="D105" t="s">
        <v>189</v>
      </c>
      <c r="E105" t="s">
        <v>60</v>
      </c>
      <c r="F105" t="s">
        <v>61</v>
      </c>
      <c r="G105" t="s">
        <v>49</v>
      </c>
      <c r="H105" t="s">
        <v>62</v>
      </c>
      <c r="I105" t="s">
        <v>277</v>
      </c>
      <c r="J105" t="s">
        <v>96</v>
      </c>
      <c r="K105">
        <v>22</v>
      </c>
      <c r="L105">
        <v>19.8</v>
      </c>
      <c r="M105">
        <v>-3</v>
      </c>
      <c r="N105">
        <v>3</v>
      </c>
      <c r="O105">
        <v>-6</v>
      </c>
      <c r="P105">
        <v>6</v>
      </c>
      <c r="Q105" t="s">
        <v>278</v>
      </c>
      <c r="R105" t="s">
        <v>52</v>
      </c>
      <c r="S105" t="s">
        <v>53</v>
      </c>
      <c r="T105">
        <v>3</v>
      </c>
      <c r="U105">
        <v>44</v>
      </c>
    </row>
    <row r="106" spans="1:21" x14ac:dyDescent="0.25">
      <c r="A106" t="s">
        <v>46</v>
      </c>
      <c r="B106" t="s">
        <v>47</v>
      </c>
      <c r="C106" t="s">
        <v>279</v>
      </c>
      <c r="D106" t="s">
        <v>280</v>
      </c>
      <c r="E106" t="s">
        <v>60</v>
      </c>
      <c r="F106" t="s">
        <v>61</v>
      </c>
      <c r="G106" t="s">
        <v>49</v>
      </c>
      <c r="H106" t="s">
        <v>62</v>
      </c>
      <c r="I106" t="s">
        <v>281</v>
      </c>
      <c r="J106" t="s">
        <v>50</v>
      </c>
      <c r="K106">
        <v>954.13</v>
      </c>
      <c r="L106">
        <v>953</v>
      </c>
      <c r="M106">
        <v>-4</v>
      </c>
      <c r="N106">
        <v>4</v>
      </c>
      <c r="O106">
        <v>-5</v>
      </c>
      <c r="P106">
        <v>5</v>
      </c>
      <c r="Q106" t="s">
        <v>282</v>
      </c>
      <c r="R106" t="s">
        <v>234</v>
      </c>
      <c r="S106" t="s">
        <v>53</v>
      </c>
      <c r="T106">
        <v>4</v>
      </c>
      <c r="U106">
        <v>1</v>
      </c>
    </row>
    <row r="107" spans="1:21" x14ac:dyDescent="0.25">
      <c r="A107" t="s">
        <v>46</v>
      </c>
      <c r="B107" t="s">
        <v>47</v>
      </c>
      <c r="C107" t="s">
        <v>279</v>
      </c>
      <c r="D107" t="s">
        <v>280</v>
      </c>
      <c r="E107" t="s">
        <v>60</v>
      </c>
      <c r="F107" t="s">
        <v>61</v>
      </c>
      <c r="G107" t="s">
        <v>49</v>
      </c>
      <c r="H107" t="s">
        <v>62</v>
      </c>
      <c r="I107" t="s">
        <v>283</v>
      </c>
      <c r="J107" t="s">
        <v>64</v>
      </c>
      <c r="K107">
        <v>459.04</v>
      </c>
      <c r="L107">
        <v>458.8</v>
      </c>
      <c r="M107">
        <v>-4</v>
      </c>
      <c r="N107">
        <v>4</v>
      </c>
      <c r="O107">
        <v>-5</v>
      </c>
      <c r="P107">
        <v>5</v>
      </c>
      <c r="Q107" t="s">
        <v>284</v>
      </c>
      <c r="R107" t="s">
        <v>234</v>
      </c>
      <c r="S107" t="s">
        <v>53</v>
      </c>
      <c r="T107">
        <v>4</v>
      </c>
      <c r="U107">
        <v>2</v>
      </c>
    </row>
    <row r="108" spans="1:21" x14ac:dyDescent="0.25">
      <c r="A108" t="s">
        <v>46</v>
      </c>
      <c r="B108" t="s">
        <v>47</v>
      </c>
      <c r="C108" t="s">
        <v>279</v>
      </c>
      <c r="D108" t="s">
        <v>280</v>
      </c>
      <c r="E108" t="s">
        <v>60</v>
      </c>
      <c r="F108" t="s">
        <v>61</v>
      </c>
      <c r="G108" t="s">
        <v>49</v>
      </c>
      <c r="H108" t="s">
        <v>62</v>
      </c>
      <c r="I108" t="s">
        <v>285</v>
      </c>
      <c r="J108" t="s">
        <v>67</v>
      </c>
      <c r="K108">
        <v>1292.0899999999999</v>
      </c>
      <c r="L108">
        <v>1291.0999999999999</v>
      </c>
      <c r="M108">
        <v>-3</v>
      </c>
      <c r="N108">
        <v>3</v>
      </c>
      <c r="O108">
        <v>-3.75</v>
      </c>
      <c r="P108">
        <v>3.75</v>
      </c>
      <c r="Q108" t="s">
        <v>286</v>
      </c>
      <c r="R108" t="s">
        <v>234</v>
      </c>
      <c r="S108" t="s">
        <v>53</v>
      </c>
      <c r="T108">
        <v>4</v>
      </c>
      <c r="U108">
        <v>3</v>
      </c>
    </row>
    <row r="109" spans="1:21" x14ac:dyDescent="0.25">
      <c r="A109" t="s">
        <v>46</v>
      </c>
      <c r="B109" t="s">
        <v>47</v>
      </c>
      <c r="C109" t="s">
        <v>279</v>
      </c>
      <c r="D109" t="s">
        <v>280</v>
      </c>
      <c r="E109" t="s">
        <v>60</v>
      </c>
      <c r="F109" t="s">
        <v>61</v>
      </c>
      <c r="G109" t="s">
        <v>49</v>
      </c>
      <c r="H109" t="s">
        <v>62</v>
      </c>
      <c r="I109" t="s">
        <v>287</v>
      </c>
      <c r="J109" t="s">
        <v>50</v>
      </c>
      <c r="K109">
        <v>953.86</v>
      </c>
      <c r="L109">
        <v>953</v>
      </c>
      <c r="M109">
        <v>-4</v>
      </c>
      <c r="N109">
        <v>4</v>
      </c>
      <c r="O109">
        <v>-5</v>
      </c>
      <c r="P109">
        <v>5</v>
      </c>
      <c r="Q109" t="s">
        <v>288</v>
      </c>
      <c r="R109" t="s">
        <v>52</v>
      </c>
      <c r="S109" t="s">
        <v>53</v>
      </c>
      <c r="T109">
        <v>4</v>
      </c>
      <c r="U109">
        <v>4</v>
      </c>
    </row>
    <row r="110" spans="1:21" x14ac:dyDescent="0.25">
      <c r="A110" t="s">
        <v>46</v>
      </c>
      <c r="B110" t="s">
        <v>47</v>
      </c>
      <c r="C110" t="s">
        <v>279</v>
      </c>
      <c r="D110" t="s">
        <v>280</v>
      </c>
      <c r="E110" t="s">
        <v>60</v>
      </c>
      <c r="F110" t="s">
        <v>61</v>
      </c>
      <c r="G110" t="s">
        <v>49</v>
      </c>
      <c r="H110" t="s">
        <v>62</v>
      </c>
      <c r="I110" t="s">
        <v>289</v>
      </c>
      <c r="J110" t="s">
        <v>64</v>
      </c>
      <c r="K110">
        <v>408.02</v>
      </c>
      <c r="L110">
        <v>407.2</v>
      </c>
      <c r="M110">
        <v>-4</v>
      </c>
      <c r="N110">
        <v>4</v>
      </c>
      <c r="O110">
        <v>-5</v>
      </c>
      <c r="P110">
        <v>5</v>
      </c>
      <c r="Q110" t="s">
        <v>290</v>
      </c>
      <c r="R110" t="s">
        <v>52</v>
      </c>
      <c r="S110" t="s">
        <v>53</v>
      </c>
      <c r="T110">
        <v>4</v>
      </c>
      <c r="U110">
        <v>5</v>
      </c>
    </row>
    <row r="111" spans="1:21" x14ac:dyDescent="0.25">
      <c r="A111" t="s">
        <v>46</v>
      </c>
      <c r="B111" t="s">
        <v>47</v>
      </c>
      <c r="C111" t="s">
        <v>279</v>
      </c>
      <c r="D111" t="s">
        <v>280</v>
      </c>
      <c r="E111" t="s">
        <v>60</v>
      </c>
      <c r="F111" t="s">
        <v>61</v>
      </c>
      <c r="G111" t="s">
        <v>49</v>
      </c>
      <c r="H111" t="s">
        <v>62</v>
      </c>
      <c r="I111" t="s">
        <v>291</v>
      </c>
      <c r="J111" t="s">
        <v>67</v>
      </c>
      <c r="K111">
        <v>1276.99</v>
      </c>
      <c r="L111">
        <v>1277</v>
      </c>
      <c r="M111">
        <v>-3</v>
      </c>
      <c r="N111">
        <v>3</v>
      </c>
      <c r="O111">
        <v>-3.75</v>
      </c>
      <c r="P111">
        <v>3.75</v>
      </c>
      <c r="Q111" t="s">
        <v>292</v>
      </c>
      <c r="R111" t="s">
        <v>52</v>
      </c>
      <c r="S111" t="s">
        <v>53</v>
      </c>
      <c r="T111">
        <v>4</v>
      </c>
      <c r="U111">
        <v>6</v>
      </c>
    </row>
    <row r="112" spans="1:21" x14ac:dyDescent="0.25">
      <c r="A112" t="s">
        <v>46</v>
      </c>
      <c r="B112" t="s">
        <v>47</v>
      </c>
      <c r="C112" t="s">
        <v>279</v>
      </c>
      <c r="D112" t="s">
        <v>280</v>
      </c>
      <c r="E112" t="s">
        <v>60</v>
      </c>
      <c r="F112" t="s">
        <v>61</v>
      </c>
      <c r="G112" t="s">
        <v>49</v>
      </c>
      <c r="H112" t="s">
        <v>62</v>
      </c>
      <c r="I112" t="s">
        <v>293</v>
      </c>
      <c r="J112" t="s">
        <v>50</v>
      </c>
      <c r="K112">
        <v>908.55</v>
      </c>
      <c r="L112">
        <v>907.1</v>
      </c>
      <c r="M112">
        <v>-4</v>
      </c>
      <c r="N112">
        <v>4</v>
      </c>
      <c r="O112">
        <v>-8</v>
      </c>
      <c r="P112">
        <v>8</v>
      </c>
      <c r="Q112" t="s">
        <v>294</v>
      </c>
      <c r="R112" t="s">
        <v>52</v>
      </c>
      <c r="S112" t="s">
        <v>53</v>
      </c>
      <c r="T112">
        <v>4</v>
      </c>
      <c r="U112">
        <v>7</v>
      </c>
    </row>
    <row r="113" spans="1:21" x14ac:dyDescent="0.25">
      <c r="A113" t="s">
        <v>46</v>
      </c>
      <c r="B113" t="s">
        <v>47</v>
      </c>
      <c r="C113" t="s">
        <v>279</v>
      </c>
      <c r="D113" t="s">
        <v>280</v>
      </c>
      <c r="E113" t="s">
        <v>60</v>
      </c>
      <c r="F113" t="s">
        <v>61</v>
      </c>
      <c r="G113" t="s">
        <v>49</v>
      </c>
      <c r="H113" t="s">
        <v>62</v>
      </c>
      <c r="I113" t="s">
        <v>295</v>
      </c>
      <c r="J113" t="s">
        <v>64</v>
      </c>
      <c r="K113">
        <v>487.15</v>
      </c>
      <c r="L113">
        <v>486</v>
      </c>
      <c r="M113">
        <v>-4</v>
      </c>
      <c r="N113">
        <v>4</v>
      </c>
      <c r="O113">
        <v>-8</v>
      </c>
      <c r="P113">
        <v>8</v>
      </c>
      <c r="Q113" t="s">
        <v>296</v>
      </c>
      <c r="R113" t="s">
        <v>52</v>
      </c>
      <c r="S113" t="s">
        <v>53</v>
      </c>
      <c r="T113">
        <v>4</v>
      </c>
      <c r="U113">
        <v>8</v>
      </c>
    </row>
    <row r="114" spans="1:21" x14ac:dyDescent="0.25">
      <c r="A114" t="s">
        <v>46</v>
      </c>
      <c r="B114" t="s">
        <v>47</v>
      </c>
      <c r="C114" t="s">
        <v>279</v>
      </c>
      <c r="D114" t="s">
        <v>280</v>
      </c>
      <c r="E114" t="s">
        <v>60</v>
      </c>
      <c r="F114" t="s">
        <v>61</v>
      </c>
      <c r="G114" t="s">
        <v>49</v>
      </c>
      <c r="H114" t="s">
        <v>62</v>
      </c>
      <c r="I114" t="s">
        <v>297</v>
      </c>
      <c r="J114" t="s">
        <v>67</v>
      </c>
      <c r="K114">
        <v>1288.1600000000001</v>
      </c>
      <c r="L114">
        <v>1288</v>
      </c>
      <c r="M114">
        <v>-3</v>
      </c>
      <c r="N114">
        <v>3</v>
      </c>
      <c r="O114">
        <v>-6</v>
      </c>
      <c r="P114">
        <v>6</v>
      </c>
      <c r="Q114" t="s">
        <v>298</v>
      </c>
      <c r="R114" t="s">
        <v>52</v>
      </c>
      <c r="S114" t="s">
        <v>53</v>
      </c>
      <c r="T114">
        <v>4</v>
      </c>
      <c r="U114">
        <v>9</v>
      </c>
    </row>
    <row r="115" spans="1:21" x14ac:dyDescent="0.25">
      <c r="A115" t="s">
        <v>46</v>
      </c>
      <c r="B115" t="s">
        <v>47</v>
      </c>
      <c r="C115" t="s">
        <v>279</v>
      </c>
      <c r="D115" t="s">
        <v>280</v>
      </c>
      <c r="E115" t="s">
        <v>60</v>
      </c>
      <c r="F115" t="s">
        <v>61</v>
      </c>
      <c r="G115" t="s">
        <v>49</v>
      </c>
      <c r="H115" t="s">
        <v>62</v>
      </c>
      <c r="I115" t="s">
        <v>299</v>
      </c>
      <c r="J115" t="s">
        <v>50</v>
      </c>
      <c r="K115">
        <v>1000.43</v>
      </c>
      <c r="L115">
        <v>998.9</v>
      </c>
      <c r="M115">
        <v>-4</v>
      </c>
      <c r="N115">
        <v>4</v>
      </c>
      <c r="O115">
        <v>-8</v>
      </c>
      <c r="P115">
        <v>8</v>
      </c>
      <c r="Q115" t="s">
        <v>300</v>
      </c>
      <c r="R115" t="s">
        <v>52</v>
      </c>
      <c r="S115" t="s">
        <v>53</v>
      </c>
      <c r="T115">
        <v>4</v>
      </c>
      <c r="U115">
        <v>10</v>
      </c>
    </row>
    <row r="116" spans="1:21" x14ac:dyDescent="0.25">
      <c r="A116" t="s">
        <v>46</v>
      </c>
      <c r="B116" t="s">
        <v>47</v>
      </c>
      <c r="C116" t="s">
        <v>279</v>
      </c>
      <c r="D116" t="s">
        <v>280</v>
      </c>
      <c r="E116" t="s">
        <v>60</v>
      </c>
      <c r="F116" t="s">
        <v>61</v>
      </c>
      <c r="G116" t="s">
        <v>49</v>
      </c>
      <c r="H116" t="s">
        <v>62</v>
      </c>
      <c r="I116" t="s">
        <v>301</v>
      </c>
      <c r="J116" t="s">
        <v>64</v>
      </c>
      <c r="K116">
        <v>486.36</v>
      </c>
      <c r="L116">
        <v>486</v>
      </c>
      <c r="M116">
        <v>-4</v>
      </c>
      <c r="N116">
        <v>4</v>
      </c>
      <c r="O116">
        <v>-8</v>
      </c>
      <c r="P116">
        <v>8</v>
      </c>
      <c r="Q116" t="s">
        <v>302</v>
      </c>
      <c r="R116" t="s">
        <v>52</v>
      </c>
      <c r="S116" t="s">
        <v>53</v>
      </c>
      <c r="T116">
        <v>4</v>
      </c>
      <c r="U116">
        <v>11</v>
      </c>
    </row>
    <row r="117" spans="1:21" x14ac:dyDescent="0.25">
      <c r="A117" t="s">
        <v>46</v>
      </c>
      <c r="B117" t="s">
        <v>47</v>
      </c>
      <c r="C117" t="s">
        <v>279</v>
      </c>
      <c r="D117" t="s">
        <v>280</v>
      </c>
      <c r="E117" t="s">
        <v>60</v>
      </c>
      <c r="F117" t="s">
        <v>61</v>
      </c>
      <c r="G117" t="s">
        <v>49</v>
      </c>
      <c r="H117" t="s">
        <v>62</v>
      </c>
      <c r="I117" t="s">
        <v>303</v>
      </c>
      <c r="J117" t="s">
        <v>67</v>
      </c>
      <c r="K117">
        <v>1287.51</v>
      </c>
      <c r="L117">
        <v>1288</v>
      </c>
      <c r="M117">
        <v>-3</v>
      </c>
      <c r="N117">
        <v>3</v>
      </c>
      <c r="O117">
        <v>-6</v>
      </c>
      <c r="P117">
        <v>6</v>
      </c>
      <c r="Q117" t="s">
        <v>304</v>
      </c>
      <c r="R117" t="s">
        <v>52</v>
      </c>
      <c r="S117" t="s">
        <v>53</v>
      </c>
      <c r="T117">
        <v>4</v>
      </c>
      <c r="U117">
        <v>12</v>
      </c>
    </row>
    <row r="118" spans="1:21" x14ac:dyDescent="0.25">
      <c r="A118" t="s">
        <v>46</v>
      </c>
      <c r="B118" t="s">
        <v>47</v>
      </c>
      <c r="C118" t="s">
        <v>279</v>
      </c>
      <c r="D118" t="s">
        <v>280</v>
      </c>
      <c r="E118" t="s">
        <v>60</v>
      </c>
      <c r="F118" t="s">
        <v>61</v>
      </c>
      <c r="G118" t="s">
        <v>49</v>
      </c>
      <c r="H118" t="s">
        <v>62</v>
      </c>
      <c r="I118" t="s">
        <v>305</v>
      </c>
      <c r="J118" t="s">
        <v>50</v>
      </c>
      <c r="K118">
        <v>954.53</v>
      </c>
      <c r="L118">
        <v>953</v>
      </c>
      <c r="M118">
        <v>-4</v>
      </c>
      <c r="N118">
        <v>4</v>
      </c>
      <c r="O118">
        <v>-5</v>
      </c>
      <c r="P118">
        <v>5</v>
      </c>
      <c r="Q118" t="s">
        <v>306</v>
      </c>
      <c r="R118" t="s">
        <v>234</v>
      </c>
      <c r="S118" t="s">
        <v>53</v>
      </c>
      <c r="T118">
        <v>4</v>
      </c>
      <c r="U118">
        <v>13</v>
      </c>
    </row>
    <row r="119" spans="1:21" x14ac:dyDescent="0.25">
      <c r="A119" t="s">
        <v>46</v>
      </c>
      <c r="B119" t="s">
        <v>47</v>
      </c>
      <c r="C119" t="s">
        <v>279</v>
      </c>
      <c r="D119" t="s">
        <v>280</v>
      </c>
      <c r="E119" t="s">
        <v>60</v>
      </c>
      <c r="F119" t="s">
        <v>61</v>
      </c>
      <c r="G119" t="s">
        <v>49</v>
      </c>
      <c r="H119" t="s">
        <v>62</v>
      </c>
      <c r="I119" t="s">
        <v>307</v>
      </c>
      <c r="J119" t="s">
        <v>64</v>
      </c>
      <c r="K119">
        <v>-456.96</v>
      </c>
      <c r="L119">
        <v>-458.8</v>
      </c>
      <c r="M119">
        <v>-4</v>
      </c>
      <c r="N119">
        <v>4</v>
      </c>
      <c r="O119">
        <v>-5</v>
      </c>
      <c r="P119">
        <v>5</v>
      </c>
      <c r="Q119" t="s">
        <v>308</v>
      </c>
      <c r="R119" t="s">
        <v>234</v>
      </c>
      <c r="S119" t="s">
        <v>53</v>
      </c>
      <c r="T119">
        <v>4</v>
      </c>
      <c r="U119">
        <v>14</v>
      </c>
    </row>
    <row r="120" spans="1:21" x14ac:dyDescent="0.25">
      <c r="A120" t="s">
        <v>46</v>
      </c>
      <c r="B120" t="s">
        <v>47</v>
      </c>
      <c r="C120" t="s">
        <v>279</v>
      </c>
      <c r="D120" t="s">
        <v>280</v>
      </c>
      <c r="E120" t="s">
        <v>60</v>
      </c>
      <c r="F120" t="s">
        <v>61</v>
      </c>
      <c r="G120" t="s">
        <v>49</v>
      </c>
      <c r="H120" t="s">
        <v>62</v>
      </c>
      <c r="I120" t="s">
        <v>309</v>
      </c>
      <c r="J120" t="s">
        <v>67</v>
      </c>
      <c r="K120">
        <v>1292.5999999999999</v>
      </c>
      <c r="L120">
        <v>1291.0999999999999</v>
      </c>
      <c r="M120">
        <v>-3</v>
      </c>
      <c r="N120">
        <v>3</v>
      </c>
      <c r="O120">
        <v>-3.75</v>
      </c>
      <c r="P120">
        <v>3.75</v>
      </c>
      <c r="Q120" t="s">
        <v>310</v>
      </c>
      <c r="R120" t="s">
        <v>234</v>
      </c>
      <c r="S120" t="s">
        <v>53</v>
      </c>
      <c r="T120">
        <v>4</v>
      </c>
      <c r="U120">
        <v>15</v>
      </c>
    </row>
    <row r="121" spans="1:21" x14ac:dyDescent="0.25">
      <c r="A121" t="s">
        <v>46</v>
      </c>
      <c r="B121" t="s">
        <v>47</v>
      </c>
      <c r="C121" t="s">
        <v>279</v>
      </c>
      <c r="D121" t="s">
        <v>280</v>
      </c>
      <c r="E121" t="s">
        <v>60</v>
      </c>
      <c r="F121" t="s">
        <v>61</v>
      </c>
      <c r="G121" t="s">
        <v>49</v>
      </c>
      <c r="H121" t="s">
        <v>62</v>
      </c>
      <c r="I121" t="s">
        <v>311</v>
      </c>
      <c r="J121" t="s">
        <v>50</v>
      </c>
      <c r="K121">
        <v>954.61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312</v>
      </c>
      <c r="R121" t="s">
        <v>52</v>
      </c>
      <c r="S121" t="s">
        <v>53</v>
      </c>
      <c r="T121">
        <v>4</v>
      </c>
      <c r="U121">
        <v>16</v>
      </c>
    </row>
    <row r="122" spans="1:21" x14ac:dyDescent="0.25">
      <c r="A122" t="s">
        <v>46</v>
      </c>
      <c r="B122" t="s">
        <v>47</v>
      </c>
      <c r="C122" t="s">
        <v>279</v>
      </c>
      <c r="D122" t="s">
        <v>280</v>
      </c>
      <c r="E122" t="s">
        <v>60</v>
      </c>
      <c r="F122" t="s">
        <v>61</v>
      </c>
      <c r="G122" t="s">
        <v>49</v>
      </c>
      <c r="H122" t="s">
        <v>62</v>
      </c>
      <c r="I122" t="s">
        <v>313</v>
      </c>
      <c r="J122" t="s">
        <v>64</v>
      </c>
      <c r="K122">
        <v>-406.43</v>
      </c>
      <c r="L122">
        <v>-407.2</v>
      </c>
      <c r="M122">
        <v>-4</v>
      </c>
      <c r="N122">
        <v>4</v>
      </c>
      <c r="O122">
        <v>-5</v>
      </c>
      <c r="P122">
        <v>5</v>
      </c>
      <c r="Q122" t="s">
        <v>314</v>
      </c>
      <c r="R122" t="s">
        <v>52</v>
      </c>
      <c r="S122" t="s">
        <v>53</v>
      </c>
      <c r="T122">
        <v>4</v>
      </c>
      <c r="U122">
        <v>17</v>
      </c>
    </row>
    <row r="123" spans="1:21" x14ac:dyDescent="0.25">
      <c r="A123" t="s">
        <v>46</v>
      </c>
      <c r="B123" t="s">
        <v>47</v>
      </c>
      <c r="C123" t="s">
        <v>279</v>
      </c>
      <c r="D123" t="s">
        <v>280</v>
      </c>
      <c r="E123" t="s">
        <v>60</v>
      </c>
      <c r="F123" t="s">
        <v>61</v>
      </c>
      <c r="G123" t="s">
        <v>49</v>
      </c>
      <c r="H123" t="s">
        <v>62</v>
      </c>
      <c r="I123" t="s">
        <v>315</v>
      </c>
      <c r="J123" t="s">
        <v>67</v>
      </c>
      <c r="K123">
        <v>1276.5899999999999</v>
      </c>
      <c r="L123">
        <v>1277</v>
      </c>
      <c r="M123">
        <v>-3</v>
      </c>
      <c r="N123">
        <v>3</v>
      </c>
      <c r="O123">
        <v>-3.75</v>
      </c>
      <c r="P123">
        <v>3.75</v>
      </c>
      <c r="Q123" t="s">
        <v>316</v>
      </c>
      <c r="R123" t="s">
        <v>52</v>
      </c>
      <c r="S123" t="s">
        <v>53</v>
      </c>
      <c r="T123">
        <v>4</v>
      </c>
      <c r="U123">
        <v>18</v>
      </c>
    </row>
    <row r="124" spans="1:21" x14ac:dyDescent="0.25">
      <c r="A124" t="s">
        <v>46</v>
      </c>
      <c r="B124" t="s">
        <v>47</v>
      </c>
      <c r="C124" t="s">
        <v>279</v>
      </c>
      <c r="D124" t="s">
        <v>280</v>
      </c>
      <c r="E124" t="s">
        <v>60</v>
      </c>
      <c r="F124" t="s">
        <v>61</v>
      </c>
      <c r="G124" t="s">
        <v>49</v>
      </c>
      <c r="H124" t="s">
        <v>62</v>
      </c>
      <c r="I124" t="s">
        <v>317</v>
      </c>
      <c r="J124" t="s">
        <v>50</v>
      </c>
      <c r="K124">
        <v>908.99</v>
      </c>
      <c r="L124">
        <v>907.1</v>
      </c>
      <c r="M124">
        <v>-4</v>
      </c>
      <c r="N124">
        <v>4</v>
      </c>
      <c r="O124">
        <v>-8</v>
      </c>
      <c r="P124">
        <v>8</v>
      </c>
      <c r="Q124" t="s">
        <v>318</v>
      </c>
      <c r="R124" t="s">
        <v>52</v>
      </c>
      <c r="S124" t="s">
        <v>53</v>
      </c>
      <c r="T124">
        <v>4</v>
      </c>
      <c r="U124">
        <v>19</v>
      </c>
    </row>
    <row r="125" spans="1:21" x14ac:dyDescent="0.25">
      <c r="A125" t="s">
        <v>46</v>
      </c>
      <c r="B125" t="s">
        <v>47</v>
      </c>
      <c r="C125" t="s">
        <v>279</v>
      </c>
      <c r="D125" t="s">
        <v>280</v>
      </c>
      <c r="E125" t="s">
        <v>60</v>
      </c>
      <c r="F125" t="s">
        <v>61</v>
      </c>
      <c r="G125" t="s">
        <v>49</v>
      </c>
      <c r="H125" t="s">
        <v>62</v>
      </c>
      <c r="I125" t="s">
        <v>319</v>
      </c>
      <c r="J125" t="s">
        <v>64</v>
      </c>
      <c r="K125">
        <v>-485.12</v>
      </c>
      <c r="L125">
        <v>-486</v>
      </c>
      <c r="M125">
        <v>-4</v>
      </c>
      <c r="N125">
        <v>4</v>
      </c>
      <c r="O125">
        <v>-8</v>
      </c>
      <c r="P125">
        <v>8</v>
      </c>
      <c r="Q125" t="s">
        <v>320</v>
      </c>
      <c r="R125" t="s">
        <v>52</v>
      </c>
      <c r="S125" t="s">
        <v>53</v>
      </c>
      <c r="T125">
        <v>4</v>
      </c>
      <c r="U125">
        <v>20</v>
      </c>
    </row>
    <row r="126" spans="1:21" x14ac:dyDescent="0.25">
      <c r="A126" t="s">
        <v>46</v>
      </c>
      <c r="B126" t="s">
        <v>47</v>
      </c>
      <c r="C126" t="s">
        <v>279</v>
      </c>
      <c r="D126" t="s">
        <v>280</v>
      </c>
      <c r="E126" t="s">
        <v>60</v>
      </c>
      <c r="F126" t="s">
        <v>61</v>
      </c>
      <c r="G126" t="s">
        <v>49</v>
      </c>
      <c r="H126" t="s">
        <v>62</v>
      </c>
      <c r="I126" t="s">
        <v>321</v>
      </c>
      <c r="J126" t="s">
        <v>67</v>
      </c>
      <c r="K126">
        <v>1289.26</v>
      </c>
      <c r="L126">
        <v>1288</v>
      </c>
      <c r="M126">
        <v>-3</v>
      </c>
      <c r="N126">
        <v>3</v>
      </c>
      <c r="O126">
        <v>-6</v>
      </c>
      <c r="P126">
        <v>6</v>
      </c>
      <c r="Q126" t="s">
        <v>322</v>
      </c>
      <c r="R126" t="s">
        <v>52</v>
      </c>
      <c r="S126" t="s">
        <v>53</v>
      </c>
      <c r="T126">
        <v>4</v>
      </c>
      <c r="U126">
        <v>21</v>
      </c>
    </row>
    <row r="127" spans="1:21" x14ac:dyDescent="0.25">
      <c r="A127" t="s">
        <v>46</v>
      </c>
      <c r="B127" t="s">
        <v>47</v>
      </c>
      <c r="C127" t="s">
        <v>279</v>
      </c>
      <c r="D127" t="s">
        <v>280</v>
      </c>
      <c r="E127" t="s">
        <v>60</v>
      </c>
      <c r="F127" t="s">
        <v>61</v>
      </c>
      <c r="G127" t="s">
        <v>49</v>
      </c>
      <c r="H127" t="s">
        <v>62</v>
      </c>
      <c r="I127" t="s">
        <v>323</v>
      </c>
      <c r="J127" t="s">
        <v>50</v>
      </c>
      <c r="K127">
        <v>1000.9</v>
      </c>
      <c r="L127">
        <v>998.9</v>
      </c>
      <c r="M127">
        <v>-4</v>
      </c>
      <c r="N127">
        <v>4</v>
      </c>
      <c r="O127">
        <v>-8</v>
      </c>
      <c r="P127">
        <v>8</v>
      </c>
      <c r="Q127" t="s">
        <v>324</v>
      </c>
      <c r="R127" t="s">
        <v>52</v>
      </c>
      <c r="S127" t="s">
        <v>53</v>
      </c>
      <c r="T127">
        <v>4</v>
      </c>
      <c r="U127">
        <v>22</v>
      </c>
    </row>
    <row r="128" spans="1:21" x14ac:dyDescent="0.25">
      <c r="A128" t="s">
        <v>46</v>
      </c>
      <c r="B128" t="s">
        <v>47</v>
      </c>
      <c r="C128" t="s">
        <v>279</v>
      </c>
      <c r="D128" t="s">
        <v>280</v>
      </c>
      <c r="E128" t="s">
        <v>60</v>
      </c>
      <c r="F128" t="s">
        <v>61</v>
      </c>
      <c r="G128" t="s">
        <v>49</v>
      </c>
      <c r="H128" t="s">
        <v>62</v>
      </c>
      <c r="I128" t="s">
        <v>325</v>
      </c>
      <c r="J128" t="s">
        <v>64</v>
      </c>
      <c r="K128">
        <v>-484.8</v>
      </c>
      <c r="L128">
        <v>-486</v>
      </c>
      <c r="M128">
        <v>-4</v>
      </c>
      <c r="N128">
        <v>4</v>
      </c>
      <c r="O128">
        <v>-8</v>
      </c>
      <c r="P128">
        <v>8</v>
      </c>
      <c r="Q128" t="s">
        <v>326</v>
      </c>
      <c r="R128" t="s">
        <v>52</v>
      </c>
      <c r="S128" t="s">
        <v>53</v>
      </c>
      <c r="T128">
        <v>4</v>
      </c>
      <c r="U128">
        <v>23</v>
      </c>
    </row>
    <row r="129" spans="1:21" x14ac:dyDescent="0.25">
      <c r="A129" t="s">
        <v>46</v>
      </c>
      <c r="B129" t="s">
        <v>47</v>
      </c>
      <c r="C129" t="s">
        <v>279</v>
      </c>
      <c r="D129" t="s">
        <v>280</v>
      </c>
      <c r="E129" t="s">
        <v>60</v>
      </c>
      <c r="F129" t="s">
        <v>61</v>
      </c>
      <c r="G129" t="s">
        <v>49</v>
      </c>
      <c r="H129" t="s">
        <v>62</v>
      </c>
      <c r="I129" t="s">
        <v>327</v>
      </c>
      <c r="J129" t="s">
        <v>67</v>
      </c>
      <c r="K129">
        <v>1288.29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328</v>
      </c>
      <c r="R129" t="s">
        <v>52</v>
      </c>
      <c r="S129" t="s">
        <v>53</v>
      </c>
      <c r="T129">
        <v>4</v>
      </c>
      <c r="U129">
        <v>24</v>
      </c>
    </row>
    <row r="130" spans="1:21" x14ac:dyDescent="0.25">
      <c r="A130" t="s">
        <v>46</v>
      </c>
      <c r="B130" t="s">
        <v>47</v>
      </c>
      <c r="C130" t="s">
        <v>329</v>
      </c>
      <c r="D130" t="s">
        <v>330</v>
      </c>
      <c r="E130" t="s">
        <v>60</v>
      </c>
      <c r="F130" t="s">
        <v>61</v>
      </c>
      <c r="G130" t="s">
        <v>49</v>
      </c>
      <c r="H130" t="s">
        <v>62</v>
      </c>
      <c r="I130" t="s">
        <v>331</v>
      </c>
      <c r="J130" t="s">
        <v>50</v>
      </c>
      <c r="K130">
        <v>866.47</v>
      </c>
      <c r="L130">
        <v>864.8</v>
      </c>
      <c r="M130">
        <v>-4</v>
      </c>
      <c r="N130">
        <v>4</v>
      </c>
      <c r="O130">
        <v>-8</v>
      </c>
      <c r="P130">
        <v>8</v>
      </c>
      <c r="Q130" t="s">
        <v>294</v>
      </c>
      <c r="R130" t="s">
        <v>52</v>
      </c>
      <c r="S130" t="s">
        <v>53</v>
      </c>
      <c r="T130">
        <v>5</v>
      </c>
      <c r="U130">
        <v>1</v>
      </c>
    </row>
    <row r="131" spans="1:21" x14ac:dyDescent="0.25">
      <c r="A131" t="s">
        <v>46</v>
      </c>
      <c r="B131" t="s">
        <v>47</v>
      </c>
      <c r="C131" t="s">
        <v>329</v>
      </c>
      <c r="D131" t="s">
        <v>330</v>
      </c>
      <c r="E131" t="s">
        <v>60</v>
      </c>
      <c r="F131" t="s">
        <v>61</v>
      </c>
      <c r="G131" t="s">
        <v>49</v>
      </c>
      <c r="H131" t="s">
        <v>62</v>
      </c>
      <c r="I131" t="s">
        <v>332</v>
      </c>
      <c r="J131" t="s">
        <v>64</v>
      </c>
      <c r="K131">
        <v>389.76</v>
      </c>
      <c r="L131">
        <v>389.2</v>
      </c>
      <c r="M131">
        <v>-3</v>
      </c>
      <c r="N131">
        <v>3</v>
      </c>
      <c r="O131">
        <v>-6</v>
      </c>
      <c r="P131">
        <v>6</v>
      </c>
      <c r="Q131" t="s">
        <v>296</v>
      </c>
      <c r="R131" t="s">
        <v>52</v>
      </c>
      <c r="S131" t="s">
        <v>53</v>
      </c>
      <c r="T131">
        <v>5</v>
      </c>
      <c r="U131">
        <v>2</v>
      </c>
    </row>
    <row r="132" spans="1:21" x14ac:dyDescent="0.25">
      <c r="A132" t="s">
        <v>46</v>
      </c>
      <c r="B132" t="s">
        <v>47</v>
      </c>
      <c r="C132" t="s">
        <v>329</v>
      </c>
      <c r="D132" t="s">
        <v>330</v>
      </c>
      <c r="E132" t="s">
        <v>60</v>
      </c>
      <c r="F132" t="s">
        <v>61</v>
      </c>
      <c r="G132" t="s">
        <v>49</v>
      </c>
      <c r="H132" t="s">
        <v>62</v>
      </c>
      <c r="I132" t="s">
        <v>333</v>
      </c>
      <c r="J132" t="s">
        <v>67</v>
      </c>
      <c r="K132">
        <v>1240.46</v>
      </c>
      <c r="L132">
        <v>1241.4000000000001</v>
      </c>
      <c r="M132">
        <v>-3</v>
      </c>
      <c r="N132">
        <v>3</v>
      </c>
      <c r="O132">
        <v>-6</v>
      </c>
      <c r="P132">
        <v>6</v>
      </c>
      <c r="Q132" t="s">
        <v>298</v>
      </c>
      <c r="R132" t="s">
        <v>52</v>
      </c>
      <c r="S132" t="s">
        <v>53</v>
      </c>
      <c r="T132">
        <v>5</v>
      </c>
      <c r="U132">
        <v>3</v>
      </c>
    </row>
    <row r="133" spans="1:21" x14ac:dyDescent="0.25">
      <c r="A133" t="s">
        <v>46</v>
      </c>
      <c r="B133" t="s">
        <v>47</v>
      </c>
      <c r="C133" t="s">
        <v>329</v>
      </c>
      <c r="D133" t="s">
        <v>330</v>
      </c>
      <c r="E133" t="s">
        <v>60</v>
      </c>
      <c r="F133" t="s">
        <v>61</v>
      </c>
      <c r="G133" t="s">
        <v>49</v>
      </c>
      <c r="H133" t="s">
        <v>62</v>
      </c>
      <c r="I133" t="s">
        <v>334</v>
      </c>
      <c r="J133" t="s">
        <v>50</v>
      </c>
      <c r="K133">
        <v>1046.92</v>
      </c>
      <c r="L133">
        <v>1045.8</v>
      </c>
      <c r="M133">
        <v>-4</v>
      </c>
      <c r="N133">
        <v>4</v>
      </c>
      <c r="O133">
        <v>-8</v>
      </c>
      <c r="P133">
        <v>8</v>
      </c>
      <c r="Q133" t="s">
        <v>300</v>
      </c>
      <c r="R133" t="s">
        <v>52</v>
      </c>
      <c r="S133" t="s">
        <v>53</v>
      </c>
      <c r="T133">
        <v>5</v>
      </c>
      <c r="U133">
        <v>4</v>
      </c>
    </row>
    <row r="134" spans="1:21" x14ac:dyDescent="0.25">
      <c r="A134" t="s">
        <v>46</v>
      </c>
      <c r="B134" t="s">
        <v>47</v>
      </c>
      <c r="C134" t="s">
        <v>329</v>
      </c>
      <c r="D134" t="s">
        <v>330</v>
      </c>
      <c r="E134" t="s">
        <v>60</v>
      </c>
      <c r="F134" t="s">
        <v>61</v>
      </c>
      <c r="G134" t="s">
        <v>49</v>
      </c>
      <c r="H134" t="s">
        <v>62</v>
      </c>
      <c r="I134" t="s">
        <v>335</v>
      </c>
      <c r="J134" t="s">
        <v>64</v>
      </c>
      <c r="K134">
        <v>389.78</v>
      </c>
      <c r="L134">
        <v>389.2</v>
      </c>
      <c r="M134">
        <v>-3</v>
      </c>
      <c r="N134">
        <v>3</v>
      </c>
      <c r="O134">
        <v>-6</v>
      </c>
      <c r="P134">
        <v>6</v>
      </c>
      <c r="Q134" t="s">
        <v>302</v>
      </c>
      <c r="R134" t="s">
        <v>52</v>
      </c>
      <c r="S134" t="s">
        <v>53</v>
      </c>
      <c r="T134">
        <v>5</v>
      </c>
      <c r="U134">
        <v>5</v>
      </c>
    </row>
    <row r="135" spans="1:21" x14ac:dyDescent="0.25">
      <c r="A135" t="s">
        <v>46</v>
      </c>
      <c r="B135" t="s">
        <v>47</v>
      </c>
      <c r="C135" t="s">
        <v>329</v>
      </c>
      <c r="D135" t="s">
        <v>330</v>
      </c>
      <c r="E135" t="s">
        <v>60</v>
      </c>
      <c r="F135" t="s">
        <v>61</v>
      </c>
      <c r="G135" t="s">
        <v>49</v>
      </c>
      <c r="H135" t="s">
        <v>62</v>
      </c>
      <c r="I135" t="s">
        <v>336</v>
      </c>
      <c r="J135" t="s">
        <v>67</v>
      </c>
      <c r="K135">
        <v>1192.01</v>
      </c>
      <c r="L135">
        <v>1194.5</v>
      </c>
      <c r="M135">
        <v>-3</v>
      </c>
      <c r="N135">
        <v>3</v>
      </c>
      <c r="O135">
        <v>-6</v>
      </c>
      <c r="P135">
        <v>6</v>
      </c>
      <c r="Q135" t="s">
        <v>304</v>
      </c>
      <c r="R135" t="s">
        <v>52</v>
      </c>
      <c r="S135" t="s">
        <v>53</v>
      </c>
      <c r="T135">
        <v>5</v>
      </c>
      <c r="U135">
        <v>6</v>
      </c>
    </row>
    <row r="136" spans="1:21" x14ac:dyDescent="0.25">
      <c r="A136" t="s">
        <v>46</v>
      </c>
      <c r="B136" t="s">
        <v>47</v>
      </c>
      <c r="C136" t="s">
        <v>329</v>
      </c>
      <c r="D136" t="s">
        <v>330</v>
      </c>
      <c r="E136" t="s">
        <v>60</v>
      </c>
      <c r="F136" t="s">
        <v>61</v>
      </c>
      <c r="G136" t="s">
        <v>49</v>
      </c>
      <c r="H136" t="s">
        <v>62</v>
      </c>
      <c r="I136" t="s">
        <v>337</v>
      </c>
      <c r="J136" t="s">
        <v>50</v>
      </c>
      <c r="K136">
        <v>865.77</v>
      </c>
      <c r="L136">
        <v>864.8</v>
      </c>
      <c r="M136">
        <v>-4</v>
      </c>
      <c r="N136">
        <v>4</v>
      </c>
      <c r="O136">
        <v>-8</v>
      </c>
      <c r="P136">
        <v>8</v>
      </c>
      <c r="Q136" t="s">
        <v>318</v>
      </c>
      <c r="R136" t="s">
        <v>52</v>
      </c>
      <c r="S136" t="s">
        <v>53</v>
      </c>
      <c r="T136">
        <v>5</v>
      </c>
      <c r="U136">
        <v>7</v>
      </c>
    </row>
    <row r="137" spans="1:21" x14ac:dyDescent="0.25">
      <c r="A137" t="s">
        <v>46</v>
      </c>
      <c r="B137" t="s">
        <v>47</v>
      </c>
      <c r="C137" t="s">
        <v>329</v>
      </c>
      <c r="D137" t="s">
        <v>330</v>
      </c>
      <c r="E137" t="s">
        <v>60</v>
      </c>
      <c r="F137" t="s">
        <v>61</v>
      </c>
      <c r="G137" t="s">
        <v>49</v>
      </c>
      <c r="H137" t="s">
        <v>62</v>
      </c>
      <c r="I137" t="s">
        <v>338</v>
      </c>
      <c r="J137" t="s">
        <v>64</v>
      </c>
      <c r="K137">
        <v>-390.09</v>
      </c>
      <c r="L137">
        <v>-389.2</v>
      </c>
      <c r="M137">
        <v>-3</v>
      </c>
      <c r="N137">
        <v>3</v>
      </c>
      <c r="O137">
        <v>-6</v>
      </c>
      <c r="P137">
        <v>6</v>
      </c>
      <c r="Q137" t="s">
        <v>320</v>
      </c>
      <c r="R137" t="s">
        <v>52</v>
      </c>
      <c r="S137" t="s">
        <v>53</v>
      </c>
      <c r="T137">
        <v>5</v>
      </c>
      <c r="U137">
        <v>8</v>
      </c>
    </row>
    <row r="138" spans="1:21" x14ac:dyDescent="0.25">
      <c r="A138" t="s">
        <v>46</v>
      </c>
      <c r="B138" t="s">
        <v>47</v>
      </c>
      <c r="C138" t="s">
        <v>329</v>
      </c>
      <c r="D138" t="s">
        <v>330</v>
      </c>
      <c r="E138" t="s">
        <v>60</v>
      </c>
      <c r="F138" t="s">
        <v>61</v>
      </c>
      <c r="G138" t="s">
        <v>49</v>
      </c>
      <c r="H138" t="s">
        <v>62</v>
      </c>
      <c r="I138" t="s">
        <v>339</v>
      </c>
      <c r="J138" t="s">
        <v>67</v>
      </c>
      <c r="K138">
        <v>1241.02</v>
      </c>
      <c r="L138">
        <v>1241.4000000000001</v>
      </c>
      <c r="M138">
        <v>-3</v>
      </c>
      <c r="N138">
        <v>3</v>
      </c>
      <c r="O138">
        <v>-6</v>
      </c>
      <c r="P138">
        <v>6</v>
      </c>
      <c r="Q138" t="s">
        <v>322</v>
      </c>
      <c r="R138" t="s">
        <v>52</v>
      </c>
      <c r="S138" t="s">
        <v>53</v>
      </c>
      <c r="T138">
        <v>5</v>
      </c>
      <c r="U138">
        <v>9</v>
      </c>
    </row>
    <row r="139" spans="1:21" x14ac:dyDescent="0.25">
      <c r="A139" t="s">
        <v>46</v>
      </c>
      <c r="B139" t="s">
        <v>47</v>
      </c>
      <c r="C139" t="s">
        <v>329</v>
      </c>
      <c r="D139" t="s">
        <v>330</v>
      </c>
      <c r="E139" t="s">
        <v>60</v>
      </c>
      <c r="F139" t="s">
        <v>61</v>
      </c>
      <c r="G139" t="s">
        <v>49</v>
      </c>
      <c r="H139" t="s">
        <v>62</v>
      </c>
      <c r="I139" t="s">
        <v>340</v>
      </c>
      <c r="J139" t="s">
        <v>50</v>
      </c>
      <c r="K139">
        <v>1045.98</v>
      </c>
      <c r="L139">
        <v>1045.8</v>
      </c>
      <c r="M139">
        <v>-4</v>
      </c>
      <c r="N139">
        <v>4</v>
      </c>
      <c r="O139">
        <v>-8</v>
      </c>
      <c r="P139">
        <v>8</v>
      </c>
      <c r="Q139" t="s">
        <v>324</v>
      </c>
      <c r="R139" t="s">
        <v>52</v>
      </c>
      <c r="S139" t="s">
        <v>53</v>
      </c>
      <c r="T139">
        <v>5</v>
      </c>
      <c r="U139">
        <v>10</v>
      </c>
    </row>
    <row r="140" spans="1:21" x14ac:dyDescent="0.25">
      <c r="A140" t="s">
        <v>46</v>
      </c>
      <c r="B140" t="s">
        <v>47</v>
      </c>
      <c r="C140" t="s">
        <v>329</v>
      </c>
      <c r="D140" t="s">
        <v>330</v>
      </c>
      <c r="E140" t="s">
        <v>60</v>
      </c>
      <c r="F140" t="s">
        <v>61</v>
      </c>
      <c r="G140" t="s">
        <v>49</v>
      </c>
      <c r="H140" t="s">
        <v>62</v>
      </c>
      <c r="I140" t="s">
        <v>341</v>
      </c>
      <c r="J140" t="s">
        <v>64</v>
      </c>
      <c r="K140">
        <v>-390.12</v>
      </c>
      <c r="L140">
        <v>-389.2</v>
      </c>
      <c r="M140">
        <v>-3</v>
      </c>
      <c r="N140">
        <v>3</v>
      </c>
      <c r="O140">
        <v>-6</v>
      </c>
      <c r="P140">
        <v>6</v>
      </c>
      <c r="Q140" t="s">
        <v>326</v>
      </c>
      <c r="R140" t="s">
        <v>52</v>
      </c>
      <c r="S140" t="s">
        <v>53</v>
      </c>
      <c r="T140">
        <v>5</v>
      </c>
      <c r="U140">
        <v>11</v>
      </c>
    </row>
    <row r="141" spans="1:21" x14ac:dyDescent="0.25">
      <c r="A141" t="s">
        <v>46</v>
      </c>
      <c r="B141" t="s">
        <v>47</v>
      </c>
      <c r="C141" t="s">
        <v>329</v>
      </c>
      <c r="D141" t="s">
        <v>330</v>
      </c>
      <c r="E141" t="s">
        <v>60</v>
      </c>
      <c r="F141" t="s">
        <v>61</v>
      </c>
      <c r="G141" t="s">
        <v>49</v>
      </c>
      <c r="H141" t="s">
        <v>62</v>
      </c>
      <c r="I141" t="s">
        <v>342</v>
      </c>
      <c r="J141" t="s">
        <v>67</v>
      </c>
      <c r="K141">
        <v>1191.99</v>
      </c>
      <c r="L141">
        <v>1194.5</v>
      </c>
      <c r="M141">
        <v>-3</v>
      </c>
      <c r="N141">
        <v>3</v>
      </c>
      <c r="O141">
        <v>-6</v>
      </c>
      <c r="P141">
        <v>6</v>
      </c>
      <c r="Q141" t="s">
        <v>328</v>
      </c>
      <c r="R141" t="s">
        <v>52</v>
      </c>
      <c r="S141" t="s">
        <v>53</v>
      </c>
      <c r="T141">
        <v>5</v>
      </c>
      <c r="U141">
        <v>12</v>
      </c>
    </row>
    <row r="142" spans="1:21" x14ac:dyDescent="0.25">
      <c r="A142" t="s">
        <v>46</v>
      </c>
      <c r="B142" t="s">
        <v>47</v>
      </c>
      <c r="C142" t="s">
        <v>329</v>
      </c>
      <c r="D142" t="s">
        <v>330</v>
      </c>
      <c r="E142" t="s">
        <v>60</v>
      </c>
      <c r="F142" t="s">
        <v>61</v>
      </c>
      <c r="G142" t="s">
        <v>49</v>
      </c>
      <c r="H142" t="s">
        <v>62</v>
      </c>
      <c r="I142" t="s">
        <v>343</v>
      </c>
      <c r="J142" t="s">
        <v>88</v>
      </c>
      <c r="K142">
        <v>0.02</v>
      </c>
      <c r="L142">
        <v>0</v>
      </c>
      <c r="M142">
        <v>-2</v>
      </c>
      <c r="N142">
        <v>2</v>
      </c>
      <c r="O142">
        <v>-4</v>
      </c>
      <c r="P142">
        <v>4</v>
      </c>
      <c r="Q142" t="s">
        <v>344</v>
      </c>
      <c r="R142" t="s">
        <v>52</v>
      </c>
      <c r="S142" t="s">
        <v>53</v>
      </c>
      <c r="T142">
        <v>5</v>
      </c>
      <c r="U142">
        <v>13</v>
      </c>
    </row>
    <row r="143" spans="1:21" x14ac:dyDescent="0.25">
      <c r="A143" t="s">
        <v>46</v>
      </c>
      <c r="B143" t="s">
        <v>47</v>
      </c>
      <c r="C143" t="s">
        <v>329</v>
      </c>
      <c r="D143" t="s">
        <v>330</v>
      </c>
      <c r="E143" t="s">
        <v>60</v>
      </c>
      <c r="F143" t="s">
        <v>61</v>
      </c>
      <c r="G143" t="s">
        <v>49</v>
      </c>
      <c r="H143" t="s">
        <v>62</v>
      </c>
      <c r="I143" t="s">
        <v>345</v>
      </c>
      <c r="J143" t="s">
        <v>96</v>
      </c>
      <c r="K143">
        <v>48.45</v>
      </c>
      <c r="L143">
        <v>46.9</v>
      </c>
      <c r="M143">
        <v>-2</v>
      </c>
      <c r="N143">
        <v>2</v>
      </c>
      <c r="O143">
        <v>-4</v>
      </c>
      <c r="P143">
        <v>4</v>
      </c>
      <c r="Q143" t="s">
        <v>346</v>
      </c>
      <c r="R143" t="s">
        <v>52</v>
      </c>
      <c r="S143" t="s">
        <v>53</v>
      </c>
      <c r="T143">
        <v>5</v>
      </c>
      <c r="U143">
        <v>14</v>
      </c>
    </row>
    <row r="144" spans="1:21" x14ac:dyDescent="0.25">
      <c r="A144" t="s">
        <v>46</v>
      </c>
      <c r="B144" t="s">
        <v>47</v>
      </c>
      <c r="C144" t="s">
        <v>329</v>
      </c>
      <c r="D144" t="s">
        <v>330</v>
      </c>
      <c r="E144" t="s">
        <v>60</v>
      </c>
      <c r="F144" t="s">
        <v>61</v>
      </c>
      <c r="G144" t="s">
        <v>49</v>
      </c>
      <c r="H144" t="s">
        <v>62</v>
      </c>
      <c r="I144" t="s">
        <v>347</v>
      </c>
      <c r="J144" t="s">
        <v>88</v>
      </c>
      <c r="K144">
        <v>0.03</v>
      </c>
      <c r="L144">
        <v>0</v>
      </c>
      <c r="M144">
        <v>-2</v>
      </c>
      <c r="N144">
        <v>2</v>
      </c>
      <c r="O144">
        <v>-4</v>
      </c>
      <c r="P144">
        <v>4</v>
      </c>
      <c r="Q144" t="s">
        <v>348</v>
      </c>
      <c r="R144" t="s">
        <v>52</v>
      </c>
      <c r="S144" t="s">
        <v>53</v>
      </c>
      <c r="T144">
        <v>5</v>
      </c>
      <c r="U144">
        <v>15</v>
      </c>
    </row>
    <row r="145" spans="1:21" x14ac:dyDescent="0.25">
      <c r="A145" t="s">
        <v>46</v>
      </c>
      <c r="B145" t="s">
        <v>47</v>
      </c>
      <c r="C145" t="s">
        <v>329</v>
      </c>
      <c r="D145" t="s">
        <v>330</v>
      </c>
      <c r="E145" t="s">
        <v>60</v>
      </c>
      <c r="F145" t="s">
        <v>61</v>
      </c>
      <c r="G145" t="s">
        <v>49</v>
      </c>
      <c r="H145" t="s">
        <v>62</v>
      </c>
      <c r="I145" t="s">
        <v>349</v>
      </c>
      <c r="J145" t="s">
        <v>96</v>
      </c>
      <c r="K145">
        <v>49.03</v>
      </c>
      <c r="L145">
        <v>46.9</v>
      </c>
      <c r="M145">
        <v>-2</v>
      </c>
      <c r="N145">
        <v>2</v>
      </c>
      <c r="O145">
        <v>-4</v>
      </c>
      <c r="P145">
        <v>4</v>
      </c>
      <c r="Q145" t="s">
        <v>350</v>
      </c>
      <c r="R145" t="s">
        <v>52</v>
      </c>
      <c r="S145" t="s">
        <v>53</v>
      </c>
      <c r="T145">
        <v>5</v>
      </c>
      <c r="U145">
        <v>16</v>
      </c>
    </row>
    <row r="146" spans="1:21" x14ac:dyDescent="0.25">
      <c r="A146" t="s">
        <v>46</v>
      </c>
      <c r="B146" t="s">
        <v>47</v>
      </c>
      <c r="C146" t="s">
        <v>351</v>
      </c>
      <c r="D146" t="s">
        <v>352</v>
      </c>
      <c r="E146" t="s">
        <v>60</v>
      </c>
      <c r="F146" t="s">
        <v>61</v>
      </c>
      <c r="G146" t="s">
        <v>49</v>
      </c>
      <c r="H146" t="s">
        <v>62</v>
      </c>
      <c r="I146" t="s">
        <v>353</v>
      </c>
      <c r="J146" t="s">
        <v>50</v>
      </c>
      <c r="K146">
        <v>853</v>
      </c>
      <c r="L146">
        <v>851.8</v>
      </c>
      <c r="M146">
        <v>-3</v>
      </c>
      <c r="N146">
        <v>3</v>
      </c>
      <c r="O146">
        <v>-6</v>
      </c>
      <c r="P146">
        <v>6</v>
      </c>
      <c r="Q146" t="s">
        <v>294</v>
      </c>
      <c r="R146" t="s">
        <v>52</v>
      </c>
      <c r="S146" t="s">
        <v>53</v>
      </c>
      <c r="T146">
        <v>6</v>
      </c>
      <c r="U146">
        <v>1</v>
      </c>
    </row>
    <row r="147" spans="1:21" x14ac:dyDescent="0.25">
      <c r="A147" t="s">
        <v>46</v>
      </c>
      <c r="B147" t="s">
        <v>47</v>
      </c>
      <c r="C147" t="s">
        <v>351</v>
      </c>
      <c r="D147" t="s">
        <v>352</v>
      </c>
      <c r="E147" t="s">
        <v>60</v>
      </c>
      <c r="F147" t="s">
        <v>61</v>
      </c>
      <c r="G147" t="s">
        <v>49</v>
      </c>
      <c r="H147" t="s">
        <v>62</v>
      </c>
      <c r="I147" t="s">
        <v>354</v>
      </c>
      <c r="J147" t="s">
        <v>64</v>
      </c>
      <c r="K147">
        <v>266.63</v>
      </c>
      <c r="L147">
        <v>266.8</v>
      </c>
      <c r="M147">
        <v>-3</v>
      </c>
      <c r="N147">
        <v>3</v>
      </c>
      <c r="O147">
        <v>-6</v>
      </c>
      <c r="P147">
        <v>6</v>
      </c>
      <c r="Q147" t="s">
        <v>296</v>
      </c>
      <c r="R147" t="s">
        <v>52</v>
      </c>
      <c r="S147" t="s">
        <v>53</v>
      </c>
      <c r="T147">
        <v>6</v>
      </c>
      <c r="U147">
        <v>2</v>
      </c>
    </row>
    <row r="148" spans="1:21" x14ac:dyDescent="0.25">
      <c r="A148" t="s">
        <v>46</v>
      </c>
      <c r="B148" t="s">
        <v>47</v>
      </c>
      <c r="C148" t="s">
        <v>351</v>
      </c>
      <c r="D148" t="s">
        <v>352</v>
      </c>
      <c r="E148" t="s">
        <v>60</v>
      </c>
      <c r="F148" t="s">
        <v>61</v>
      </c>
      <c r="G148" t="s">
        <v>49</v>
      </c>
      <c r="H148" t="s">
        <v>62</v>
      </c>
      <c r="I148" t="s">
        <v>355</v>
      </c>
      <c r="J148" t="s">
        <v>67</v>
      </c>
      <c r="K148">
        <v>1116.28</v>
      </c>
      <c r="L148">
        <v>1114</v>
      </c>
      <c r="M148">
        <v>-3</v>
      </c>
      <c r="N148">
        <v>3</v>
      </c>
      <c r="O148">
        <v>-6</v>
      </c>
      <c r="P148">
        <v>6</v>
      </c>
      <c r="Q148" t="s">
        <v>298</v>
      </c>
      <c r="R148" t="s">
        <v>52</v>
      </c>
      <c r="S148" t="s">
        <v>53</v>
      </c>
      <c r="T148">
        <v>6</v>
      </c>
      <c r="U148">
        <v>3</v>
      </c>
    </row>
    <row r="149" spans="1:21" x14ac:dyDescent="0.25">
      <c r="A149" t="s">
        <v>46</v>
      </c>
      <c r="B149" t="s">
        <v>47</v>
      </c>
      <c r="C149" t="s">
        <v>351</v>
      </c>
      <c r="D149" t="s">
        <v>352</v>
      </c>
      <c r="E149" t="s">
        <v>60</v>
      </c>
      <c r="F149" t="s">
        <v>61</v>
      </c>
      <c r="G149" t="s">
        <v>49</v>
      </c>
      <c r="H149" t="s">
        <v>62</v>
      </c>
      <c r="I149" t="s">
        <v>356</v>
      </c>
      <c r="J149" t="s">
        <v>50</v>
      </c>
      <c r="K149">
        <v>953.43</v>
      </c>
      <c r="L149">
        <v>952.5</v>
      </c>
      <c r="M149">
        <v>-3</v>
      </c>
      <c r="N149">
        <v>3</v>
      </c>
      <c r="O149">
        <v>-6</v>
      </c>
      <c r="P149">
        <v>6</v>
      </c>
      <c r="Q149" t="s">
        <v>300</v>
      </c>
      <c r="R149" t="s">
        <v>52</v>
      </c>
      <c r="S149" t="s">
        <v>53</v>
      </c>
      <c r="T149">
        <v>6</v>
      </c>
      <c r="U149">
        <v>4</v>
      </c>
    </row>
    <row r="150" spans="1:21" x14ac:dyDescent="0.25">
      <c r="A150" t="s">
        <v>46</v>
      </c>
      <c r="B150" t="s">
        <v>47</v>
      </c>
      <c r="C150" t="s">
        <v>351</v>
      </c>
      <c r="D150" t="s">
        <v>352</v>
      </c>
      <c r="E150" t="s">
        <v>60</v>
      </c>
      <c r="F150" t="s">
        <v>61</v>
      </c>
      <c r="G150" t="s">
        <v>49</v>
      </c>
      <c r="H150" t="s">
        <v>62</v>
      </c>
      <c r="I150" t="s">
        <v>357</v>
      </c>
      <c r="J150" t="s">
        <v>64</v>
      </c>
      <c r="K150">
        <v>266.17</v>
      </c>
      <c r="L150">
        <v>266.8</v>
      </c>
      <c r="M150">
        <v>-3</v>
      </c>
      <c r="N150">
        <v>3</v>
      </c>
      <c r="O150">
        <v>-6</v>
      </c>
      <c r="P150">
        <v>6</v>
      </c>
      <c r="Q150" t="s">
        <v>302</v>
      </c>
      <c r="R150" t="s">
        <v>52</v>
      </c>
      <c r="S150" t="s">
        <v>53</v>
      </c>
      <c r="T150">
        <v>6</v>
      </c>
      <c r="U150">
        <v>5</v>
      </c>
    </row>
    <row r="151" spans="1:21" x14ac:dyDescent="0.25">
      <c r="A151" t="s">
        <v>46</v>
      </c>
      <c r="B151" t="s">
        <v>47</v>
      </c>
      <c r="C151" t="s">
        <v>351</v>
      </c>
      <c r="D151" t="s">
        <v>352</v>
      </c>
      <c r="E151" t="s">
        <v>60</v>
      </c>
      <c r="F151" t="s">
        <v>61</v>
      </c>
      <c r="G151" t="s">
        <v>49</v>
      </c>
      <c r="H151" t="s">
        <v>62</v>
      </c>
      <c r="I151" t="s">
        <v>358</v>
      </c>
      <c r="J151" t="s">
        <v>67</v>
      </c>
      <c r="K151">
        <v>1106.94</v>
      </c>
      <c r="L151">
        <v>1106.0999999999999</v>
      </c>
      <c r="M151">
        <v>-3</v>
      </c>
      <c r="N151">
        <v>3</v>
      </c>
      <c r="O151">
        <v>-6</v>
      </c>
      <c r="P151">
        <v>6</v>
      </c>
      <c r="Q151" t="s">
        <v>304</v>
      </c>
      <c r="R151" t="s">
        <v>52</v>
      </c>
      <c r="S151" t="s">
        <v>53</v>
      </c>
      <c r="T151">
        <v>6</v>
      </c>
      <c r="U151">
        <v>6</v>
      </c>
    </row>
    <row r="152" spans="1:21" x14ac:dyDescent="0.25">
      <c r="A152" t="s">
        <v>46</v>
      </c>
      <c r="B152" t="s">
        <v>47</v>
      </c>
      <c r="C152" t="s">
        <v>351</v>
      </c>
      <c r="D152" t="s">
        <v>352</v>
      </c>
      <c r="E152" t="s">
        <v>60</v>
      </c>
      <c r="F152" t="s">
        <v>61</v>
      </c>
      <c r="G152" t="s">
        <v>49</v>
      </c>
      <c r="H152" t="s">
        <v>62</v>
      </c>
      <c r="I152" t="s">
        <v>359</v>
      </c>
      <c r="J152" t="s">
        <v>50</v>
      </c>
      <c r="K152">
        <v>851.17</v>
      </c>
      <c r="L152">
        <v>851.8</v>
      </c>
      <c r="M152">
        <v>-3</v>
      </c>
      <c r="N152">
        <v>3</v>
      </c>
      <c r="O152">
        <v>-6</v>
      </c>
      <c r="P152">
        <v>6</v>
      </c>
      <c r="Q152" t="s">
        <v>318</v>
      </c>
      <c r="R152" t="s">
        <v>52</v>
      </c>
      <c r="S152" t="s">
        <v>53</v>
      </c>
      <c r="T152">
        <v>6</v>
      </c>
      <c r="U152">
        <v>7</v>
      </c>
    </row>
    <row r="153" spans="1:21" x14ac:dyDescent="0.25">
      <c r="A153" t="s">
        <v>46</v>
      </c>
      <c r="B153" t="s">
        <v>47</v>
      </c>
      <c r="C153" t="s">
        <v>351</v>
      </c>
      <c r="D153" t="s">
        <v>352</v>
      </c>
      <c r="E153" t="s">
        <v>60</v>
      </c>
      <c r="F153" t="s">
        <v>61</v>
      </c>
      <c r="G153" t="s">
        <v>49</v>
      </c>
      <c r="H153" t="s">
        <v>62</v>
      </c>
      <c r="I153" t="s">
        <v>360</v>
      </c>
      <c r="J153" t="s">
        <v>64</v>
      </c>
      <c r="K153">
        <v>-247.12</v>
      </c>
      <c r="L153">
        <v>-246.8</v>
      </c>
      <c r="M153">
        <v>-3</v>
      </c>
      <c r="N153">
        <v>3</v>
      </c>
      <c r="O153">
        <v>-6</v>
      </c>
      <c r="P153">
        <v>6</v>
      </c>
      <c r="Q153" t="s">
        <v>320</v>
      </c>
      <c r="R153" t="s">
        <v>52</v>
      </c>
      <c r="S153" t="s">
        <v>53</v>
      </c>
      <c r="T153">
        <v>6</v>
      </c>
      <c r="U153">
        <v>8</v>
      </c>
    </row>
    <row r="154" spans="1:21" x14ac:dyDescent="0.25">
      <c r="A154" t="s">
        <v>46</v>
      </c>
      <c r="B154" t="s">
        <v>47</v>
      </c>
      <c r="C154" t="s">
        <v>351</v>
      </c>
      <c r="D154" t="s">
        <v>352</v>
      </c>
      <c r="E154" t="s">
        <v>60</v>
      </c>
      <c r="F154" t="s">
        <v>61</v>
      </c>
      <c r="G154" t="s">
        <v>49</v>
      </c>
      <c r="H154" t="s">
        <v>62</v>
      </c>
      <c r="I154" t="s">
        <v>361</v>
      </c>
      <c r="J154" t="s">
        <v>67</v>
      </c>
      <c r="K154">
        <v>1115.67</v>
      </c>
      <c r="L154">
        <v>1114</v>
      </c>
      <c r="M154">
        <v>-3</v>
      </c>
      <c r="N154">
        <v>3</v>
      </c>
      <c r="O154">
        <v>-6</v>
      </c>
      <c r="P154">
        <v>6</v>
      </c>
      <c r="Q154" t="s">
        <v>322</v>
      </c>
      <c r="R154" t="s">
        <v>52</v>
      </c>
      <c r="S154" t="s">
        <v>53</v>
      </c>
      <c r="T154">
        <v>6</v>
      </c>
      <c r="U154">
        <v>9</v>
      </c>
    </row>
    <row r="155" spans="1:21" x14ac:dyDescent="0.25">
      <c r="A155" t="s">
        <v>46</v>
      </c>
      <c r="B155" t="s">
        <v>47</v>
      </c>
      <c r="C155" t="s">
        <v>351</v>
      </c>
      <c r="D155" t="s">
        <v>352</v>
      </c>
      <c r="E155" t="s">
        <v>60</v>
      </c>
      <c r="F155" t="s">
        <v>61</v>
      </c>
      <c r="G155" t="s">
        <v>49</v>
      </c>
      <c r="H155" t="s">
        <v>62</v>
      </c>
      <c r="I155" t="s">
        <v>362</v>
      </c>
      <c r="J155" t="s">
        <v>50</v>
      </c>
      <c r="K155">
        <v>951.58</v>
      </c>
      <c r="L155">
        <v>952.5</v>
      </c>
      <c r="M155">
        <v>-3</v>
      </c>
      <c r="N155">
        <v>3</v>
      </c>
      <c r="O155">
        <v>-6</v>
      </c>
      <c r="P155">
        <v>6</v>
      </c>
      <c r="Q155" t="s">
        <v>324</v>
      </c>
      <c r="R155" t="s">
        <v>52</v>
      </c>
      <c r="S155" t="s">
        <v>53</v>
      </c>
      <c r="T155">
        <v>6</v>
      </c>
      <c r="U155">
        <v>10</v>
      </c>
    </row>
    <row r="156" spans="1:21" x14ac:dyDescent="0.25">
      <c r="A156" t="s">
        <v>46</v>
      </c>
      <c r="B156" t="s">
        <v>47</v>
      </c>
      <c r="C156" t="s">
        <v>351</v>
      </c>
      <c r="D156" t="s">
        <v>352</v>
      </c>
      <c r="E156" t="s">
        <v>60</v>
      </c>
      <c r="F156" t="s">
        <v>61</v>
      </c>
      <c r="G156" t="s">
        <v>49</v>
      </c>
      <c r="H156" t="s">
        <v>62</v>
      </c>
      <c r="I156" t="s">
        <v>363</v>
      </c>
      <c r="J156" t="s">
        <v>64</v>
      </c>
      <c r="K156">
        <v>-246.91</v>
      </c>
      <c r="L156">
        <v>-246.8</v>
      </c>
      <c r="M156">
        <v>-3</v>
      </c>
      <c r="N156">
        <v>3</v>
      </c>
      <c r="O156">
        <v>-6</v>
      </c>
      <c r="P156">
        <v>6</v>
      </c>
      <c r="Q156" t="s">
        <v>326</v>
      </c>
      <c r="R156" t="s">
        <v>52</v>
      </c>
      <c r="S156" t="s">
        <v>53</v>
      </c>
      <c r="T156">
        <v>6</v>
      </c>
      <c r="U156">
        <v>11</v>
      </c>
    </row>
    <row r="157" spans="1:21" x14ac:dyDescent="0.25">
      <c r="A157" t="s">
        <v>46</v>
      </c>
      <c r="B157" t="s">
        <v>47</v>
      </c>
      <c r="C157" t="s">
        <v>351</v>
      </c>
      <c r="D157" t="s">
        <v>352</v>
      </c>
      <c r="E157" t="s">
        <v>60</v>
      </c>
      <c r="F157" t="s">
        <v>61</v>
      </c>
      <c r="G157" t="s">
        <v>49</v>
      </c>
      <c r="H157" t="s">
        <v>62</v>
      </c>
      <c r="I157" t="s">
        <v>364</v>
      </c>
      <c r="J157" t="s">
        <v>67</v>
      </c>
      <c r="K157">
        <v>1108.6199999999999</v>
      </c>
      <c r="L157">
        <v>1106.0999999999999</v>
      </c>
      <c r="M157">
        <v>-3</v>
      </c>
      <c r="N157">
        <v>3</v>
      </c>
      <c r="O157">
        <v>-6</v>
      </c>
      <c r="P157">
        <v>6</v>
      </c>
      <c r="Q157" t="s">
        <v>328</v>
      </c>
      <c r="R157" t="s">
        <v>52</v>
      </c>
      <c r="S157" t="s">
        <v>53</v>
      </c>
      <c r="T157">
        <v>6</v>
      </c>
      <c r="U157">
        <v>12</v>
      </c>
    </row>
    <row r="158" spans="1:21" x14ac:dyDescent="0.25">
      <c r="A158" t="s">
        <v>46</v>
      </c>
      <c r="B158" t="s">
        <v>47</v>
      </c>
      <c r="C158" t="s">
        <v>351</v>
      </c>
      <c r="D158" t="s">
        <v>352</v>
      </c>
      <c r="E158" t="s">
        <v>60</v>
      </c>
      <c r="F158" t="s">
        <v>61</v>
      </c>
      <c r="G158" t="s">
        <v>49</v>
      </c>
      <c r="H158" t="s">
        <v>62</v>
      </c>
      <c r="I158" t="s">
        <v>365</v>
      </c>
      <c r="J158" t="s">
        <v>91</v>
      </c>
      <c r="K158">
        <v>100.44</v>
      </c>
      <c r="L158">
        <v>100.6</v>
      </c>
      <c r="M158">
        <v>-3</v>
      </c>
      <c r="N158">
        <v>3</v>
      </c>
      <c r="O158">
        <v>-6</v>
      </c>
      <c r="P158">
        <v>6</v>
      </c>
      <c r="Q158" t="s">
        <v>366</v>
      </c>
      <c r="R158" t="s">
        <v>52</v>
      </c>
      <c r="S158" t="s">
        <v>53</v>
      </c>
      <c r="T158">
        <v>6</v>
      </c>
      <c r="U158">
        <v>13</v>
      </c>
    </row>
    <row r="159" spans="1:21" x14ac:dyDescent="0.25">
      <c r="A159" t="s">
        <v>46</v>
      </c>
      <c r="B159" t="s">
        <v>47</v>
      </c>
      <c r="C159" t="s">
        <v>351</v>
      </c>
      <c r="D159" t="s">
        <v>352</v>
      </c>
      <c r="E159" t="s">
        <v>60</v>
      </c>
      <c r="F159" t="s">
        <v>61</v>
      </c>
      <c r="G159" t="s">
        <v>49</v>
      </c>
      <c r="H159" t="s">
        <v>62</v>
      </c>
      <c r="I159" t="s">
        <v>367</v>
      </c>
      <c r="J159" t="s">
        <v>88</v>
      </c>
      <c r="K159">
        <v>0.46</v>
      </c>
      <c r="L159">
        <v>0</v>
      </c>
      <c r="M159">
        <v>-3</v>
      </c>
      <c r="N159">
        <v>3</v>
      </c>
      <c r="O159">
        <v>-6</v>
      </c>
      <c r="P159">
        <v>6</v>
      </c>
      <c r="Q159" t="s">
        <v>344</v>
      </c>
      <c r="R159" t="s">
        <v>52</v>
      </c>
      <c r="S159" t="s">
        <v>53</v>
      </c>
      <c r="T159">
        <v>6</v>
      </c>
      <c r="U159">
        <v>14</v>
      </c>
    </row>
    <row r="160" spans="1:21" x14ac:dyDescent="0.25">
      <c r="A160" t="s">
        <v>46</v>
      </c>
      <c r="B160" t="s">
        <v>47</v>
      </c>
      <c r="C160" t="s">
        <v>351</v>
      </c>
      <c r="D160" t="s">
        <v>352</v>
      </c>
      <c r="E160" t="s">
        <v>60</v>
      </c>
      <c r="F160" t="s">
        <v>61</v>
      </c>
      <c r="G160" t="s">
        <v>49</v>
      </c>
      <c r="H160" t="s">
        <v>62</v>
      </c>
      <c r="I160" t="s">
        <v>368</v>
      </c>
      <c r="J160" t="s">
        <v>96</v>
      </c>
      <c r="K160">
        <v>9.34</v>
      </c>
      <c r="L160">
        <v>7.9</v>
      </c>
      <c r="M160">
        <v>-3</v>
      </c>
      <c r="N160">
        <v>3</v>
      </c>
      <c r="O160">
        <v>-6</v>
      </c>
      <c r="P160">
        <v>6</v>
      </c>
      <c r="Q160" t="s">
        <v>346</v>
      </c>
      <c r="R160" t="s">
        <v>52</v>
      </c>
      <c r="S160" t="s">
        <v>53</v>
      </c>
      <c r="T160">
        <v>6</v>
      </c>
      <c r="U160">
        <v>15</v>
      </c>
    </row>
    <row r="161" spans="1:21" x14ac:dyDescent="0.25">
      <c r="A161" t="s">
        <v>46</v>
      </c>
      <c r="B161" t="s">
        <v>47</v>
      </c>
      <c r="C161" t="s">
        <v>351</v>
      </c>
      <c r="D161" t="s">
        <v>352</v>
      </c>
      <c r="E161" t="s">
        <v>60</v>
      </c>
      <c r="F161" t="s">
        <v>61</v>
      </c>
      <c r="G161" t="s">
        <v>49</v>
      </c>
      <c r="H161" t="s">
        <v>62</v>
      </c>
      <c r="I161" t="s">
        <v>369</v>
      </c>
      <c r="J161" t="s">
        <v>88</v>
      </c>
      <c r="K161">
        <v>510.32</v>
      </c>
      <c r="L161">
        <v>510.7</v>
      </c>
      <c r="M161">
        <v>-4</v>
      </c>
      <c r="N161">
        <v>4</v>
      </c>
      <c r="O161">
        <v>-6</v>
      </c>
      <c r="P161">
        <v>6</v>
      </c>
      <c r="Q161" t="s">
        <v>370</v>
      </c>
      <c r="R161" t="s">
        <v>52</v>
      </c>
      <c r="S161" t="s">
        <v>53</v>
      </c>
      <c r="T161">
        <v>6</v>
      </c>
      <c r="U161">
        <v>16</v>
      </c>
    </row>
    <row r="162" spans="1:21" x14ac:dyDescent="0.25">
      <c r="A162" t="s">
        <v>46</v>
      </c>
      <c r="B162" t="s">
        <v>47</v>
      </c>
      <c r="C162" t="s">
        <v>351</v>
      </c>
      <c r="D162" t="s">
        <v>352</v>
      </c>
      <c r="E162" t="s">
        <v>60</v>
      </c>
      <c r="F162" t="s">
        <v>61</v>
      </c>
      <c r="G162" t="s">
        <v>49</v>
      </c>
      <c r="H162" t="s">
        <v>62</v>
      </c>
      <c r="I162" t="s">
        <v>371</v>
      </c>
      <c r="J162" t="s">
        <v>91</v>
      </c>
      <c r="K162">
        <v>100.41</v>
      </c>
      <c r="L162">
        <v>100.6</v>
      </c>
      <c r="M162">
        <v>-3</v>
      </c>
      <c r="N162">
        <v>3</v>
      </c>
      <c r="O162">
        <v>-6</v>
      </c>
      <c r="P162">
        <v>6</v>
      </c>
      <c r="Q162" t="s">
        <v>372</v>
      </c>
      <c r="R162" t="s">
        <v>52</v>
      </c>
      <c r="S162" t="s">
        <v>53</v>
      </c>
      <c r="T162">
        <v>6</v>
      </c>
      <c r="U162">
        <v>17</v>
      </c>
    </row>
    <row r="163" spans="1:21" x14ac:dyDescent="0.25">
      <c r="A163" t="s">
        <v>46</v>
      </c>
      <c r="B163" t="s">
        <v>47</v>
      </c>
      <c r="C163" t="s">
        <v>351</v>
      </c>
      <c r="D163" t="s">
        <v>352</v>
      </c>
      <c r="E163" t="s">
        <v>60</v>
      </c>
      <c r="F163" t="s">
        <v>61</v>
      </c>
      <c r="G163" t="s">
        <v>49</v>
      </c>
      <c r="H163" t="s">
        <v>62</v>
      </c>
      <c r="I163" t="s">
        <v>373</v>
      </c>
      <c r="J163" t="s">
        <v>88</v>
      </c>
      <c r="K163">
        <v>0.21</v>
      </c>
      <c r="L163">
        <v>0</v>
      </c>
      <c r="M163">
        <v>-3</v>
      </c>
      <c r="N163">
        <v>3</v>
      </c>
      <c r="O163">
        <v>-6</v>
      </c>
      <c r="P163">
        <v>6</v>
      </c>
      <c r="Q163" t="s">
        <v>348</v>
      </c>
      <c r="R163" t="s">
        <v>52</v>
      </c>
      <c r="S163" t="s">
        <v>53</v>
      </c>
      <c r="T163">
        <v>6</v>
      </c>
      <c r="U163">
        <v>18</v>
      </c>
    </row>
    <row r="164" spans="1:21" x14ac:dyDescent="0.25">
      <c r="A164" t="s">
        <v>46</v>
      </c>
      <c r="B164" t="s">
        <v>47</v>
      </c>
      <c r="C164" t="s">
        <v>351</v>
      </c>
      <c r="D164" t="s">
        <v>352</v>
      </c>
      <c r="E164" t="s">
        <v>60</v>
      </c>
      <c r="F164" t="s">
        <v>61</v>
      </c>
      <c r="G164" t="s">
        <v>49</v>
      </c>
      <c r="H164" t="s">
        <v>62</v>
      </c>
      <c r="I164" t="s">
        <v>374</v>
      </c>
      <c r="J164" t="s">
        <v>96</v>
      </c>
      <c r="K164">
        <v>7.04</v>
      </c>
      <c r="L164">
        <v>7.9</v>
      </c>
      <c r="M164">
        <v>-3</v>
      </c>
      <c r="N164">
        <v>3</v>
      </c>
      <c r="O164">
        <v>-6</v>
      </c>
      <c r="P164">
        <v>6</v>
      </c>
      <c r="Q164" t="s">
        <v>350</v>
      </c>
      <c r="R164" t="s">
        <v>52</v>
      </c>
      <c r="S164" t="s">
        <v>53</v>
      </c>
      <c r="T164">
        <v>6</v>
      </c>
      <c r="U164">
        <v>19</v>
      </c>
    </row>
    <row r="165" spans="1:21" x14ac:dyDescent="0.25">
      <c r="A165" t="s">
        <v>46</v>
      </c>
      <c r="B165" t="s">
        <v>47</v>
      </c>
      <c r="C165" t="s">
        <v>375</v>
      </c>
      <c r="D165" t="s">
        <v>376</v>
      </c>
      <c r="E165" t="s">
        <v>60</v>
      </c>
      <c r="F165" t="s">
        <v>61</v>
      </c>
      <c r="G165" t="s">
        <v>49</v>
      </c>
      <c r="H165" t="s">
        <v>62</v>
      </c>
      <c r="I165" t="s">
        <v>377</v>
      </c>
      <c r="J165" t="s">
        <v>50</v>
      </c>
      <c r="K165">
        <v>725.9</v>
      </c>
      <c r="L165">
        <v>725.7</v>
      </c>
      <c r="M165">
        <v>-3</v>
      </c>
      <c r="N165">
        <v>3</v>
      </c>
      <c r="O165">
        <v>-6</v>
      </c>
      <c r="P165">
        <v>6</v>
      </c>
      <c r="Q165" t="s">
        <v>378</v>
      </c>
      <c r="R165" t="s">
        <v>234</v>
      </c>
      <c r="S165" t="s">
        <v>53</v>
      </c>
      <c r="T165">
        <v>7</v>
      </c>
      <c r="U165">
        <v>1</v>
      </c>
    </row>
    <row r="166" spans="1:21" x14ac:dyDescent="0.25">
      <c r="A166" t="s">
        <v>46</v>
      </c>
      <c r="B166" t="s">
        <v>47</v>
      </c>
      <c r="C166" t="s">
        <v>375</v>
      </c>
      <c r="D166" t="s">
        <v>376</v>
      </c>
      <c r="E166" t="s">
        <v>60</v>
      </c>
      <c r="F166" t="s">
        <v>61</v>
      </c>
      <c r="G166" t="s">
        <v>49</v>
      </c>
      <c r="H166" t="s">
        <v>62</v>
      </c>
      <c r="I166" t="s">
        <v>379</v>
      </c>
      <c r="J166" t="s">
        <v>64</v>
      </c>
      <c r="K166">
        <v>340.27</v>
      </c>
      <c r="L166">
        <v>340.2</v>
      </c>
      <c r="M166">
        <v>-3</v>
      </c>
      <c r="N166">
        <v>3</v>
      </c>
      <c r="O166">
        <v>-6</v>
      </c>
      <c r="P166">
        <v>6</v>
      </c>
      <c r="Q166" t="s">
        <v>380</v>
      </c>
      <c r="R166" t="s">
        <v>234</v>
      </c>
      <c r="S166" t="s">
        <v>53</v>
      </c>
      <c r="T166">
        <v>7</v>
      </c>
      <c r="U166">
        <v>2</v>
      </c>
    </row>
    <row r="167" spans="1:21" x14ac:dyDescent="0.25">
      <c r="A167" t="s">
        <v>46</v>
      </c>
      <c r="B167" t="s">
        <v>47</v>
      </c>
      <c r="C167" t="s">
        <v>375</v>
      </c>
      <c r="D167" t="s">
        <v>376</v>
      </c>
      <c r="E167" t="s">
        <v>60</v>
      </c>
      <c r="F167" t="s">
        <v>61</v>
      </c>
      <c r="G167" t="s">
        <v>49</v>
      </c>
      <c r="H167" t="s">
        <v>62</v>
      </c>
      <c r="I167" t="s">
        <v>381</v>
      </c>
      <c r="J167" t="s">
        <v>67</v>
      </c>
      <c r="K167">
        <v>776.55</v>
      </c>
      <c r="L167">
        <v>777.7</v>
      </c>
      <c r="M167">
        <v>-3</v>
      </c>
      <c r="N167">
        <v>3</v>
      </c>
      <c r="O167">
        <v>-6</v>
      </c>
      <c r="P167">
        <v>6</v>
      </c>
      <c r="Q167" t="s">
        <v>382</v>
      </c>
      <c r="R167" t="s">
        <v>234</v>
      </c>
      <c r="S167" t="s">
        <v>53</v>
      </c>
      <c r="T167">
        <v>7</v>
      </c>
      <c r="U167">
        <v>3</v>
      </c>
    </row>
    <row r="168" spans="1:21" x14ac:dyDescent="0.25">
      <c r="A168" t="s">
        <v>46</v>
      </c>
      <c r="B168" t="s">
        <v>47</v>
      </c>
      <c r="C168" t="s">
        <v>375</v>
      </c>
      <c r="D168" t="s">
        <v>376</v>
      </c>
      <c r="E168" t="s">
        <v>60</v>
      </c>
      <c r="F168" t="s">
        <v>61</v>
      </c>
      <c r="G168" t="s">
        <v>49</v>
      </c>
      <c r="H168" t="s">
        <v>62</v>
      </c>
      <c r="I168" t="s">
        <v>383</v>
      </c>
      <c r="J168" t="s">
        <v>50</v>
      </c>
      <c r="K168">
        <v>814.71</v>
      </c>
      <c r="L168">
        <v>814.3</v>
      </c>
      <c r="M168">
        <v>-3</v>
      </c>
      <c r="N168">
        <v>3</v>
      </c>
      <c r="O168">
        <v>-6</v>
      </c>
      <c r="P168">
        <v>6</v>
      </c>
      <c r="Q168" t="s">
        <v>384</v>
      </c>
      <c r="R168" t="s">
        <v>234</v>
      </c>
      <c r="S168" t="s">
        <v>53</v>
      </c>
      <c r="T168">
        <v>7</v>
      </c>
      <c r="U168">
        <v>4</v>
      </c>
    </row>
    <row r="169" spans="1:21" x14ac:dyDescent="0.25">
      <c r="A169" t="s">
        <v>46</v>
      </c>
      <c r="B169" t="s">
        <v>47</v>
      </c>
      <c r="C169" t="s">
        <v>375</v>
      </c>
      <c r="D169" t="s">
        <v>376</v>
      </c>
      <c r="E169" t="s">
        <v>60</v>
      </c>
      <c r="F169" t="s">
        <v>61</v>
      </c>
      <c r="G169" t="s">
        <v>49</v>
      </c>
      <c r="H169" t="s">
        <v>62</v>
      </c>
      <c r="I169" t="s">
        <v>385</v>
      </c>
      <c r="J169" t="s">
        <v>64</v>
      </c>
      <c r="K169">
        <v>339.86</v>
      </c>
      <c r="L169">
        <v>339.9</v>
      </c>
      <c r="M169">
        <v>-3</v>
      </c>
      <c r="N169">
        <v>3</v>
      </c>
      <c r="O169">
        <v>-6</v>
      </c>
      <c r="P169">
        <v>6</v>
      </c>
      <c r="Q169" t="s">
        <v>386</v>
      </c>
      <c r="R169" t="s">
        <v>234</v>
      </c>
      <c r="S169" t="s">
        <v>53</v>
      </c>
      <c r="T169">
        <v>7</v>
      </c>
      <c r="U169">
        <v>5</v>
      </c>
    </row>
    <row r="170" spans="1:21" x14ac:dyDescent="0.25">
      <c r="A170" t="s">
        <v>46</v>
      </c>
      <c r="B170" t="s">
        <v>47</v>
      </c>
      <c r="C170" t="s">
        <v>375</v>
      </c>
      <c r="D170" t="s">
        <v>376</v>
      </c>
      <c r="E170" t="s">
        <v>60</v>
      </c>
      <c r="F170" t="s">
        <v>61</v>
      </c>
      <c r="G170" t="s">
        <v>49</v>
      </c>
      <c r="H170" t="s">
        <v>62</v>
      </c>
      <c r="I170" t="s">
        <v>387</v>
      </c>
      <c r="J170" t="s">
        <v>67</v>
      </c>
      <c r="K170">
        <v>779.05</v>
      </c>
      <c r="L170">
        <v>780.3</v>
      </c>
      <c r="M170">
        <v>-3</v>
      </c>
      <c r="N170">
        <v>3</v>
      </c>
      <c r="O170">
        <v>-6</v>
      </c>
      <c r="P170">
        <v>6</v>
      </c>
      <c r="Q170" t="s">
        <v>388</v>
      </c>
      <c r="R170" t="s">
        <v>234</v>
      </c>
      <c r="S170" t="s">
        <v>53</v>
      </c>
      <c r="T170">
        <v>7</v>
      </c>
      <c r="U170">
        <v>6</v>
      </c>
    </row>
    <row r="171" spans="1:21" x14ac:dyDescent="0.25">
      <c r="A171" t="s">
        <v>46</v>
      </c>
      <c r="B171" t="s">
        <v>47</v>
      </c>
      <c r="C171" t="s">
        <v>375</v>
      </c>
      <c r="D171" t="s">
        <v>376</v>
      </c>
      <c r="E171" t="s">
        <v>60</v>
      </c>
      <c r="F171" t="s">
        <v>61</v>
      </c>
      <c r="G171" t="s">
        <v>49</v>
      </c>
      <c r="H171" t="s">
        <v>62</v>
      </c>
      <c r="I171" t="s">
        <v>389</v>
      </c>
      <c r="J171" t="s">
        <v>50</v>
      </c>
      <c r="K171">
        <v>1084.73</v>
      </c>
      <c r="L171">
        <v>1083.5999999999999</v>
      </c>
      <c r="M171">
        <v>-3</v>
      </c>
      <c r="N171">
        <v>3</v>
      </c>
      <c r="O171">
        <v>-6</v>
      </c>
      <c r="P171">
        <v>6</v>
      </c>
      <c r="Q171" t="s">
        <v>390</v>
      </c>
      <c r="R171" t="s">
        <v>234</v>
      </c>
      <c r="S171" t="s">
        <v>53</v>
      </c>
      <c r="T171">
        <v>7</v>
      </c>
      <c r="U171">
        <v>7</v>
      </c>
    </row>
    <row r="172" spans="1:21" x14ac:dyDescent="0.25">
      <c r="A172" t="s">
        <v>46</v>
      </c>
      <c r="B172" t="s">
        <v>47</v>
      </c>
      <c r="C172" t="s">
        <v>375</v>
      </c>
      <c r="D172" t="s">
        <v>376</v>
      </c>
      <c r="E172" t="s">
        <v>60</v>
      </c>
      <c r="F172" t="s">
        <v>61</v>
      </c>
      <c r="G172" t="s">
        <v>49</v>
      </c>
      <c r="H172" t="s">
        <v>62</v>
      </c>
      <c r="I172" t="s">
        <v>391</v>
      </c>
      <c r="J172" t="s">
        <v>64</v>
      </c>
      <c r="K172">
        <v>339.05</v>
      </c>
      <c r="L172">
        <v>339.8</v>
      </c>
      <c r="M172">
        <v>-3</v>
      </c>
      <c r="N172">
        <v>3</v>
      </c>
      <c r="O172">
        <v>-6</v>
      </c>
      <c r="P172">
        <v>6</v>
      </c>
      <c r="Q172" t="s">
        <v>392</v>
      </c>
      <c r="R172" t="s">
        <v>234</v>
      </c>
      <c r="S172" t="s">
        <v>53</v>
      </c>
      <c r="T172">
        <v>7</v>
      </c>
      <c r="U172">
        <v>8</v>
      </c>
    </row>
    <row r="173" spans="1:21" x14ac:dyDescent="0.25">
      <c r="A173" t="s">
        <v>46</v>
      </c>
      <c r="B173" t="s">
        <v>47</v>
      </c>
      <c r="C173" t="s">
        <v>375</v>
      </c>
      <c r="D173" t="s">
        <v>376</v>
      </c>
      <c r="E173" t="s">
        <v>60</v>
      </c>
      <c r="F173" t="s">
        <v>61</v>
      </c>
      <c r="G173" t="s">
        <v>49</v>
      </c>
      <c r="H173" t="s">
        <v>62</v>
      </c>
      <c r="I173" t="s">
        <v>393</v>
      </c>
      <c r="J173" t="s">
        <v>67</v>
      </c>
      <c r="K173">
        <v>784.53</v>
      </c>
      <c r="L173">
        <v>788.7</v>
      </c>
      <c r="M173">
        <v>-3</v>
      </c>
      <c r="N173">
        <v>3</v>
      </c>
      <c r="O173">
        <v>-6</v>
      </c>
      <c r="P173">
        <v>6</v>
      </c>
      <c r="Q173" t="s">
        <v>394</v>
      </c>
      <c r="R173" t="s">
        <v>234</v>
      </c>
      <c r="S173" t="s">
        <v>53</v>
      </c>
      <c r="T173">
        <v>7</v>
      </c>
      <c r="U173">
        <v>9</v>
      </c>
    </row>
    <row r="174" spans="1:21" x14ac:dyDescent="0.25">
      <c r="A174" t="s">
        <v>46</v>
      </c>
      <c r="B174" t="s">
        <v>47</v>
      </c>
      <c r="C174" t="s">
        <v>375</v>
      </c>
      <c r="D174" t="s">
        <v>376</v>
      </c>
      <c r="E174" t="s">
        <v>60</v>
      </c>
      <c r="F174" t="s">
        <v>61</v>
      </c>
      <c r="G174" t="s">
        <v>49</v>
      </c>
      <c r="H174" t="s">
        <v>62</v>
      </c>
      <c r="I174" t="s">
        <v>395</v>
      </c>
      <c r="J174" t="s">
        <v>50</v>
      </c>
      <c r="K174">
        <v>1190.8499999999999</v>
      </c>
      <c r="L174">
        <v>1189.0999999999999</v>
      </c>
      <c r="M174">
        <v>-3</v>
      </c>
      <c r="N174">
        <v>3</v>
      </c>
      <c r="O174">
        <v>-6</v>
      </c>
      <c r="P174">
        <v>6</v>
      </c>
      <c r="Q174" t="s">
        <v>396</v>
      </c>
      <c r="R174" t="s">
        <v>234</v>
      </c>
      <c r="S174" t="s">
        <v>53</v>
      </c>
      <c r="T174">
        <v>7</v>
      </c>
      <c r="U174">
        <v>10</v>
      </c>
    </row>
    <row r="175" spans="1:21" x14ac:dyDescent="0.25">
      <c r="A175" t="s">
        <v>46</v>
      </c>
      <c r="B175" t="s">
        <v>47</v>
      </c>
      <c r="C175" t="s">
        <v>375</v>
      </c>
      <c r="D175" t="s">
        <v>376</v>
      </c>
      <c r="E175" t="s">
        <v>60</v>
      </c>
      <c r="F175" t="s">
        <v>61</v>
      </c>
      <c r="G175" t="s">
        <v>49</v>
      </c>
      <c r="H175" t="s">
        <v>62</v>
      </c>
      <c r="I175" t="s">
        <v>397</v>
      </c>
      <c r="J175" t="s">
        <v>64</v>
      </c>
      <c r="K175">
        <v>338.81</v>
      </c>
      <c r="L175">
        <v>339.9</v>
      </c>
      <c r="M175">
        <v>-3</v>
      </c>
      <c r="N175">
        <v>3</v>
      </c>
      <c r="O175">
        <v>-6</v>
      </c>
      <c r="P175">
        <v>6</v>
      </c>
      <c r="Q175" t="s">
        <v>398</v>
      </c>
      <c r="R175" t="s">
        <v>234</v>
      </c>
      <c r="S175" t="s">
        <v>53</v>
      </c>
      <c r="T175">
        <v>7</v>
      </c>
      <c r="U175">
        <v>11</v>
      </c>
    </row>
    <row r="176" spans="1:21" x14ac:dyDescent="0.25">
      <c r="A176" t="s">
        <v>46</v>
      </c>
      <c r="B176" t="s">
        <v>47</v>
      </c>
      <c r="C176" t="s">
        <v>375</v>
      </c>
      <c r="D176" t="s">
        <v>376</v>
      </c>
      <c r="E176" t="s">
        <v>60</v>
      </c>
      <c r="F176" t="s">
        <v>61</v>
      </c>
      <c r="G176" t="s">
        <v>49</v>
      </c>
      <c r="H176" t="s">
        <v>62</v>
      </c>
      <c r="I176" t="s">
        <v>399</v>
      </c>
      <c r="J176" t="s">
        <v>67</v>
      </c>
      <c r="K176">
        <v>786.45</v>
      </c>
      <c r="L176">
        <v>791.9</v>
      </c>
      <c r="M176">
        <v>-3</v>
      </c>
      <c r="N176">
        <v>3</v>
      </c>
      <c r="O176">
        <v>-6</v>
      </c>
      <c r="P176">
        <v>6</v>
      </c>
      <c r="Q176" t="s">
        <v>400</v>
      </c>
      <c r="R176" t="s">
        <v>234</v>
      </c>
      <c r="S176" t="s">
        <v>53</v>
      </c>
      <c r="T176">
        <v>7</v>
      </c>
      <c r="U176">
        <v>12</v>
      </c>
    </row>
    <row r="177" spans="1:21" x14ac:dyDescent="0.25">
      <c r="A177" t="s">
        <v>46</v>
      </c>
      <c r="B177" t="s">
        <v>47</v>
      </c>
      <c r="C177" t="s">
        <v>375</v>
      </c>
      <c r="D177" t="s">
        <v>376</v>
      </c>
      <c r="E177" t="s">
        <v>60</v>
      </c>
      <c r="F177" t="s">
        <v>61</v>
      </c>
      <c r="G177" t="s">
        <v>49</v>
      </c>
      <c r="H177" t="s">
        <v>62</v>
      </c>
      <c r="I177" t="s">
        <v>401</v>
      </c>
      <c r="J177" t="s">
        <v>50</v>
      </c>
      <c r="K177">
        <v>725.66</v>
      </c>
      <c r="L177">
        <v>725.7</v>
      </c>
      <c r="M177">
        <v>-3</v>
      </c>
      <c r="N177">
        <v>3</v>
      </c>
      <c r="O177">
        <v>-6</v>
      </c>
      <c r="P177">
        <v>6</v>
      </c>
      <c r="Q177" t="s">
        <v>402</v>
      </c>
      <c r="R177" t="s">
        <v>234</v>
      </c>
      <c r="S177" t="s">
        <v>53</v>
      </c>
      <c r="T177">
        <v>7</v>
      </c>
      <c r="U177">
        <v>13</v>
      </c>
    </row>
    <row r="178" spans="1:21" x14ac:dyDescent="0.25">
      <c r="A178" t="s">
        <v>46</v>
      </c>
      <c r="B178" t="s">
        <v>47</v>
      </c>
      <c r="C178" t="s">
        <v>375</v>
      </c>
      <c r="D178" t="s">
        <v>376</v>
      </c>
      <c r="E178" t="s">
        <v>60</v>
      </c>
      <c r="F178" t="s">
        <v>61</v>
      </c>
      <c r="G178" t="s">
        <v>49</v>
      </c>
      <c r="H178" t="s">
        <v>62</v>
      </c>
      <c r="I178" t="s">
        <v>403</v>
      </c>
      <c r="J178" t="s">
        <v>64</v>
      </c>
      <c r="K178">
        <v>-340.5</v>
      </c>
      <c r="L178">
        <v>-340.2</v>
      </c>
      <c r="M178">
        <v>-3</v>
      </c>
      <c r="N178">
        <v>3</v>
      </c>
      <c r="O178">
        <v>-6</v>
      </c>
      <c r="P178">
        <v>6</v>
      </c>
      <c r="Q178" t="s">
        <v>404</v>
      </c>
      <c r="R178" t="s">
        <v>234</v>
      </c>
      <c r="S178" t="s">
        <v>53</v>
      </c>
      <c r="T178">
        <v>7</v>
      </c>
      <c r="U178">
        <v>14</v>
      </c>
    </row>
    <row r="179" spans="1:21" x14ac:dyDescent="0.25">
      <c r="A179" t="s">
        <v>46</v>
      </c>
      <c r="B179" t="s">
        <v>47</v>
      </c>
      <c r="C179" t="s">
        <v>375</v>
      </c>
      <c r="D179" t="s">
        <v>376</v>
      </c>
      <c r="E179" t="s">
        <v>60</v>
      </c>
      <c r="F179" t="s">
        <v>61</v>
      </c>
      <c r="G179" t="s">
        <v>49</v>
      </c>
      <c r="H179" t="s">
        <v>62</v>
      </c>
      <c r="I179" t="s">
        <v>405</v>
      </c>
      <c r="J179" t="s">
        <v>67</v>
      </c>
      <c r="K179">
        <v>776.43</v>
      </c>
      <c r="L179">
        <v>777.7</v>
      </c>
      <c r="M179">
        <v>-3</v>
      </c>
      <c r="N179">
        <v>3</v>
      </c>
      <c r="O179">
        <v>-6</v>
      </c>
      <c r="P179">
        <v>6</v>
      </c>
      <c r="Q179" t="s">
        <v>406</v>
      </c>
      <c r="R179" t="s">
        <v>234</v>
      </c>
      <c r="S179" t="s">
        <v>53</v>
      </c>
      <c r="T179">
        <v>7</v>
      </c>
      <c r="U179">
        <v>15</v>
      </c>
    </row>
    <row r="180" spans="1:21" x14ac:dyDescent="0.25">
      <c r="A180" t="s">
        <v>46</v>
      </c>
      <c r="B180" t="s">
        <v>47</v>
      </c>
      <c r="C180" t="s">
        <v>375</v>
      </c>
      <c r="D180" t="s">
        <v>376</v>
      </c>
      <c r="E180" t="s">
        <v>60</v>
      </c>
      <c r="F180" t="s">
        <v>61</v>
      </c>
      <c r="G180" t="s">
        <v>49</v>
      </c>
      <c r="H180" t="s">
        <v>62</v>
      </c>
      <c r="I180" t="s">
        <v>407</v>
      </c>
      <c r="J180" t="s">
        <v>50</v>
      </c>
      <c r="K180">
        <v>814.18</v>
      </c>
      <c r="L180">
        <v>814.3</v>
      </c>
      <c r="M180">
        <v>-3</v>
      </c>
      <c r="N180">
        <v>3</v>
      </c>
      <c r="O180">
        <v>-6</v>
      </c>
      <c r="P180">
        <v>6</v>
      </c>
      <c r="Q180" t="s">
        <v>408</v>
      </c>
      <c r="R180" t="s">
        <v>234</v>
      </c>
      <c r="S180" t="s">
        <v>53</v>
      </c>
      <c r="T180">
        <v>7</v>
      </c>
      <c r="U180">
        <v>16</v>
      </c>
    </row>
    <row r="181" spans="1:21" x14ac:dyDescent="0.25">
      <c r="A181" t="s">
        <v>46</v>
      </c>
      <c r="B181" t="s">
        <v>47</v>
      </c>
      <c r="C181" t="s">
        <v>375</v>
      </c>
      <c r="D181" t="s">
        <v>376</v>
      </c>
      <c r="E181" t="s">
        <v>60</v>
      </c>
      <c r="F181" t="s">
        <v>61</v>
      </c>
      <c r="G181" t="s">
        <v>49</v>
      </c>
      <c r="H181" t="s">
        <v>62</v>
      </c>
      <c r="I181" t="s">
        <v>409</v>
      </c>
      <c r="J181" t="s">
        <v>64</v>
      </c>
      <c r="K181">
        <v>-340.01</v>
      </c>
      <c r="L181">
        <v>-339.9</v>
      </c>
      <c r="M181">
        <v>-3</v>
      </c>
      <c r="N181">
        <v>3</v>
      </c>
      <c r="O181">
        <v>-6</v>
      </c>
      <c r="P181">
        <v>6</v>
      </c>
      <c r="Q181" t="s">
        <v>410</v>
      </c>
      <c r="R181" t="s">
        <v>234</v>
      </c>
      <c r="S181" t="s">
        <v>53</v>
      </c>
      <c r="T181">
        <v>7</v>
      </c>
      <c r="U181">
        <v>17</v>
      </c>
    </row>
    <row r="182" spans="1:21" x14ac:dyDescent="0.25">
      <c r="A182" t="s">
        <v>46</v>
      </c>
      <c r="B182" t="s">
        <v>47</v>
      </c>
      <c r="C182" t="s">
        <v>375</v>
      </c>
      <c r="D182" t="s">
        <v>376</v>
      </c>
      <c r="E182" t="s">
        <v>60</v>
      </c>
      <c r="F182" t="s">
        <v>61</v>
      </c>
      <c r="G182" t="s">
        <v>49</v>
      </c>
      <c r="H182" t="s">
        <v>62</v>
      </c>
      <c r="I182" t="s">
        <v>411</v>
      </c>
      <c r="J182" t="s">
        <v>67</v>
      </c>
      <c r="K182">
        <v>779.23</v>
      </c>
      <c r="L182">
        <v>780.3</v>
      </c>
      <c r="M182">
        <v>-3</v>
      </c>
      <c r="N182">
        <v>3</v>
      </c>
      <c r="O182">
        <v>-6</v>
      </c>
      <c r="P182">
        <v>6</v>
      </c>
      <c r="Q182" t="s">
        <v>412</v>
      </c>
      <c r="R182" t="s">
        <v>234</v>
      </c>
      <c r="S182" t="s">
        <v>53</v>
      </c>
      <c r="T182">
        <v>7</v>
      </c>
      <c r="U182">
        <v>18</v>
      </c>
    </row>
    <row r="183" spans="1:21" x14ac:dyDescent="0.25">
      <c r="A183" t="s">
        <v>46</v>
      </c>
      <c r="B183" t="s">
        <v>47</v>
      </c>
      <c r="C183" t="s">
        <v>375</v>
      </c>
      <c r="D183" t="s">
        <v>376</v>
      </c>
      <c r="E183" t="s">
        <v>60</v>
      </c>
      <c r="F183" t="s">
        <v>61</v>
      </c>
      <c r="G183" t="s">
        <v>49</v>
      </c>
      <c r="H183" t="s">
        <v>62</v>
      </c>
      <c r="I183" t="s">
        <v>413</v>
      </c>
      <c r="J183" t="s">
        <v>50</v>
      </c>
      <c r="K183">
        <v>1084.27</v>
      </c>
      <c r="L183">
        <v>1083.4000000000001</v>
      </c>
      <c r="M183">
        <v>-3</v>
      </c>
      <c r="N183">
        <v>3</v>
      </c>
      <c r="O183">
        <v>-6</v>
      </c>
      <c r="P183">
        <v>6</v>
      </c>
      <c r="Q183" t="s">
        <v>414</v>
      </c>
      <c r="R183" t="s">
        <v>234</v>
      </c>
      <c r="S183" t="s">
        <v>53</v>
      </c>
      <c r="T183">
        <v>7</v>
      </c>
      <c r="U183">
        <v>19</v>
      </c>
    </row>
    <row r="184" spans="1:21" x14ac:dyDescent="0.25">
      <c r="A184" t="s">
        <v>46</v>
      </c>
      <c r="B184" t="s">
        <v>47</v>
      </c>
      <c r="C184" t="s">
        <v>375</v>
      </c>
      <c r="D184" t="s">
        <v>376</v>
      </c>
      <c r="E184" t="s">
        <v>60</v>
      </c>
      <c r="F184" t="s">
        <v>61</v>
      </c>
      <c r="G184" t="s">
        <v>49</v>
      </c>
      <c r="H184" t="s">
        <v>62</v>
      </c>
      <c r="I184" t="s">
        <v>415</v>
      </c>
      <c r="J184" t="s">
        <v>64</v>
      </c>
      <c r="K184">
        <v>-341.3</v>
      </c>
      <c r="L184">
        <v>-339.8</v>
      </c>
      <c r="M184">
        <v>-3</v>
      </c>
      <c r="N184">
        <v>3</v>
      </c>
      <c r="O184">
        <v>-6</v>
      </c>
      <c r="P184">
        <v>6</v>
      </c>
      <c r="Q184" t="s">
        <v>416</v>
      </c>
      <c r="R184" t="s">
        <v>234</v>
      </c>
      <c r="S184" t="s">
        <v>53</v>
      </c>
      <c r="T184">
        <v>7</v>
      </c>
      <c r="U184">
        <v>20</v>
      </c>
    </row>
    <row r="185" spans="1:21" x14ac:dyDescent="0.25">
      <c r="A185" t="s">
        <v>46</v>
      </c>
      <c r="B185" t="s">
        <v>47</v>
      </c>
      <c r="C185" t="s">
        <v>375</v>
      </c>
      <c r="D185" t="s">
        <v>376</v>
      </c>
      <c r="E185" t="s">
        <v>60</v>
      </c>
      <c r="F185" t="s">
        <v>61</v>
      </c>
      <c r="G185" t="s">
        <v>49</v>
      </c>
      <c r="H185" t="s">
        <v>62</v>
      </c>
      <c r="I185" t="s">
        <v>417</v>
      </c>
      <c r="J185" t="s">
        <v>67</v>
      </c>
      <c r="K185">
        <v>786.14</v>
      </c>
      <c r="L185">
        <v>788.7</v>
      </c>
      <c r="M185">
        <v>-3</v>
      </c>
      <c r="N185">
        <v>3</v>
      </c>
      <c r="O185">
        <v>-6</v>
      </c>
      <c r="P185">
        <v>6</v>
      </c>
      <c r="Q185" t="s">
        <v>418</v>
      </c>
      <c r="R185" t="s">
        <v>234</v>
      </c>
      <c r="S185" t="s">
        <v>53</v>
      </c>
      <c r="T185">
        <v>7</v>
      </c>
      <c r="U185">
        <v>21</v>
      </c>
    </row>
    <row r="186" spans="1:21" x14ac:dyDescent="0.25">
      <c r="A186" t="s">
        <v>46</v>
      </c>
      <c r="B186" t="s">
        <v>47</v>
      </c>
      <c r="C186" t="s">
        <v>375</v>
      </c>
      <c r="D186" t="s">
        <v>376</v>
      </c>
      <c r="E186" t="s">
        <v>60</v>
      </c>
      <c r="F186" t="s">
        <v>61</v>
      </c>
      <c r="G186" t="s">
        <v>49</v>
      </c>
      <c r="H186" t="s">
        <v>62</v>
      </c>
      <c r="I186" t="s">
        <v>419</v>
      </c>
      <c r="J186" t="s">
        <v>50</v>
      </c>
      <c r="K186">
        <v>1190.07</v>
      </c>
      <c r="L186">
        <v>1189.3</v>
      </c>
      <c r="M186">
        <v>-3</v>
      </c>
      <c r="N186">
        <v>3</v>
      </c>
      <c r="O186">
        <v>-6</v>
      </c>
      <c r="P186">
        <v>6</v>
      </c>
      <c r="Q186" t="s">
        <v>420</v>
      </c>
      <c r="R186" t="s">
        <v>234</v>
      </c>
      <c r="S186" t="s">
        <v>53</v>
      </c>
      <c r="T186">
        <v>7</v>
      </c>
      <c r="U186">
        <v>22</v>
      </c>
    </row>
    <row r="187" spans="1:21" x14ac:dyDescent="0.25">
      <c r="A187" t="s">
        <v>46</v>
      </c>
      <c r="B187" t="s">
        <v>47</v>
      </c>
      <c r="C187" t="s">
        <v>375</v>
      </c>
      <c r="D187" t="s">
        <v>376</v>
      </c>
      <c r="E187" t="s">
        <v>60</v>
      </c>
      <c r="F187" t="s">
        <v>61</v>
      </c>
      <c r="G187" t="s">
        <v>49</v>
      </c>
      <c r="H187" t="s">
        <v>62</v>
      </c>
      <c r="I187" t="s">
        <v>421</v>
      </c>
      <c r="J187" t="s">
        <v>64</v>
      </c>
      <c r="K187">
        <v>-341.62</v>
      </c>
      <c r="L187">
        <v>-339.9</v>
      </c>
      <c r="M187">
        <v>-3</v>
      </c>
      <c r="N187">
        <v>3</v>
      </c>
      <c r="O187">
        <v>-6</v>
      </c>
      <c r="P187">
        <v>6</v>
      </c>
      <c r="Q187" t="s">
        <v>422</v>
      </c>
      <c r="R187" t="s">
        <v>234</v>
      </c>
      <c r="S187" t="s">
        <v>53</v>
      </c>
      <c r="T187">
        <v>7</v>
      </c>
      <c r="U187">
        <v>23</v>
      </c>
    </row>
    <row r="188" spans="1:21" x14ac:dyDescent="0.25">
      <c r="A188" t="s">
        <v>46</v>
      </c>
      <c r="B188" t="s">
        <v>47</v>
      </c>
      <c r="C188" t="s">
        <v>375</v>
      </c>
      <c r="D188" t="s">
        <v>376</v>
      </c>
      <c r="E188" t="s">
        <v>60</v>
      </c>
      <c r="F188" t="s">
        <v>61</v>
      </c>
      <c r="G188" t="s">
        <v>49</v>
      </c>
      <c r="H188" t="s">
        <v>62</v>
      </c>
      <c r="I188" t="s">
        <v>423</v>
      </c>
      <c r="J188" t="s">
        <v>67</v>
      </c>
      <c r="K188">
        <v>788.71</v>
      </c>
      <c r="L188">
        <v>791.9</v>
      </c>
      <c r="M188">
        <v>-3</v>
      </c>
      <c r="N188">
        <v>3</v>
      </c>
      <c r="O188">
        <v>-6</v>
      </c>
      <c r="P188">
        <v>6</v>
      </c>
      <c r="Q188" t="s">
        <v>424</v>
      </c>
      <c r="R188" t="s">
        <v>234</v>
      </c>
      <c r="S188" t="s">
        <v>53</v>
      </c>
      <c r="T188">
        <v>7</v>
      </c>
      <c r="U188">
        <v>24</v>
      </c>
    </row>
    <row r="189" spans="1:21" x14ac:dyDescent="0.25">
      <c r="A189" t="s">
        <v>46</v>
      </c>
      <c r="B189" t="s">
        <v>47</v>
      </c>
      <c r="C189" t="s">
        <v>375</v>
      </c>
      <c r="D189" t="s">
        <v>376</v>
      </c>
      <c r="E189" t="s">
        <v>60</v>
      </c>
      <c r="F189" t="s">
        <v>61</v>
      </c>
      <c r="G189" t="s">
        <v>49</v>
      </c>
      <c r="H189" t="s">
        <v>62</v>
      </c>
      <c r="I189" t="s">
        <v>425</v>
      </c>
      <c r="J189" t="s">
        <v>50</v>
      </c>
      <c r="K189">
        <v>770.81</v>
      </c>
      <c r="L189">
        <v>770.3</v>
      </c>
      <c r="M189">
        <v>-3</v>
      </c>
      <c r="N189">
        <v>3</v>
      </c>
      <c r="O189">
        <v>-6</v>
      </c>
      <c r="P189">
        <v>6</v>
      </c>
      <c r="Q189" t="s">
        <v>426</v>
      </c>
      <c r="R189" t="s">
        <v>234</v>
      </c>
      <c r="S189" t="s">
        <v>53</v>
      </c>
      <c r="T189">
        <v>7</v>
      </c>
      <c r="U189">
        <v>25</v>
      </c>
    </row>
    <row r="190" spans="1:21" x14ac:dyDescent="0.25">
      <c r="A190" t="s">
        <v>46</v>
      </c>
      <c r="B190" t="s">
        <v>47</v>
      </c>
      <c r="C190" t="s">
        <v>375</v>
      </c>
      <c r="D190" t="s">
        <v>376</v>
      </c>
      <c r="E190" t="s">
        <v>60</v>
      </c>
      <c r="F190" t="s">
        <v>61</v>
      </c>
      <c r="G190" t="s">
        <v>49</v>
      </c>
      <c r="H190" t="s">
        <v>62</v>
      </c>
      <c r="I190" t="s">
        <v>427</v>
      </c>
      <c r="J190" t="s">
        <v>64</v>
      </c>
      <c r="K190">
        <v>292.2</v>
      </c>
      <c r="L190">
        <v>292.7</v>
      </c>
      <c r="M190">
        <v>-3</v>
      </c>
      <c r="N190">
        <v>3</v>
      </c>
      <c r="O190">
        <v>-6</v>
      </c>
      <c r="P190">
        <v>6</v>
      </c>
      <c r="Q190" t="s">
        <v>428</v>
      </c>
      <c r="R190" t="s">
        <v>234</v>
      </c>
      <c r="S190" t="s">
        <v>53</v>
      </c>
      <c r="T190">
        <v>7</v>
      </c>
      <c r="U190">
        <v>26</v>
      </c>
    </row>
    <row r="191" spans="1:21" x14ac:dyDescent="0.25">
      <c r="A191" t="s">
        <v>46</v>
      </c>
      <c r="B191" t="s">
        <v>47</v>
      </c>
      <c r="C191" t="s">
        <v>375</v>
      </c>
      <c r="D191" t="s">
        <v>376</v>
      </c>
      <c r="E191" t="s">
        <v>60</v>
      </c>
      <c r="F191" t="s">
        <v>61</v>
      </c>
      <c r="G191" t="s">
        <v>49</v>
      </c>
      <c r="H191" t="s">
        <v>62</v>
      </c>
      <c r="I191" t="s">
        <v>429</v>
      </c>
      <c r="J191" t="s">
        <v>67</v>
      </c>
      <c r="K191">
        <v>765.87</v>
      </c>
      <c r="L191">
        <v>767.2</v>
      </c>
      <c r="M191">
        <v>-3</v>
      </c>
      <c r="N191">
        <v>3</v>
      </c>
      <c r="O191">
        <v>-6</v>
      </c>
      <c r="P191">
        <v>6</v>
      </c>
      <c r="Q191" t="s">
        <v>430</v>
      </c>
      <c r="R191" t="s">
        <v>234</v>
      </c>
      <c r="S191" t="s">
        <v>53</v>
      </c>
      <c r="T191">
        <v>7</v>
      </c>
      <c r="U191">
        <v>27</v>
      </c>
    </row>
    <row r="192" spans="1:21" x14ac:dyDescent="0.25">
      <c r="A192" t="s">
        <v>46</v>
      </c>
      <c r="B192" t="s">
        <v>47</v>
      </c>
      <c r="C192" t="s">
        <v>375</v>
      </c>
      <c r="D192" t="s">
        <v>376</v>
      </c>
      <c r="E192" t="s">
        <v>60</v>
      </c>
      <c r="F192" t="s">
        <v>61</v>
      </c>
      <c r="G192" t="s">
        <v>49</v>
      </c>
      <c r="H192" t="s">
        <v>62</v>
      </c>
      <c r="I192" t="s">
        <v>431</v>
      </c>
      <c r="J192" t="s">
        <v>50</v>
      </c>
      <c r="K192">
        <v>770.83</v>
      </c>
      <c r="L192">
        <v>770.3</v>
      </c>
      <c r="M192">
        <v>-3</v>
      </c>
      <c r="N192">
        <v>3</v>
      </c>
      <c r="O192">
        <v>-6</v>
      </c>
      <c r="P192">
        <v>6</v>
      </c>
      <c r="Q192" t="s">
        <v>432</v>
      </c>
      <c r="R192" t="s">
        <v>234</v>
      </c>
      <c r="S192" t="s">
        <v>53</v>
      </c>
      <c r="T192">
        <v>7</v>
      </c>
      <c r="U192">
        <v>28</v>
      </c>
    </row>
    <row r="193" spans="1:21" x14ac:dyDescent="0.25">
      <c r="A193" t="s">
        <v>46</v>
      </c>
      <c r="B193" t="s">
        <v>47</v>
      </c>
      <c r="C193" t="s">
        <v>375</v>
      </c>
      <c r="D193" t="s">
        <v>376</v>
      </c>
      <c r="E193" t="s">
        <v>60</v>
      </c>
      <c r="F193" t="s">
        <v>61</v>
      </c>
      <c r="G193" t="s">
        <v>49</v>
      </c>
      <c r="H193" t="s">
        <v>62</v>
      </c>
      <c r="I193" t="s">
        <v>433</v>
      </c>
      <c r="J193" t="s">
        <v>64</v>
      </c>
      <c r="K193">
        <v>-291.62</v>
      </c>
      <c r="L193">
        <v>-292.7</v>
      </c>
      <c r="M193">
        <v>-3</v>
      </c>
      <c r="N193">
        <v>3</v>
      </c>
      <c r="O193">
        <v>-6</v>
      </c>
      <c r="P193">
        <v>6</v>
      </c>
      <c r="Q193" t="s">
        <v>434</v>
      </c>
      <c r="R193" t="s">
        <v>234</v>
      </c>
      <c r="S193" t="s">
        <v>53</v>
      </c>
      <c r="T193">
        <v>7</v>
      </c>
      <c r="U193">
        <v>29</v>
      </c>
    </row>
    <row r="194" spans="1:21" x14ac:dyDescent="0.25">
      <c r="A194" t="s">
        <v>46</v>
      </c>
      <c r="B194" t="s">
        <v>47</v>
      </c>
      <c r="C194" t="s">
        <v>375</v>
      </c>
      <c r="D194" t="s">
        <v>376</v>
      </c>
      <c r="E194" t="s">
        <v>60</v>
      </c>
      <c r="F194" t="s">
        <v>61</v>
      </c>
      <c r="G194" t="s">
        <v>49</v>
      </c>
      <c r="H194" t="s">
        <v>62</v>
      </c>
      <c r="I194" t="s">
        <v>435</v>
      </c>
      <c r="J194" t="s">
        <v>67</v>
      </c>
      <c r="K194">
        <v>766.2</v>
      </c>
      <c r="L194">
        <v>767.2</v>
      </c>
      <c r="M194">
        <v>-3</v>
      </c>
      <c r="N194">
        <v>3</v>
      </c>
      <c r="O194">
        <v>-6</v>
      </c>
      <c r="P194">
        <v>6</v>
      </c>
      <c r="Q194" t="s">
        <v>436</v>
      </c>
      <c r="R194" t="s">
        <v>234</v>
      </c>
      <c r="S194" t="s">
        <v>53</v>
      </c>
      <c r="T194">
        <v>7</v>
      </c>
      <c r="U194">
        <v>30</v>
      </c>
    </row>
    <row r="195" spans="1:21" x14ac:dyDescent="0.25">
      <c r="A195" t="s">
        <v>46</v>
      </c>
      <c r="B195" t="s">
        <v>47</v>
      </c>
      <c r="C195" t="s">
        <v>375</v>
      </c>
      <c r="D195" t="s">
        <v>376</v>
      </c>
      <c r="E195" t="s">
        <v>60</v>
      </c>
      <c r="F195" t="s">
        <v>61</v>
      </c>
      <c r="G195" t="s">
        <v>49</v>
      </c>
      <c r="H195" t="s">
        <v>62</v>
      </c>
      <c r="I195" t="s">
        <v>437</v>
      </c>
      <c r="J195" t="s">
        <v>50</v>
      </c>
      <c r="K195">
        <v>1137.76</v>
      </c>
      <c r="L195">
        <v>1136.5999999999999</v>
      </c>
      <c r="M195">
        <v>-3</v>
      </c>
      <c r="N195">
        <v>3</v>
      </c>
      <c r="O195">
        <v>-6</v>
      </c>
      <c r="P195">
        <v>6</v>
      </c>
      <c r="Q195" t="s">
        <v>438</v>
      </c>
      <c r="R195" t="s">
        <v>234</v>
      </c>
      <c r="S195" t="s">
        <v>53</v>
      </c>
      <c r="T195">
        <v>7</v>
      </c>
      <c r="U195">
        <v>31</v>
      </c>
    </row>
    <row r="196" spans="1:21" x14ac:dyDescent="0.25">
      <c r="A196" t="s">
        <v>46</v>
      </c>
      <c r="B196" t="s">
        <v>47</v>
      </c>
      <c r="C196" t="s">
        <v>375</v>
      </c>
      <c r="D196" t="s">
        <v>376</v>
      </c>
      <c r="E196" t="s">
        <v>60</v>
      </c>
      <c r="F196" t="s">
        <v>61</v>
      </c>
      <c r="G196" t="s">
        <v>49</v>
      </c>
      <c r="H196" t="s">
        <v>62</v>
      </c>
      <c r="I196" t="s">
        <v>439</v>
      </c>
      <c r="J196" t="s">
        <v>64</v>
      </c>
      <c r="K196">
        <v>281.85000000000002</v>
      </c>
      <c r="L196">
        <v>282.8</v>
      </c>
      <c r="M196">
        <v>-3</v>
      </c>
      <c r="N196">
        <v>3</v>
      </c>
      <c r="O196">
        <v>-6</v>
      </c>
      <c r="P196">
        <v>6</v>
      </c>
      <c r="Q196" t="s">
        <v>440</v>
      </c>
      <c r="R196" t="s">
        <v>234</v>
      </c>
      <c r="S196" t="s">
        <v>53</v>
      </c>
      <c r="T196">
        <v>7</v>
      </c>
      <c r="U196">
        <v>32</v>
      </c>
    </row>
    <row r="197" spans="1:21" x14ac:dyDescent="0.25">
      <c r="A197" t="s">
        <v>46</v>
      </c>
      <c r="B197" t="s">
        <v>47</v>
      </c>
      <c r="C197" t="s">
        <v>375</v>
      </c>
      <c r="D197" t="s">
        <v>376</v>
      </c>
      <c r="E197" t="s">
        <v>60</v>
      </c>
      <c r="F197" t="s">
        <v>61</v>
      </c>
      <c r="G197" t="s">
        <v>49</v>
      </c>
      <c r="H197" t="s">
        <v>62</v>
      </c>
      <c r="I197" t="s">
        <v>441</v>
      </c>
      <c r="J197" t="s">
        <v>67</v>
      </c>
      <c r="K197">
        <v>757.24</v>
      </c>
      <c r="L197">
        <v>761.2</v>
      </c>
      <c r="M197">
        <v>-3</v>
      </c>
      <c r="N197">
        <v>3</v>
      </c>
      <c r="O197">
        <v>-6</v>
      </c>
      <c r="P197">
        <v>6</v>
      </c>
      <c r="Q197" t="s">
        <v>442</v>
      </c>
      <c r="R197" t="s">
        <v>234</v>
      </c>
      <c r="S197" t="s">
        <v>53</v>
      </c>
      <c r="T197">
        <v>7</v>
      </c>
      <c r="U197">
        <v>33</v>
      </c>
    </row>
    <row r="198" spans="1:21" x14ac:dyDescent="0.25">
      <c r="A198" t="s">
        <v>46</v>
      </c>
      <c r="B198" t="s">
        <v>47</v>
      </c>
      <c r="C198" t="s">
        <v>375</v>
      </c>
      <c r="D198" t="s">
        <v>376</v>
      </c>
      <c r="E198" t="s">
        <v>60</v>
      </c>
      <c r="F198" t="s">
        <v>61</v>
      </c>
      <c r="G198" t="s">
        <v>49</v>
      </c>
      <c r="H198" t="s">
        <v>62</v>
      </c>
      <c r="I198" t="s">
        <v>443</v>
      </c>
      <c r="J198" t="s">
        <v>50</v>
      </c>
      <c r="K198">
        <v>1138.1199999999999</v>
      </c>
      <c r="L198">
        <v>1136.5999999999999</v>
      </c>
      <c r="M198">
        <v>-3</v>
      </c>
      <c r="N198">
        <v>3</v>
      </c>
      <c r="O198">
        <v>-6</v>
      </c>
      <c r="P198">
        <v>6</v>
      </c>
      <c r="Q198" t="s">
        <v>444</v>
      </c>
      <c r="R198" t="s">
        <v>234</v>
      </c>
      <c r="S198" t="s">
        <v>53</v>
      </c>
      <c r="T198">
        <v>7</v>
      </c>
      <c r="U198">
        <v>34</v>
      </c>
    </row>
    <row r="199" spans="1:21" x14ac:dyDescent="0.25">
      <c r="A199" t="s">
        <v>46</v>
      </c>
      <c r="B199" t="s">
        <v>47</v>
      </c>
      <c r="C199" t="s">
        <v>375</v>
      </c>
      <c r="D199" t="s">
        <v>376</v>
      </c>
      <c r="E199" t="s">
        <v>60</v>
      </c>
      <c r="F199" t="s">
        <v>61</v>
      </c>
      <c r="G199" t="s">
        <v>49</v>
      </c>
      <c r="H199" t="s">
        <v>62</v>
      </c>
      <c r="I199" t="s">
        <v>445</v>
      </c>
      <c r="J199" t="s">
        <v>64</v>
      </c>
      <c r="K199">
        <v>-284.7</v>
      </c>
      <c r="L199">
        <v>-282.8</v>
      </c>
      <c r="M199">
        <v>-3</v>
      </c>
      <c r="N199">
        <v>3</v>
      </c>
      <c r="O199">
        <v>-6</v>
      </c>
      <c r="P199">
        <v>6</v>
      </c>
      <c r="Q199" t="s">
        <v>446</v>
      </c>
      <c r="R199" t="s">
        <v>234</v>
      </c>
      <c r="S199" t="s">
        <v>53</v>
      </c>
      <c r="T199">
        <v>7</v>
      </c>
      <c r="U199">
        <v>35</v>
      </c>
    </row>
    <row r="200" spans="1:21" x14ac:dyDescent="0.25">
      <c r="A200" t="s">
        <v>46</v>
      </c>
      <c r="B200" t="s">
        <v>47</v>
      </c>
      <c r="C200" t="s">
        <v>375</v>
      </c>
      <c r="D200" t="s">
        <v>376</v>
      </c>
      <c r="E200" t="s">
        <v>60</v>
      </c>
      <c r="F200" t="s">
        <v>61</v>
      </c>
      <c r="G200" t="s">
        <v>49</v>
      </c>
      <c r="H200" t="s">
        <v>62</v>
      </c>
      <c r="I200" t="s">
        <v>447</v>
      </c>
      <c r="J200" t="s">
        <v>67</v>
      </c>
      <c r="K200">
        <v>758.73</v>
      </c>
      <c r="L200">
        <v>761.2</v>
      </c>
      <c r="M200">
        <v>-3</v>
      </c>
      <c r="N200">
        <v>3</v>
      </c>
      <c r="O200">
        <v>-6</v>
      </c>
      <c r="P200">
        <v>6</v>
      </c>
      <c r="Q200" t="s">
        <v>448</v>
      </c>
      <c r="R200" t="s">
        <v>234</v>
      </c>
      <c r="S200" t="s">
        <v>53</v>
      </c>
      <c r="T200">
        <v>7</v>
      </c>
      <c r="U200">
        <v>36</v>
      </c>
    </row>
    <row r="201" spans="1:21" x14ac:dyDescent="0.25">
      <c r="A201" t="s">
        <v>46</v>
      </c>
      <c r="B201" t="s">
        <v>47</v>
      </c>
      <c r="C201" t="s">
        <v>375</v>
      </c>
      <c r="D201" t="s">
        <v>376</v>
      </c>
      <c r="E201" t="s">
        <v>60</v>
      </c>
      <c r="F201" t="s">
        <v>61</v>
      </c>
      <c r="G201" t="s">
        <v>49</v>
      </c>
      <c r="H201" t="s">
        <v>62</v>
      </c>
      <c r="I201" t="s">
        <v>449</v>
      </c>
      <c r="J201" t="s">
        <v>91</v>
      </c>
      <c r="K201">
        <v>76</v>
      </c>
      <c r="L201">
        <v>76</v>
      </c>
      <c r="M201">
        <v>-1</v>
      </c>
      <c r="N201">
        <v>1</v>
      </c>
      <c r="O201">
        <v>-1</v>
      </c>
      <c r="P201">
        <v>1</v>
      </c>
      <c r="Q201" t="s">
        <v>450</v>
      </c>
      <c r="R201" t="s">
        <v>52</v>
      </c>
      <c r="S201" t="s">
        <v>53</v>
      </c>
      <c r="T201">
        <v>7</v>
      </c>
      <c r="U201">
        <v>37</v>
      </c>
    </row>
    <row r="202" spans="1:21" x14ac:dyDescent="0.25">
      <c r="A202" t="s">
        <v>46</v>
      </c>
      <c r="B202" t="s">
        <v>47</v>
      </c>
      <c r="C202" t="s">
        <v>375</v>
      </c>
      <c r="D202" t="s">
        <v>376</v>
      </c>
      <c r="E202" t="s">
        <v>60</v>
      </c>
      <c r="F202" t="s">
        <v>61</v>
      </c>
      <c r="G202" t="s">
        <v>49</v>
      </c>
      <c r="H202" t="s">
        <v>62</v>
      </c>
      <c r="I202" t="s">
        <v>451</v>
      </c>
      <c r="J202" t="s">
        <v>88</v>
      </c>
      <c r="K202">
        <v>0.41</v>
      </c>
      <c r="L202">
        <v>0.2</v>
      </c>
      <c r="M202">
        <v>-1.5</v>
      </c>
      <c r="N202">
        <v>1.5</v>
      </c>
      <c r="O202">
        <v>-2</v>
      </c>
      <c r="P202">
        <v>2</v>
      </c>
      <c r="Q202" t="s">
        <v>452</v>
      </c>
      <c r="R202" t="s">
        <v>234</v>
      </c>
      <c r="S202" t="s">
        <v>53</v>
      </c>
      <c r="T202">
        <v>7</v>
      </c>
      <c r="U202">
        <v>38</v>
      </c>
    </row>
    <row r="203" spans="1:21" x14ac:dyDescent="0.25">
      <c r="A203" t="s">
        <v>46</v>
      </c>
      <c r="B203" t="s">
        <v>47</v>
      </c>
      <c r="C203" t="s">
        <v>375</v>
      </c>
      <c r="D203" t="s">
        <v>376</v>
      </c>
      <c r="E203" t="s">
        <v>60</v>
      </c>
      <c r="F203" t="s">
        <v>61</v>
      </c>
      <c r="G203" t="s">
        <v>49</v>
      </c>
      <c r="H203" t="s">
        <v>62</v>
      </c>
      <c r="I203" t="s">
        <v>453</v>
      </c>
      <c r="J203" t="s">
        <v>96</v>
      </c>
      <c r="K203">
        <v>2.5</v>
      </c>
      <c r="L203">
        <v>2.6</v>
      </c>
      <c r="M203">
        <v>-1.5</v>
      </c>
      <c r="N203">
        <v>1.5</v>
      </c>
      <c r="O203">
        <v>-1.5</v>
      </c>
      <c r="P203">
        <v>1.5</v>
      </c>
      <c r="Q203" t="s">
        <v>454</v>
      </c>
      <c r="R203" t="s">
        <v>234</v>
      </c>
      <c r="S203" t="s">
        <v>53</v>
      </c>
      <c r="T203">
        <v>7</v>
      </c>
      <c r="U203">
        <v>39</v>
      </c>
    </row>
    <row r="204" spans="1:21" x14ac:dyDescent="0.25">
      <c r="A204" t="s">
        <v>46</v>
      </c>
      <c r="B204" t="s">
        <v>47</v>
      </c>
      <c r="C204" t="s">
        <v>375</v>
      </c>
      <c r="D204" t="s">
        <v>376</v>
      </c>
      <c r="E204" t="s">
        <v>60</v>
      </c>
      <c r="F204" t="s">
        <v>61</v>
      </c>
      <c r="G204" t="s">
        <v>49</v>
      </c>
      <c r="H204" t="s">
        <v>62</v>
      </c>
      <c r="I204" t="s">
        <v>455</v>
      </c>
      <c r="J204" t="s">
        <v>91</v>
      </c>
      <c r="K204">
        <v>75.930000000000007</v>
      </c>
      <c r="L204">
        <v>76</v>
      </c>
      <c r="M204">
        <v>-1</v>
      </c>
      <c r="N204">
        <v>1</v>
      </c>
      <c r="O204">
        <v>-1</v>
      </c>
      <c r="P204">
        <v>1</v>
      </c>
      <c r="Q204" t="s">
        <v>456</v>
      </c>
      <c r="R204" t="s">
        <v>52</v>
      </c>
      <c r="S204" t="s">
        <v>53</v>
      </c>
      <c r="T204">
        <v>7</v>
      </c>
      <c r="U204">
        <v>40</v>
      </c>
    </row>
    <row r="205" spans="1:21" x14ac:dyDescent="0.25">
      <c r="A205" t="s">
        <v>46</v>
      </c>
      <c r="B205" t="s">
        <v>47</v>
      </c>
      <c r="C205" t="s">
        <v>375</v>
      </c>
      <c r="D205" t="s">
        <v>376</v>
      </c>
      <c r="E205" t="s">
        <v>60</v>
      </c>
      <c r="F205" t="s">
        <v>61</v>
      </c>
      <c r="G205" t="s">
        <v>49</v>
      </c>
      <c r="H205" t="s">
        <v>62</v>
      </c>
      <c r="I205" t="s">
        <v>457</v>
      </c>
      <c r="J205" t="s">
        <v>88</v>
      </c>
      <c r="K205">
        <v>0.49</v>
      </c>
      <c r="L205">
        <v>0.2</v>
      </c>
      <c r="M205">
        <v>-1.5</v>
      </c>
      <c r="N205">
        <v>1.5</v>
      </c>
      <c r="O205">
        <v>-2</v>
      </c>
      <c r="P205">
        <v>2</v>
      </c>
      <c r="Q205" t="s">
        <v>458</v>
      </c>
      <c r="R205" t="s">
        <v>234</v>
      </c>
      <c r="S205" t="s">
        <v>53</v>
      </c>
      <c r="T205">
        <v>7</v>
      </c>
      <c r="U205">
        <v>41</v>
      </c>
    </row>
    <row r="206" spans="1:21" x14ac:dyDescent="0.25">
      <c r="A206" t="s">
        <v>46</v>
      </c>
      <c r="B206" t="s">
        <v>47</v>
      </c>
      <c r="C206" t="s">
        <v>375</v>
      </c>
      <c r="D206" t="s">
        <v>376</v>
      </c>
      <c r="E206" t="s">
        <v>60</v>
      </c>
      <c r="F206" t="s">
        <v>61</v>
      </c>
      <c r="G206" t="s">
        <v>49</v>
      </c>
      <c r="H206" t="s">
        <v>62</v>
      </c>
      <c r="I206" t="s">
        <v>459</v>
      </c>
      <c r="J206" t="s">
        <v>96</v>
      </c>
      <c r="K206">
        <v>2.8</v>
      </c>
      <c r="L206">
        <v>2.6</v>
      </c>
      <c r="M206">
        <v>-1.5</v>
      </c>
      <c r="N206">
        <v>1.5</v>
      </c>
      <c r="O206">
        <v>-1.5</v>
      </c>
      <c r="P206">
        <v>1.5</v>
      </c>
      <c r="Q206" t="s">
        <v>460</v>
      </c>
      <c r="R206" t="s">
        <v>234</v>
      </c>
      <c r="S206" t="s">
        <v>53</v>
      </c>
      <c r="T206">
        <v>7</v>
      </c>
      <c r="U206">
        <v>42</v>
      </c>
    </row>
    <row r="207" spans="1:21" x14ac:dyDescent="0.25">
      <c r="A207" t="s">
        <v>46</v>
      </c>
      <c r="B207" t="s">
        <v>47</v>
      </c>
      <c r="C207" t="s">
        <v>375</v>
      </c>
      <c r="D207" t="s">
        <v>376</v>
      </c>
      <c r="E207" t="s">
        <v>60</v>
      </c>
      <c r="F207" t="s">
        <v>61</v>
      </c>
      <c r="G207" t="s">
        <v>49</v>
      </c>
      <c r="H207" t="s">
        <v>62</v>
      </c>
      <c r="I207" t="s">
        <v>461</v>
      </c>
      <c r="J207" t="s">
        <v>91</v>
      </c>
      <c r="K207">
        <v>367.43</v>
      </c>
      <c r="L207">
        <v>366.3</v>
      </c>
      <c r="M207">
        <v>-3</v>
      </c>
      <c r="N207">
        <v>3</v>
      </c>
      <c r="O207">
        <v>-2</v>
      </c>
      <c r="P207">
        <v>2</v>
      </c>
      <c r="Q207" t="s">
        <v>462</v>
      </c>
      <c r="R207" t="s">
        <v>52</v>
      </c>
      <c r="S207" t="s">
        <v>53</v>
      </c>
      <c r="T207">
        <v>7</v>
      </c>
      <c r="U207">
        <v>43</v>
      </c>
    </row>
    <row r="208" spans="1:21" x14ac:dyDescent="0.25">
      <c r="A208" t="s">
        <v>46</v>
      </c>
      <c r="B208" t="s">
        <v>47</v>
      </c>
      <c r="C208" t="s">
        <v>375</v>
      </c>
      <c r="D208" t="s">
        <v>376</v>
      </c>
      <c r="E208" t="s">
        <v>60</v>
      </c>
      <c r="F208" t="s">
        <v>61</v>
      </c>
      <c r="G208" t="s">
        <v>49</v>
      </c>
      <c r="H208" t="s">
        <v>62</v>
      </c>
      <c r="I208" t="s">
        <v>463</v>
      </c>
      <c r="J208" t="s">
        <v>91</v>
      </c>
      <c r="K208">
        <v>367.03</v>
      </c>
      <c r="L208">
        <v>366.3</v>
      </c>
      <c r="M208">
        <v>-3</v>
      </c>
      <c r="N208">
        <v>3</v>
      </c>
      <c r="O208">
        <v>-2</v>
      </c>
      <c r="P208">
        <v>2</v>
      </c>
      <c r="Q208" t="s">
        <v>464</v>
      </c>
      <c r="R208" t="s">
        <v>52</v>
      </c>
      <c r="S208" t="s">
        <v>53</v>
      </c>
      <c r="T208">
        <v>7</v>
      </c>
      <c r="U208">
        <v>44</v>
      </c>
    </row>
    <row r="209" spans="1:21" x14ac:dyDescent="0.25">
      <c r="A209" t="s">
        <v>46</v>
      </c>
      <c r="B209" t="s">
        <v>47</v>
      </c>
      <c r="C209" t="s">
        <v>375</v>
      </c>
      <c r="D209" t="s">
        <v>376</v>
      </c>
      <c r="E209" t="s">
        <v>60</v>
      </c>
      <c r="F209" t="s">
        <v>61</v>
      </c>
      <c r="G209" t="s">
        <v>49</v>
      </c>
      <c r="H209" t="s">
        <v>62</v>
      </c>
      <c r="I209" t="s">
        <v>465</v>
      </c>
      <c r="J209" t="s">
        <v>91</v>
      </c>
      <c r="K209">
        <v>96.15</v>
      </c>
      <c r="L209">
        <v>94.7</v>
      </c>
      <c r="M209">
        <v>-3</v>
      </c>
      <c r="N209">
        <v>3</v>
      </c>
      <c r="O209">
        <v>-6</v>
      </c>
      <c r="P209">
        <v>6</v>
      </c>
      <c r="Q209" t="s">
        <v>466</v>
      </c>
      <c r="R209" t="s">
        <v>52</v>
      </c>
      <c r="S209" t="s">
        <v>53</v>
      </c>
      <c r="T209">
        <v>7</v>
      </c>
      <c r="U209">
        <v>45</v>
      </c>
    </row>
    <row r="210" spans="1:21" x14ac:dyDescent="0.25">
      <c r="A210" t="s">
        <v>46</v>
      </c>
      <c r="B210" t="s">
        <v>47</v>
      </c>
      <c r="C210" t="s">
        <v>375</v>
      </c>
      <c r="D210" t="s">
        <v>376</v>
      </c>
      <c r="E210" t="s">
        <v>60</v>
      </c>
      <c r="F210" t="s">
        <v>61</v>
      </c>
      <c r="G210" t="s">
        <v>49</v>
      </c>
      <c r="H210" t="s">
        <v>62</v>
      </c>
      <c r="I210" t="s">
        <v>467</v>
      </c>
      <c r="J210" t="s">
        <v>88</v>
      </c>
      <c r="K210">
        <v>49.51</v>
      </c>
      <c r="L210">
        <v>49.1</v>
      </c>
      <c r="M210">
        <v>-3</v>
      </c>
      <c r="N210">
        <v>3</v>
      </c>
      <c r="O210">
        <v>-6</v>
      </c>
      <c r="P210">
        <v>6</v>
      </c>
      <c r="Q210" t="s">
        <v>468</v>
      </c>
      <c r="R210" t="s">
        <v>52</v>
      </c>
      <c r="S210" t="s">
        <v>53</v>
      </c>
      <c r="T210">
        <v>7</v>
      </c>
      <c r="U210">
        <v>46</v>
      </c>
    </row>
    <row r="211" spans="1:21" x14ac:dyDescent="0.25">
      <c r="A211" t="s">
        <v>46</v>
      </c>
      <c r="B211" t="s">
        <v>47</v>
      </c>
      <c r="C211" t="s">
        <v>375</v>
      </c>
      <c r="D211" t="s">
        <v>376</v>
      </c>
      <c r="E211" t="s">
        <v>60</v>
      </c>
      <c r="F211" t="s">
        <v>61</v>
      </c>
      <c r="G211" t="s">
        <v>49</v>
      </c>
      <c r="H211" t="s">
        <v>62</v>
      </c>
      <c r="I211" t="s">
        <v>469</v>
      </c>
      <c r="J211" t="s">
        <v>96</v>
      </c>
      <c r="K211">
        <v>462.83</v>
      </c>
      <c r="L211">
        <v>462.4</v>
      </c>
      <c r="M211">
        <v>-3</v>
      </c>
      <c r="N211">
        <v>3</v>
      </c>
      <c r="O211">
        <v>-6</v>
      </c>
      <c r="P211">
        <v>6</v>
      </c>
      <c r="Q211" t="s">
        <v>470</v>
      </c>
      <c r="R211" t="s">
        <v>52</v>
      </c>
      <c r="S211" t="s">
        <v>53</v>
      </c>
      <c r="T211">
        <v>7</v>
      </c>
      <c r="U211">
        <v>47</v>
      </c>
    </row>
    <row r="212" spans="1:21" x14ac:dyDescent="0.25">
      <c r="A212" t="s">
        <v>46</v>
      </c>
      <c r="B212" t="s">
        <v>47</v>
      </c>
      <c r="C212" t="s">
        <v>375</v>
      </c>
      <c r="D212" t="s">
        <v>376</v>
      </c>
      <c r="E212" t="s">
        <v>60</v>
      </c>
      <c r="F212" t="s">
        <v>61</v>
      </c>
      <c r="G212" t="s">
        <v>49</v>
      </c>
      <c r="H212" t="s">
        <v>62</v>
      </c>
      <c r="I212" t="s">
        <v>471</v>
      </c>
      <c r="J212" t="s">
        <v>91</v>
      </c>
      <c r="K212">
        <v>95.8</v>
      </c>
      <c r="L212">
        <v>94.7</v>
      </c>
      <c r="M212">
        <v>-3</v>
      </c>
      <c r="N212">
        <v>3</v>
      </c>
      <c r="O212">
        <v>-6</v>
      </c>
      <c r="P212">
        <v>6</v>
      </c>
      <c r="Q212" t="s">
        <v>472</v>
      </c>
      <c r="R212" t="s">
        <v>52</v>
      </c>
      <c r="S212" t="s">
        <v>53</v>
      </c>
      <c r="T212">
        <v>7</v>
      </c>
      <c r="U212">
        <v>48</v>
      </c>
    </row>
    <row r="213" spans="1:21" x14ac:dyDescent="0.25">
      <c r="A213" t="s">
        <v>46</v>
      </c>
      <c r="B213" t="s">
        <v>47</v>
      </c>
      <c r="C213" t="s">
        <v>375</v>
      </c>
      <c r="D213" t="s">
        <v>376</v>
      </c>
      <c r="E213" t="s">
        <v>60</v>
      </c>
      <c r="F213" t="s">
        <v>61</v>
      </c>
      <c r="G213" t="s">
        <v>49</v>
      </c>
      <c r="H213" t="s">
        <v>62</v>
      </c>
      <c r="I213" t="s">
        <v>473</v>
      </c>
      <c r="J213" t="s">
        <v>88</v>
      </c>
      <c r="K213">
        <v>49.64</v>
      </c>
      <c r="L213">
        <v>49.1</v>
      </c>
      <c r="M213">
        <v>-3</v>
      </c>
      <c r="N213">
        <v>3</v>
      </c>
      <c r="O213">
        <v>-6</v>
      </c>
      <c r="P213">
        <v>6</v>
      </c>
      <c r="Q213" t="s">
        <v>474</v>
      </c>
      <c r="R213" t="s">
        <v>52</v>
      </c>
      <c r="S213" t="s">
        <v>53</v>
      </c>
      <c r="T213">
        <v>7</v>
      </c>
      <c r="U213">
        <v>49</v>
      </c>
    </row>
    <row r="214" spans="1:21" x14ac:dyDescent="0.25">
      <c r="A214" t="s">
        <v>46</v>
      </c>
      <c r="B214" t="s">
        <v>47</v>
      </c>
      <c r="C214" t="s">
        <v>375</v>
      </c>
      <c r="D214" t="s">
        <v>376</v>
      </c>
      <c r="E214" t="s">
        <v>60</v>
      </c>
      <c r="F214" t="s">
        <v>61</v>
      </c>
      <c r="G214" t="s">
        <v>49</v>
      </c>
      <c r="H214" t="s">
        <v>62</v>
      </c>
      <c r="I214" t="s">
        <v>475</v>
      </c>
      <c r="J214" t="s">
        <v>96</v>
      </c>
      <c r="K214">
        <v>463.34</v>
      </c>
      <c r="L214">
        <v>462.4</v>
      </c>
      <c r="M214">
        <v>-3</v>
      </c>
      <c r="N214">
        <v>3</v>
      </c>
      <c r="O214">
        <v>-6</v>
      </c>
      <c r="P214">
        <v>6</v>
      </c>
      <c r="Q214" t="s">
        <v>476</v>
      </c>
      <c r="R214" t="s">
        <v>52</v>
      </c>
      <c r="S214" t="s">
        <v>53</v>
      </c>
      <c r="T214">
        <v>7</v>
      </c>
      <c r="U214">
        <v>50</v>
      </c>
    </row>
    <row r="215" spans="1:21" x14ac:dyDescent="0.25">
      <c r="A215" t="s">
        <v>46</v>
      </c>
      <c r="B215" t="s">
        <v>47</v>
      </c>
      <c r="C215" t="s">
        <v>375</v>
      </c>
      <c r="D215" t="s">
        <v>376</v>
      </c>
      <c r="E215" t="s">
        <v>60</v>
      </c>
      <c r="F215" t="s">
        <v>61</v>
      </c>
      <c r="G215" t="s">
        <v>49</v>
      </c>
      <c r="H215" t="s">
        <v>62</v>
      </c>
      <c r="I215" t="s">
        <v>477</v>
      </c>
      <c r="J215" t="s">
        <v>91</v>
      </c>
      <c r="K215">
        <v>183.82</v>
      </c>
      <c r="L215">
        <v>182.9</v>
      </c>
      <c r="M215">
        <v>-3</v>
      </c>
      <c r="N215">
        <v>3</v>
      </c>
      <c r="O215">
        <v>-6</v>
      </c>
      <c r="P215">
        <v>6</v>
      </c>
      <c r="Q215" t="s">
        <v>478</v>
      </c>
      <c r="R215" t="s">
        <v>52</v>
      </c>
      <c r="S215" t="s">
        <v>53</v>
      </c>
      <c r="T215">
        <v>7</v>
      </c>
      <c r="U215">
        <v>51</v>
      </c>
    </row>
    <row r="216" spans="1:21" x14ac:dyDescent="0.25">
      <c r="A216" t="s">
        <v>46</v>
      </c>
      <c r="B216" t="s">
        <v>47</v>
      </c>
      <c r="C216" t="s">
        <v>375</v>
      </c>
      <c r="D216" t="s">
        <v>376</v>
      </c>
      <c r="E216" t="s">
        <v>60</v>
      </c>
      <c r="F216" t="s">
        <v>61</v>
      </c>
      <c r="G216" t="s">
        <v>49</v>
      </c>
      <c r="H216" t="s">
        <v>62</v>
      </c>
      <c r="I216" t="s">
        <v>479</v>
      </c>
      <c r="J216" t="s">
        <v>88</v>
      </c>
      <c r="K216">
        <v>118.78</v>
      </c>
      <c r="L216">
        <v>118.7</v>
      </c>
      <c r="M216">
        <v>-3</v>
      </c>
      <c r="N216">
        <v>3</v>
      </c>
      <c r="O216">
        <v>-6</v>
      </c>
      <c r="P216">
        <v>6</v>
      </c>
      <c r="Q216" t="s">
        <v>480</v>
      </c>
      <c r="R216" t="s">
        <v>52</v>
      </c>
      <c r="S216" t="s">
        <v>53</v>
      </c>
      <c r="T216">
        <v>7</v>
      </c>
      <c r="U216">
        <v>52</v>
      </c>
    </row>
    <row r="217" spans="1:21" x14ac:dyDescent="0.25">
      <c r="A217" t="s">
        <v>46</v>
      </c>
      <c r="B217" t="s">
        <v>47</v>
      </c>
      <c r="C217" t="s">
        <v>375</v>
      </c>
      <c r="D217" t="s">
        <v>376</v>
      </c>
      <c r="E217" t="s">
        <v>60</v>
      </c>
      <c r="F217" t="s">
        <v>61</v>
      </c>
      <c r="G217" t="s">
        <v>49</v>
      </c>
      <c r="H217" t="s">
        <v>62</v>
      </c>
      <c r="I217" t="s">
        <v>481</v>
      </c>
      <c r="J217" t="s">
        <v>96</v>
      </c>
      <c r="K217">
        <v>514.47</v>
      </c>
      <c r="L217">
        <v>512</v>
      </c>
      <c r="M217">
        <v>-3</v>
      </c>
      <c r="N217">
        <v>3</v>
      </c>
      <c r="O217">
        <v>-6</v>
      </c>
      <c r="P217">
        <v>6</v>
      </c>
      <c r="Q217" t="s">
        <v>482</v>
      </c>
      <c r="R217" t="s">
        <v>52</v>
      </c>
      <c r="S217" t="s">
        <v>53</v>
      </c>
      <c r="T217">
        <v>7</v>
      </c>
      <c r="U217">
        <v>53</v>
      </c>
    </row>
    <row r="218" spans="1:21" x14ac:dyDescent="0.25">
      <c r="A218" t="s">
        <v>46</v>
      </c>
      <c r="B218" t="s">
        <v>47</v>
      </c>
      <c r="C218" t="s">
        <v>375</v>
      </c>
      <c r="D218" t="s">
        <v>376</v>
      </c>
      <c r="E218" t="s">
        <v>60</v>
      </c>
      <c r="F218" t="s">
        <v>61</v>
      </c>
      <c r="G218" t="s">
        <v>49</v>
      </c>
      <c r="H218" t="s">
        <v>62</v>
      </c>
      <c r="I218" t="s">
        <v>483</v>
      </c>
      <c r="J218" t="s">
        <v>91</v>
      </c>
      <c r="K218">
        <v>184.56</v>
      </c>
      <c r="L218">
        <v>182.9</v>
      </c>
      <c r="M218">
        <v>-3</v>
      </c>
      <c r="N218">
        <v>3</v>
      </c>
      <c r="O218">
        <v>-6</v>
      </c>
      <c r="P218">
        <v>6</v>
      </c>
      <c r="Q218" t="s">
        <v>484</v>
      </c>
      <c r="R218" t="s">
        <v>52</v>
      </c>
      <c r="S218" t="s">
        <v>53</v>
      </c>
      <c r="T218">
        <v>7</v>
      </c>
      <c r="U218">
        <v>54</v>
      </c>
    </row>
    <row r="219" spans="1:21" x14ac:dyDescent="0.25">
      <c r="A219" t="s">
        <v>46</v>
      </c>
      <c r="B219" t="s">
        <v>47</v>
      </c>
      <c r="C219" t="s">
        <v>375</v>
      </c>
      <c r="D219" t="s">
        <v>376</v>
      </c>
      <c r="E219" t="s">
        <v>60</v>
      </c>
      <c r="F219" t="s">
        <v>61</v>
      </c>
      <c r="G219" t="s">
        <v>49</v>
      </c>
      <c r="H219" t="s">
        <v>62</v>
      </c>
      <c r="I219" t="s">
        <v>485</v>
      </c>
      <c r="J219" t="s">
        <v>88</v>
      </c>
      <c r="K219">
        <v>116.52</v>
      </c>
      <c r="L219">
        <v>118.7</v>
      </c>
      <c r="M219">
        <v>-3</v>
      </c>
      <c r="N219">
        <v>3</v>
      </c>
      <c r="O219">
        <v>-6</v>
      </c>
      <c r="P219">
        <v>6</v>
      </c>
      <c r="Q219" t="s">
        <v>486</v>
      </c>
      <c r="R219" t="s">
        <v>52</v>
      </c>
      <c r="S219" t="s">
        <v>53</v>
      </c>
      <c r="T219">
        <v>7</v>
      </c>
      <c r="U219">
        <v>55</v>
      </c>
    </row>
    <row r="220" spans="1:21" x14ac:dyDescent="0.25">
      <c r="A220" t="s">
        <v>46</v>
      </c>
      <c r="B220" t="s">
        <v>47</v>
      </c>
      <c r="C220" t="s">
        <v>375</v>
      </c>
      <c r="D220" t="s">
        <v>376</v>
      </c>
      <c r="E220" t="s">
        <v>60</v>
      </c>
      <c r="F220" t="s">
        <v>61</v>
      </c>
      <c r="G220" t="s">
        <v>49</v>
      </c>
      <c r="H220" t="s">
        <v>62</v>
      </c>
      <c r="I220" t="s">
        <v>487</v>
      </c>
      <c r="J220" t="s">
        <v>96</v>
      </c>
      <c r="K220">
        <v>514.91999999999996</v>
      </c>
      <c r="L220">
        <v>512</v>
      </c>
      <c r="M220">
        <v>-3</v>
      </c>
      <c r="N220">
        <v>3</v>
      </c>
      <c r="O220">
        <v>-6</v>
      </c>
      <c r="P220">
        <v>6</v>
      </c>
      <c r="Q220" t="s">
        <v>488</v>
      </c>
      <c r="R220" t="s">
        <v>52</v>
      </c>
      <c r="S220" t="s">
        <v>53</v>
      </c>
      <c r="T220">
        <v>7</v>
      </c>
      <c r="U220">
        <v>56</v>
      </c>
    </row>
    <row r="221" spans="1:21" x14ac:dyDescent="0.25">
      <c r="A221" t="s">
        <v>46</v>
      </c>
      <c r="B221" t="s">
        <v>47</v>
      </c>
      <c r="C221" t="s">
        <v>375</v>
      </c>
      <c r="D221" t="s">
        <v>376</v>
      </c>
      <c r="E221" t="s">
        <v>60</v>
      </c>
      <c r="F221" t="s">
        <v>61</v>
      </c>
      <c r="G221" t="s">
        <v>49</v>
      </c>
      <c r="H221" t="s">
        <v>62</v>
      </c>
      <c r="I221" t="s">
        <v>489</v>
      </c>
      <c r="J221" t="s">
        <v>91</v>
      </c>
      <c r="K221">
        <v>94.36</v>
      </c>
      <c r="L221">
        <v>94.1</v>
      </c>
      <c r="M221">
        <v>-1</v>
      </c>
      <c r="N221">
        <v>1</v>
      </c>
      <c r="O221">
        <v>-1</v>
      </c>
      <c r="P221">
        <v>1</v>
      </c>
      <c r="Q221" t="s">
        <v>490</v>
      </c>
      <c r="R221" t="s">
        <v>52</v>
      </c>
      <c r="S221" t="s">
        <v>53</v>
      </c>
      <c r="T221">
        <v>7</v>
      </c>
      <c r="U221">
        <v>57</v>
      </c>
    </row>
    <row r="222" spans="1:21" x14ac:dyDescent="0.25">
      <c r="A222" t="s">
        <v>46</v>
      </c>
      <c r="B222" t="s">
        <v>47</v>
      </c>
      <c r="C222" t="s">
        <v>375</v>
      </c>
      <c r="D222" t="s">
        <v>376</v>
      </c>
      <c r="E222" t="s">
        <v>60</v>
      </c>
      <c r="F222" t="s">
        <v>61</v>
      </c>
      <c r="G222" t="s">
        <v>49</v>
      </c>
      <c r="H222" t="s">
        <v>62</v>
      </c>
      <c r="I222" t="s">
        <v>491</v>
      </c>
      <c r="J222" t="s">
        <v>88</v>
      </c>
      <c r="K222">
        <v>0.24</v>
      </c>
      <c r="L222">
        <v>0</v>
      </c>
      <c r="M222">
        <v>-1.5</v>
      </c>
      <c r="N222">
        <v>1.5</v>
      </c>
      <c r="O222">
        <v>-1.5</v>
      </c>
      <c r="P222">
        <v>1.5</v>
      </c>
      <c r="Q222" t="s">
        <v>492</v>
      </c>
      <c r="R222" t="s">
        <v>234</v>
      </c>
      <c r="S222" t="s">
        <v>53</v>
      </c>
      <c r="T222">
        <v>7</v>
      </c>
      <c r="U222">
        <v>58</v>
      </c>
    </row>
    <row r="223" spans="1:21" x14ac:dyDescent="0.25">
      <c r="A223" t="s">
        <v>46</v>
      </c>
      <c r="B223" t="s">
        <v>47</v>
      </c>
      <c r="C223" t="s">
        <v>375</v>
      </c>
      <c r="D223" t="s">
        <v>376</v>
      </c>
      <c r="E223" t="s">
        <v>60</v>
      </c>
      <c r="F223" t="s">
        <v>61</v>
      </c>
      <c r="G223" t="s">
        <v>49</v>
      </c>
      <c r="H223" t="s">
        <v>62</v>
      </c>
      <c r="I223" t="s">
        <v>493</v>
      </c>
      <c r="J223" t="s">
        <v>96</v>
      </c>
      <c r="K223">
        <v>1.93</v>
      </c>
      <c r="L223">
        <v>3.1</v>
      </c>
      <c r="M223">
        <v>-1.5</v>
      </c>
      <c r="N223">
        <v>1.5</v>
      </c>
      <c r="O223">
        <v>-1.5</v>
      </c>
      <c r="P223">
        <v>1.5</v>
      </c>
      <c r="Q223" t="s">
        <v>494</v>
      </c>
      <c r="R223" t="s">
        <v>234</v>
      </c>
      <c r="S223" t="s">
        <v>53</v>
      </c>
      <c r="T223">
        <v>7</v>
      </c>
      <c r="U223">
        <v>59</v>
      </c>
    </row>
    <row r="224" spans="1:21" x14ac:dyDescent="0.25">
      <c r="A224" t="s">
        <v>46</v>
      </c>
      <c r="B224" t="s">
        <v>47</v>
      </c>
      <c r="C224" t="s">
        <v>375</v>
      </c>
      <c r="D224" t="s">
        <v>376</v>
      </c>
      <c r="E224" t="s">
        <v>60</v>
      </c>
      <c r="F224" t="s">
        <v>61</v>
      </c>
      <c r="G224" t="s">
        <v>49</v>
      </c>
      <c r="H224" t="s">
        <v>62</v>
      </c>
      <c r="I224" t="s">
        <v>495</v>
      </c>
      <c r="J224" t="s">
        <v>91</v>
      </c>
      <c r="K224">
        <v>94.54</v>
      </c>
      <c r="L224">
        <v>94.1</v>
      </c>
      <c r="M224">
        <v>-1</v>
      </c>
      <c r="N224">
        <v>1</v>
      </c>
      <c r="O224">
        <v>-1</v>
      </c>
      <c r="P224">
        <v>1</v>
      </c>
      <c r="Q224" t="s">
        <v>496</v>
      </c>
      <c r="R224" t="s">
        <v>52</v>
      </c>
      <c r="S224" t="s">
        <v>53</v>
      </c>
      <c r="T224">
        <v>7</v>
      </c>
      <c r="U224">
        <v>60</v>
      </c>
    </row>
    <row r="225" spans="1:21" x14ac:dyDescent="0.25">
      <c r="A225" t="s">
        <v>46</v>
      </c>
      <c r="B225" t="s">
        <v>47</v>
      </c>
      <c r="C225" t="s">
        <v>375</v>
      </c>
      <c r="D225" t="s">
        <v>376</v>
      </c>
      <c r="E225" t="s">
        <v>60</v>
      </c>
      <c r="F225" t="s">
        <v>61</v>
      </c>
      <c r="G225" t="s">
        <v>49</v>
      </c>
      <c r="H225" t="s">
        <v>62</v>
      </c>
      <c r="I225" t="s">
        <v>497</v>
      </c>
      <c r="J225" t="s">
        <v>88</v>
      </c>
      <c r="K225">
        <v>0.32</v>
      </c>
      <c r="L225">
        <v>0</v>
      </c>
      <c r="M225">
        <v>-1.5</v>
      </c>
      <c r="N225">
        <v>1.5</v>
      </c>
      <c r="O225">
        <v>-1.5</v>
      </c>
      <c r="P225">
        <v>1.5</v>
      </c>
      <c r="Q225" t="s">
        <v>498</v>
      </c>
      <c r="R225" t="s">
        <v>234</v>
      </c>
      <c r="S225" t="s">
        <v>53</v>
      </c>
      <c r="T225">
        <v>7</v>
      </c>
      <c r="U225">
        <v>61</v>
      </c>
    </row>
    <row r="226" spans="1:21" x14ac:dyDescent="0.25">
      <c r="A226" t="s">
        <v>46</v>
      </c>
      <c r="B226" t="s">
        <v>47</v>
      </c>
      <c r="C226" t="s">
        <v>375</v>
      </c>
      <c r="D226" t="s">
        <v>376</v>
      </c>
      <c r="E226" t="s">
        <v>60</v>
      </c>
      <c r="F226" t="s">
        <v>61</v>
      </c>
      <c r="G226" t="s">
        <v>49</v>
      </c>
      <c r="H226" t="s">
        <v>62</v>
      </c>
      <c r="I226" t="s">
        <v>499</v>
      </c>
      <c r="J226" t="s">
        <v>96</v>
      </c>
      <c r="K226">
        <v>2.57</v>
      </c>
      <c r="L226">
        <v>3.1</v>
      </c>
      <c r="M226">
        <v>-1.5</v>
      </c>
      <c r="N226">
        <v>1.5</v>
      </c>
      <c r="O226">
        <v>-1.88</v>
      </c>
      <c r="P226">
        <v>1.88</v>
      </c>
      <c r="Q226" t="s">
        <v>500</v>
      </c>
      <c r="R226" t="s">
        <v>234</v>
      </c>
      <c r="S226" t="s">
        <v>53</v>
      </c>
      <c r="T226">
        <v>7</v>
      </c>
      <c r="U226">
        <v>62</v>
      </c>
    </row>
    <row r="227" spans="1:21" x14ac:dyDescent="0.25">
      <c r="A227" t="s">
        <v>46</v>
      </c>
      <c r="B227" t="s">
        <v>47</v>
      </c>
      <c r="C227" t="s">
        <v>375</v>
      </c>
      <c r="D227" t="s">
        <v>376</v>
      </c>
      <c r="E227" t="s">
        <v>60</v>
      </c>
      <c r="F227" t="s">
        <v>61</v>
      </c>
      <c r="G227" t="s">
        <v>49</v>
      </c>
      <c r="H227" t="s">
        <v>62</v>
      </c>
      <c r="I227" t="s">
        <v>501</v>
      </c>
      <c r="J227" t="s">
        <v>96</v>
      </c>
      <c r="K227">
        <v>499.36</v>
      </c>
      <c r="L227">
        <v>498.1</v>
      </c>
      <c r="M227">
        <v>-3</v>
      </c>
      <c r="N227">
        <v>3</v>
      </c>
      <c r="O227">
        <v>-6</v>
      </c>
      <c r="P227">
        <v>6</v>
      </c>
      <c r="Q227" t="s">
        <v>502</v>
      </c>
      <c r="R227" t="s">
        <v>52</v>
      </c>
      <c r="S227" t="s">
        <v>53</v>
      </c>
      <c r="T227">
        <v>7</v>
      </c>
      <c r="U227">
        <v>63</v>
      </c>
    </row>
    <row r="228" spans="1:21" x14ac:dyDescent="0.25">
      <c r="A228" t="s">
        <v>46</v>
      </c>
      <c r="B228" t="s">
        <v>47</v>
      </c>
      <c r="C228" t="s">
        <v>375</v>
      </c>
      <c r="D228" t="s">
        <v>376</v>
      </c>
      <c r="E228" t="s">
        <v>60</v>
      </c>
      <c r="F228" t="s">
        <v>61</v>
      </c>
      <c r="G228" t="s">
        <v>49</v>
      </c>
      <c r="H228" t="s">
        <v>62</v>
      </c>
      <c r="I228" t="s">
        <v>503</v>
      </c>
      <c r="J228" t="s">
        <v>96</v>
      </c>
      <c r="K228">
        <v>498.91</v>
      </c>
      <c r="L228">
        <v>498.1</v>
      </c>
      <c r="M228">
        <v>-3</v>
      </c>
      <c r="N228">
        <v>3</v>
      </c>
      <c r="O228">
        <v>-6</v>
      </c>
      <c r="P228">
        <v>6</v>
      </c>
      <c r="Q228" t="s">
        <v>504</v>
      </c>
      <c r="R228" t="s">
        <v>52</v>
      </c>
      <c r="S228" t="s">
        <v>53</v>
      </c>
      <c r="T228">
        <v>7</v>
      </c>
      <c r="U228">
        <v>64</v>
      </c>
    </row>
    <row r="229" spans="1:21" x14ac:dyDescent="0.25">
      <c r="A229" t="s">
        <v>46</v>
      </c>
      <c r="B229" t="s">
        <v>47</v>
      </c>
      <c r="C229" t="s">
        <v>505</v>
      </c>
      <c r="D229" t="s">
        <v>506</v>
      </c>
      <c r="E229" t="s">
        <v>60</v>
      </c>
      <c r="F229" t="s">
        <v>61</v>
      </c>
      <c r="G229" t="s">
        <v>49</v>
      </c>
      <c r="H229" t="s">
        <v>62</v>
      </c>
      <c r="I229" t="s">
        <v>507</v>
      </c>
      <c r="J229" t="s">
        <v>50</v>
      </c>
      <c r="K229">
        <v>3379.39</v>
      </c>
      <c r="L229">
        <v>3380</v>
      </c>
      <c r="M229">
        <v>-3</v>
      </c>
      <c r="N229">
        <v>3</v>
      </c>
      <c r="O229">
        <v>-3.75</v>
      </c>
      <c r="P229">
        <v>3.75</v>
      </c>
      <c r="Q229" t="s">
        <v>508</v>
      </c>
      <c r="R229" t="s">
        <v>52</v>
      </c>
      <c r="S229" t="s">
        <v>53</v>
      </c>
      <c r="T229">
        <v>8</v>
      </c>
      <c r="U229">
        <v>1</v>
      </c>
    </row>
    <row r="230" spans="1:21" x14ac:dyDescent="0.25">
      <c r="A230" t="s">
        <v>46</v>
      </c>
      <c r="B230" t="s">
        <v>47</v>
      </c>
      <c r="C230" t="s">
        <v>505</v>
      </c>
      <c r="D230" t="s">
        <v>506</v>
      </c>
      <c r="E230" t="s">
        <v>60</v>
      </c>
      <c r="F230" t="s">
        <v>61</v>
      </c>
      <c r="G230" t="s">
        <v>49</v>
      </c>
      <c r="H230" t="s">
        <v>62</v>
      </c>
      <c r="I230" t="s">
        <v>509</v>
      </c>
      <c r="J230" t="s">
        <v>64</v>
      </c>
      <c r="K230">
        <v>523.04</v>
      </c>
      <c r="L230">
        <v>523.1</v>
      </c>
      <c r="M230">
        <v>-3</v>
      </c>
      <c r="N230">
        <v>3</v>
      </c>
      <c r="O230">
        <v>-3.75</v>
      </c>
      <c r="P230">
        <v>3.75</v>
      </c>
      <c r="Q230" t="s">
        <v>510</v>
      </c>
      <c r="R230" t="s">
        <v>234</v>
      </c>
      <c r="S230" t="s">
        <v>53</v>
      </c>
      <c r="T230">
        <v>8</v>
      </c>
      <c r="U230">
        <v>2</v>
      </c>
    </row>
    <row r="231" spans="1:21" x14ac:dyDescent="0.25">
      <c r="A231" t="s">
        <v>46</v>
      </c>
      <c r="B231" t="s">
        <v>47</v>
      </c>
      <c r="C231" t="s">
        <v>505</v>
      </c>
      <c r="D231" t="s">
        <v>506</v>
      </c>
      <c r="E231" t="s">
        <v>60</v>
      </c>
      <c r="F231" t="s">
        <v>61</v>
      </c>
      <c r="G231" t="s">
        <v>49</v>
      </c>
      <c r="H231" t="s">
        <v>62</v>
      </c>
      <c r="I231" t="s">
        <v>511</v>
      </c>
      <c r="J231" t="s">
        <v>67</v>
      </c>
      <c r="K231">
        <v>854.15</v>
      </c>
      <c r="L231">
        <v>856</v>
      </c>
      <c r="M231">
        <v>-3</v>
      </c>
      <c r="N231">
        <v>3</v>
      </c>
      <c r="O231">
        <v>-3.75</v>
      </c>
      <c r="P231">
        <v>3.75</v>
      </c>
      <c r="Q231" t="s">
        <v>512</v>
      </c>
      <c r="R231" t="s">
        <v>234</v>
      </c>
      <c r="S231" t="s">
        <v>53</v>
      </c>
      <c r="T231">
        <v>8</v>
      </c>
      <c r="U231">
        <v>3</v>
      </c>
    </row>
    <row r="232" spans="1:21" x14ac:dyDescent="0.25">
      <c r="A232" t="s">
        <v>46</v>
      </c>
      <c r="B232" t="s">
        <v>47</v>
      </c>
      <c r="C232" t="s">
        <v>505</v>
      </c>
      <c r="D232" t="s">
        <v>506</v>
      </c>
      <c r="E232" t="s">
        <v>60</v>
      </c>
      <c r="F232" t="s">
        <v>61</v>
      </c>
      <c r="G232" t="s">
        <v>49</v>
      </c>
      <c r="H232" t="s">
        <v>62</v>
      </c>
      <c r="I232" t="s">
        <v>513</v>
      </c>
      <c r="J232" t="s">
        <v>50</v>
      </c>
      <c r="K232">
        <v>3379.13</v>
      </c>
      <c r="L232">
        <v>3380</v>
      </c>
      <c r="M232">
        <v>-3</v>
      </c>
      <c r="N232">
        <v>3</v>
      </c>
      <c r="O232">
        <v>-3.75</v>
      </c>
      <c r="P232">
        <v>3.75</v>
      </c>
      <c r="Q232" t="s">
        <v>514</v>
      </c>
      <c r="R232" t="s">
        <v>52</v>
      </c>
      <c r="S232" t="s">
        <v>53</v>
      </c>
      <c r="T232">
        <v>8</v>
      </c>
      <c r="U232">
        <v>4</v>
      </c>
    </row>
    <row r="233" spans="1:21" x14ac:dyDescent="0.25">
      <c r="A233" t="s">
        <v>46</v>
      </c>
      <c r="B233" t="s">
        <v>47</v>
      </c>
      <c r="C233" t="s">
        <v>505</v>
      </c>
      <c r="D233" t="s">
        <v>506</v>
      </c>
      <c r="E233" t="s">
        <v>60</v>
      </c>
      <c r="F233" t="s">
        <v>61</v>
      </c>
      <c r="G233" t="s">
        <v>49</v>
      </c>
      <c r="H233" t="s">
        <v>62</v>
      </c>
      <c r="I233" t="s">
        <v>515</v>
      </c>
      <c r="J233" t="s">
        <v>64</v>
      </c>
      <c r="K233">
        <v>597.59</v>
      </c>
      <c r="L233">
        <v>597</v>
      </c>
      <c r="M233">
        <v>-3</v>
      </c>
      <c r="N233">
        <v>3</v>
      </c>
      <c r="O233">
        <v>-3.75</v>
      </c>
      <c r="P233">
        <v>3.75</v>
      </c>
      <c r="Q233" t="s">
        <v>516</v>
      </c>
      <c r="R233" t="s">
        <v>234</v>
      </c>
      <c r="S233" t="s">
        <v>53</v>
      </c>
      <c r="T233">
        <v>8</v>
      </c>
      <c r="U233">
        <v>5</v>
      </c>
    </row>
    <row r="234" spans="1:21" x14ac:dyDescent="0.25">
      <c r="A234" t="s">
        <v>46</v>
      </c>
      <c r="B234" t="s">
        <v>47</v>
      </c>
      <c r="C234" t="s">
        <v>505</v>
      </c>
      <c r="D234" t="s">
        <v>506</v>
      </c>
      <c r="E234" t="s">
        <v>60</v>
      </c>
      <c r="F234" t="s">
        <v>61</v>
      </c>
      <c r="G234" t="s">
        <v>49</v>
      </c>
      <c r="H234" t="s">
        <v>62</v>
      </c>
      <c r="I234" t="s">
        <v>517</v>
      </c>
      <c r="J234" t="s">
        <v>67</v>
      </c>
      <c r="K234">
        <v>854.99</v>
      </c>
      <c r="L234">
        <v>856</v>
      </c>
      <c r="M234">
        <v>-3</v>
      </c>
      <c r="N234">
        <v>3</v>
      </c>
      <c r="O234">
        <v>-3.75</v>
      </c>
      <c r="P234">
        <v>3.75</v>
      </c>
      <c r="Q234" t="s">
        <v>518</v>
      </c>
      <c r="R234" t="s">
        <v>234</v>
      </c>
      <c r="S234" t="s">
        <v>53</v>
      </c>
      <c r="T234">
        <v>8</v>
      </c>
      <c r="U234">
        <v>6</v>
      </c>
    </row>
    <row r="235" spans="1:21" x14ac:dyDescent="0.25">
      <c r="A235" t="s">
        <v>46</v>
      </c>
      <c r="B235" t="s">
        <v>47</v>
      </c>
      <c r="C235" t="s">
        <v>505</v>
      </c>
      <c r="D235" t="s">
        <v>506</v>
      </c>
      <c r="E235" t="s">
        <v>60</v>
      </c>
      <c r="F235" t="s">
        <v>61</v>
      </c>
      <c r="G235" t="s">
        <v>49</v>
      </c>
      <c r="H235" t="s">
        <v>62</v>
      </c>
      <c r="I235" t="s">
        <v>519</v>
      </c>
      <c r="J235" t="s">
        <v>50</v>
      </c>
      <c r="K235">
        <v>3379.26</v>
      </c>
      <c r="L235">
        <v>3380</v>
      </c>
      <c r="M235">
        <v>-3</v>
      </c>
      <c r="N235">
        <v>3</v>
      </c>
      <c r="O235">
        <v>-3.75</v>
      </c>
      <c r="P235">
        <v>3.75</v>
      </c>
      <c r="Q235" t="s">
        <v>520</v>
      </c>
      <c r="R235" t="s">
        <v>52</v>
      </c>
      <c r="S235" t="s">
        <v>53</v>
      </c>
      <c r="T235">
        <v>8</v>
      </c>
      <c r="U235">
        <v>7</v>
      </c>
    </row>
    <row r="236" spans="1:21" x14ac:dyDescent="0.25">
      <c r="A236" t="s">
        <v>46</v>
      </c>
      <c r="B236" t="s">
        <v>47</v>
      </c>
      <c r="C236" t="s">
        <v>505</v>
      </c>
      <c r="D236" t="s">
        <v>506</v>
      </c>
      <c r="E236" t="s">
        <v>60</v>
      </c>
      <c r="F236" t="s">
        <v>61</v>
      </c>
      <c r="G236" t="s">
        <v>49</v>
      </c>
      <c r="H236" t="s">
        <v>62</v>
      </c>
      <c r="I236" t="s">
        <v>521</v>
      </c>
      <c r="J236" t="s">
        <v>64</v>
      </c>
      <c r="K236">
        <v>560.30999999999995</v>
      </c>
      <c r="L236">
        <v>560</v>
      </c>
      <c r="M236">
        <v>-3</v>
      </c>
      <c r="N236">
        <v>3</v>
      </c>
      <c r="O236">
        <v>-3.75</v>
      </c>
      <c r="P236">
        <v>3.75</v>
      </c>
      <c r="Q236" t="s">
        <v>522</v>
      </c>
      <c r="R236" t="s">
        <v>52</v>
      </c>
      <c r="S236" t="s">
        <v>53</v>
      </c>
      <c r="T236">
        <v>8</v>
      </c>
      <c r="U236">
        <v>8</v>
      </c>
    </row>
    <row r="237" spans="1:21" x14ac:dyDescent="0.25">
      <c r="A237" t="s">
        <v>46</v>
      </c>
      <c r="B237" t="s">
        <v>47</v>
      </c>
      <c r="C237" t="s">
        <v>505</v>
      </c>
      <c r="D237" t="s">
        <v>506</v>
      </c>
      <c r="E237" t="s">
        <v>60</v>
      </c>
      <c r="F237" t="s">
        <v>61</v>
      </c>
      <c r="G237" t="s">
        <v>49</v>
      </c>
      <c r="H237" t="s">
        <v>62</v>
      </c>
      <c r="I237" t="s">
        <v>523</v>
      </c>
      <c r="J237" t="s">
        <v>67</v>
      </c>
      <c r="K237">
        <v>854.57</v>
      </c>
      <c r="L237">
        <v>856</v>
      </c>
      <c r="M237">
        <v>-3</v>
      </c>
      <c r="N237">
        <v>3</v>
      </c>
      <c r="O237">
        <v>-3.75</v>
      </c>
      <c r="P237">
        <v>3.75</v>
      </c>
      <c r="Q237" t="s">
        <v>524</v>
      </c>
      <c r="R237" t="s">
        <v>52</v>
      </c>
      <c r="S237" t="s">
        <v>53</v>
      </c>
      <c r="T237">
        <v>8</v>
      </c>
      <c r="U237">
        <v>9</v>
      </c>
    </row>
    <row r="238" spans="1:21" x14ac:dyDescent="0.25">
      <c r="A238" t="s">
        <v>46</v>
      </c>
      <c r="B238" t="s">
        <v>47</v>
      </c>
      <c r="C238" t="s">
        <v>505</v>
      </c>
      <c r="D238" t="s">
        <v>506</v>
      </c>
      <c r="E238" t="s">
        <v>60</v>
      </c>
      <c r="F238" t="s">
        <v>61</v>
      </c>
      <c r="G238" t="s">
        <v>49</v>
      </c>
      <c r="H238" t="s">
        <v>62</v>
      </c>
      <c r="I238" t="s">
        <v>525</v>
      </c>
      <c r="J238" t="s">
        <v>50</v>
      </c>
      <c r="K238">
        <v>3379.21</v>
      </c>
      <c r="L238">
        <v>3380</v>
      </c>
      <c r="M238">
        <v>-3</v>
      </c>
      <c r="N238">
        <v>3</v>
      </c>
      <c r="O238">
        <v>-3.75</v>
      </c>
      <c r="P238">
        <v>3.75</v>
      </c>
      <c r="Q238" t="s">
        <v>526</v>
      </c>
      <c r="R238" t="s">
        <v>52</v>
      </c>
      <c r="S238" t="s">
        <v>53</v>
      </c>
      <c r="T238">
        <v>8</v>
      </c>
      <c r="U238">
        <v>10</v>
      </c>
    </row>
    <row r="239" spans="1:21" x14ac:dyDescent="0.25">
      <c r="A239" t="s">
        <v>46</v>
      </c>
      <c r="B239" t="s">
        <v>47</v>
      </c>
      <c r="C239" t="s">
        <v>505</v>
      </c>
      <c r="D239" t="s">
        <v>506</v>
      </c>
      <c r="E239" t="s">
        <v>60</v>
      </c>
      <c r="F239" t="s">
        <v>61</v>
      </c>
      <c r="G239" t="s">
        <v>49</v>
      </c>
      <c r="H239" t="s">
        <v>62</v>
      </c>
      <c r="I239" t="s">
        <v>527</v>
      </c>
      <c r="J239" t="s">
        <v>64</v>
      </c>
      <c r="K239">
        <v>-524.45000000000005</v>
      </c>
      <c r="L239">
        <v>-523.1</v>
      </c>
      <c r="M239">
        <v>-3</v>
      </c>
      <c r="N239">
        <v>3</v>
      </c>
      <c r="O239">
        <v>-3.75</v>
      </c>
      <c r="P239">
        <v>3.75</v>
      </c>
      <c r="Q239" t="s">
        <v>528</v>
      </c>
      <c r="R239" t="s">
        <v>234</v>
      </c>
      <c r="S239" t="s">
        <v>53</v>
      </c>
      <c r="T239">
        <v>8</v>
      </c>
      <c r="U239">
        <v>11</v>
      </c>
    </row>
    <row r="240" spans="1:21" x14ac:dyDescent="0.25">
      <c r="A240" t="s">
        <v>46</v>
      </c>
      <c r="B240" t="s">
        <v>47</v>
      </c>
      <c r="C240" t="s">
        <v>505</v>
      </c>
      <c r="D240" t="s">
        <v>506</v>
      </c>
      <c r="E240" t="s">
        <v>60</v>
      </c>
      <c r="F240" t="s">
        <v>61</v>
      </c>
      <c r="G240" t="s">
        <v>49</v>
      </c>
      <c r="H240" t="s">
        <v>62</v>
      </c>
      <c r="I240" t="s">
        <v>529</v>
      </c>
      <c r="J240" t="s">
        <v>67</v>
      </c>
      <c r="K240">
        <v>855.41</v>
      </c>
      <c r="L240">
        <v>856</v>
      </c>
      <c r="M240">
        <v>-3</v>
      </c>
      <c r="N240">
        <v>3</v>
      </c>
      <c r="O240">
        <v>-3.75</v>
      </c>
      <c r="P240">
        <v>3.75</v>
      </c>
      <c r="Q240" t="s">
        <v>530</v>
      </c>
      <c r="R240" t="s">
        <v>234</v>
      </c>
      <c r="S240" t="s">
        <v>53</v>
      </c>
      <c r="T240">
        <v>8</v>
      </c>
      <c r="U240">
        <v>12</v>
      </c>
    </row>
    <row r="241" spans="1:21" x14ac:dyDescent="0.25">
      <c r="A241" t="s">
        <v>46</v>
      </c>
      <c r="B241" t="s">
        <v>47</v>
      </c>
      <c r="C241" t="s">
        <v>505</v>
      </c>
      <c r="D241" t="s">
        <v>506</v>
      </c>
      <c r="E241" t="s">
        <v>60</v>
      </c>
      <c r="F241" t="s">
        <v>61</v>
      </c>
      <c r="G241" t="s">
        <v>49</v>
      </c>
      <c r="H241" t="s">
        <v>62</v>
      </c>
      <c r="I241" t="s">
        <v>531</v>
      </c>
      <c r="J241" t="s">
        <v>50</v>
      </c>
      <c r="K241">
        <v>3379.78</v>
      </c>
      <c r="L241">
        <v>3380</v>
      </c>
      <c r="M241">
        <v>-3</v>
      </c>
      <c r="N241">
        <v>3</v>
      </c>
      <c r="O241">
        <v>-3.75</v>
      </c>
      <c r="P241">
        <v>3.75</v>
      </c>
      <c r="Q241" t="s">
        <v>532</v>
      </c>
      <c r="R241" t="s">
        <v>52</v>
      </c>
      <c r="S241" t="s">
        <v>53</v>
      </c>
      <c r="T241">
        <v>8</v>
      </c>
      <c r="U241">
        <v>13</v>
      </c>
    </row>
    <row r="242" spans="1:21" x14ac:dyDescent="0.25">
      <c r="A242" t="s">
        <v>46</v>
      </c>
      <c r="B242" t="s">
        <v>47</v>
      </c>
      <c r="C242" t="s">
        <v>505</v>
      </c>
      <c r="D242" t="s">
        <v>506</v>
      </c>
      <c r="E242" t="s">
        <v>60</v>
      </c>
      <c r="F242" t="s">
        <v>61</v>
      </c>
      <c r="G242" t="s">
        <v>49</v>
      </c>
      <c r="H242" t="s">
        <v>62</v>
      </c>
      <c r="I242" t="s">
        <v>533</v>
      </c>
      <c r="J242" t="s">
        <v>64</v>
      </c>
      <c r="K242">
        <v>-598.65</v>
      </c>
      <c r="L242">
        <v>-597</v>
      </c>
      <c r="M242">
        <v>-3</v>
      </c>
      <c r="N242">
        <v>3</v>
      </c>
      <c r="O242">
        <v>-3.75</v>
      </c>
      <c r="P242">
        <v>3.75</v>
      </c>
      <c r="Q242" t="s">
        <v>534</v>
      </c>
      <c r="R242" t="s">
        <v>234</v>
      </c>
      <c r="S242" t="s">
        <v>53</v>
      </c>
      <c r="T242">
        <v>8</v>
      </c>
      <c r="U242">
        <v>14</v>
      </c>
    </row>
    <row r="243" spans="1:21" x14ac:dyDescent="0.25">
      <c r="A243" t="s">
        <v>46</v>
      </c>
      <c r="B243" t="s">
        <v>47</v>
      </c>
      <c r="C243" t="s">
        <v>505</v>
      </c>
      <c r="D243" t="s">
        <v>506</v>
      </c>
      <c r="E243" t="s">
        <v>60</v>
      </c>
      <c r="F243" t="s">
        <v>61</v>
      </c>
      <c r="G243" t="s">
        <v>49</v>
      </c>
      <c r="H243" t="s">
        <v>62</v>
      </c>
      <c r="I243" t="s">
        <v>535</v>
      </c>
      <c r="J243" t="s">
        <v>67</v>
      </c>
      <c r="K243">
        <v>855.43</v>
      </c>
      <c r="L243">
        <v>856</v>
      </c>
      <c r="M243">
        <v>-3</v>
      </c>
      <c r="N243">
        <v>3</v>
      </c>
      <c r="O243">
        <v>-3.75</v>
      </c>
      <c r="P243">
        <v>3.75</v>
      </c>
      <c r="Q243" t="s">
        <v>536</v>
      </c>
      <c r="R243" t="s">
        <v>234</v>
      </c>
      <c r="S243" t="s">
        <v>53</v>
      </c>
      <c r="T243">
        <v>8</v>
      </c>
      <c r="U243">
        <v>15</v>
      </c>
    </row>
    <row r="244" spans="1:21" x14ac:dyDescent="0.25">
      <c r="A244" t="s">
        <v>46</v>
      </c>
      <c r="B244" t="s">
        <v>47</v>
      </c>
      <c r="C244" t="s">
        <v>505</v>
      </c>
      <c r="D244" t="s">
        <v>506</v>
      </c>
      <c r="E244" t="s">
        <v>60</v>
      </c>
      <c r="F244" t="s">
        <v>61</v>
      </c>
      <c r="G244" t="s">
        <v>49</v>
      </c>
      <c r="H244" t="s">
        <v>62</v>
      </c>
      <c r="I244" t="s">
        <v>537</v>
      </c>
      <c r="J244" t="s">
        <v>50</v>
      </c>
      <c r="K244">
        <v>3379.5</v>
      </c>
      <c r="L244">
        <v>3380</v>
      </c>
      <c r="M244">
        <v>-3</v>
      </c>
      <c r="N244">
        <v>3</v>
      </c>
      <c r="O244">
        <v>-3.75</v>
      </c>
      <c r="P244">
        <v>3.75</v>
      </c>
      <c r="Q244" t="s">
        <v>538</v>
      </c>
      <c r="R244" t="s">
        <v>52</v>
      </c>
      <c r="S244" t="s">
        <v>53</v>
      </c>
      <c r="T244">
        <v>8</v>
      </c>
      <c r="U244">
        <v>16</v>
      </c>
    </row>
    <row r="245" spans="1:21" x14ac:dyDescent="0.25">
      <c r="A245" t="s">
        <v>46</v>
      </c>
      <c r="B245" t="s">
        <v>47</v>
      </c>
      <c r="C245" t="s">
        <v>505</v>
      </c>
      <c r="D245" t="s">
        <v>506</v>
      </c>
      <c r="E245" t="s">
        <v>60</v>
      </c>
      <c r="F245" t="s">
        <v>61</v>
      </c>
      <c r="G245" t="s">
        <v>49</v>
      </c>
      <c r="H245" t="s">
        <v>62</v>
      </c>
      <c r="I245" t="s">
        <v>539</v>
      </c>
      <c r="J245" t="s">
        <v>64</v>
      </c>
      <c r="K245">
        <v>-561.54999999999995</v>
      </c>
      <c r="L245">
        <v>-560</v>
      </c>
      <c r="M245">
        <v>-3</v>
      </c>
      <c r="N245">
        <v>3</v>
      </c>
      <c r="O245">
        <v>-3.75</v>
      </c>
      <c r="P245">
        <v>3.75</v>
      </c>
      <c r="Q245" t="s">
        <v>540</v>
      </c>
      <c r="R245" t="s">
        <v>52</v>
      </c>
      <c r="S245" t="s">
        <v>53</v>
      </c>
      <c r="T245">
        <v>8</v>
      </c>
      <c r="U245">
        <v>17</v>
      </c>
    </row>
    <row r="246" spans="1:21" x14ac:dyDescent="0.25">
      <c r="A246" t="s">
        <v>46</v>
      </c>
      <c r="B246" t="s">
        <v>47</v>
      </c>
      <c r="C246" t="s">
        <v>505</v>
      </c>
      <c r="D246" t="s">
        <v>506</v>
      </c>
      <c r="E246" t="s">
        <v>60</v>
      </c>
      <c r="F246" t="s">
        <v>61</v>
      </c>
      <c r="G246" t="s">
        <v>49</v>
      </c>
      <c r="H246" t="s">
        <v>62</v>
      </c>
      <c r="I246" t="s">
        <v>541</v>
      </c>
      <c r="J246" t="s">
        <v>67</v>
      </c>
      <c r="K246">
        <v>855.42</v>
      </c>
      <c r="L246">
        <v>856</v>
      </c>
      <c r="M246">
        <v>-3</v>
      </c>
      <c r="N246">
        <v>3</v>
      </c>
      <c r="O246">
        <v>-3.75</v>
      </c>
      <c r="P246">
        <v>3.75</v>
      </c>
      <c r="Q246" t="s">
        <v>542</v>
      </c>
      <c r="R246" t="s">
        <v>52</v>
      </c>
      <c r="S246" t="s">
        <v>53</v>
      </c>
      <c r="T246">
        <v>8</v>
      </c>
      <c r="U246">
        <v>18</v>
      </c>
    </row>
    <row r="247" spans="1:21" x14ac:dyDescent="0.25">
      <c r="A247" t="s">
        <v>46</v>
      </c>
      <c r="B247" t="s">
        <v>47</v>
      </c>
      <c r="C247" t="s">
        <v>505</v>
      </c>
      <c r="D247" t="s">
        <v>506</v>
      </c>
      <c r="E247" t="s">
        <v>60</v>
      </c>
      <c r="F247" t="s">
        <v>61</v>
      </c>
      <c r="G247" t="s">
        <v>49</v>
      </c>
      <c r="H247" t="s">
        <v>62</v>
      </c>
      <c r="I247" t="s">
        <v>543</v>
      </c>
      <c r="J247" t="s">
        <v>91</v>
      </c>
      <c r="K247">
        <v>0.27</v>
      </c>
      <c r="L247">
        <v>0</v>
      </c>
      <c r="M247">
        <v>0</v>
      </c>
      <c r="N247">
        <v>0.7</v>
      </c>
      <c r="O247">
        <v>0</v>
      </c>
      <c r="P247">
        <v>3.5</v>
      </c>
      <c r="Q247" t="s">
        <v>544</v>
      </c>
      <c r="R247" t="s">
        <v>234</v>
      </c>
      <c r="S247" t="s">
        <v>53</v>
      </c>
      <c r="T247">
        <v>8</v>
      </c>
      <c r="U247">
        <v>19</v>
      </c>
    </row>
    <row r="248" spans="1:21" x14ac:dyDescent="0.25">
      <c r="A248" t="s">
        <v>46</v>
      </c>
      <c r="B248" t="s">
        <v>47</v>
      </c>
      <c r="C248" t="s">
        <v>505</v>
      </c>
      <c r="D248" t="s">
        <v>506</v>
      </c>
      <c r="E248" t="s">
        <v>60</v>
      </c>
      <c r="F248" t="s">
        <v>61</v>
      </c>
      <c r="G248" t="s">
        <v>49</v>
      </c>
      <c r="H248" t="s">
        <v>62</v>
      </c>
      <c r="I248" t="s">
        <v>545</v>
      </c>
      <c r="J248" t="s">
        <v>88</v>
      </c>
      <c r="K248">
        <v>74.55</v>
      </c>
      <c r="L248">
        <v>73.900000000000006</v>
      </c>
      <c r="M248">
        <v>0</v>
      </c>
      <c r="N248">
        <v>1</v>
      </c>
      <c r="O248">
        <v>-0.4</v>
      </c>
      <c r="P248">
        <v>1.5</v>
      </c>
      <c r="Q248" t="s">
        <v>546</v>
      </c>
      <c r="R248" t="s">
        <v>52</v>
      </c>
      <c r="S248" t="s">
        <v>53</v>
      </c>
      <c r="T248">
        <v>8</v>
      </c>
      <c r="U248">
        <v>20</v>
      </c>
    </row>
    <row r="249" spans="1:21" x14ac:dyDescent="0.25">
      <c r="A249" t="s">
        <v>46</v>
      </c>
      <c r="B249" t="s">
        <v>47</v>
      </c>
      <c r="C249" t="s">
        <v>505</v>
      </c>
      <c r="D249" t="s">
        <v>506</v>
      </c>
      <c r="E249" t="s">
        <v>60</v>
      </c>
      <c r="F249" t="s">
        <v>61</v>
      </c>
      <c r="G249" t="s">
        <v>49</v>
      </c>
      <c r="H249" t="s">
        <v>62</v>
      </c>
      <c r="I249" t="s">
        <v>547</v>
      </c>
      <c r="J249" t="s">
        <v>96</v>
      </c>
      <c r="K249">
        <v>0.84</v>
      </c>
      <c r="L249">
        <v>0</v>
      </c>
      <c r="M249">
        <v>0</v>
      </c>
      <c r="N249">
        <v>0.7</v>
      </c>
      <c r="O249">
        <v>0</v>
      </c>
      <c r="P249">
        <v>3.5</v>
      </c>
      <c r="Q249" t="s">
        <v>548</v>
      </c>
      <c r="R249" t="s">
        <v>234</v>
      </c>
      <c r="S249" t="s">
        <v>53</v>
      </c>
      <c r="T249">
        <v>8</v>
      </c>
      <c r="U249">
        <v>21</v>
      </c>
    </row>
    <row r="250" spans="1:21" x14ac:dyDescent="0.25">
      <c r="A250" t="s">
        <v>46</v>
      </c>
      <c r="B250" t="s">
        <v>47</v>
      </c>
      <c r="C250" t="s">
        <v>505</v>
      </c>
      <c r="D250" t="s">
        <v>506</v>
      </c>
      <c r="E250" t="s">
        <v>60</v>
      </c>
      <c r="F250" t="s">
        <v>61</v>
      </c>
      <c r="G250" t="s">
        <v>49</v>
      </c>
      <c r="H250" t="s">
        <v>62</v>
      </c>
      <c r="I250" t="s">
        <v>549</v>
      </c>
      <c r="J250" t="s">
        <v>91</v>
      </c>
      <c r="K250">
        <v>0.56000000000000005</v>
      </c>
      <c r="L250">
        <v>0</v>
      </c>
      <c r="M250">
        <v>0</v>
      </c>
      <c r="N250">
        <v>0.7</v>
      </c>
      <c r="O250">
        <v>0</v>
      </c>
      <c r="P250">
        <v>3.5</v>
      </c>
      <c r="Q250" t="s">
        <v>550</v>
      </c>
      <c r="R250" t="s">
        <v>234</v>
      </c>
      <c r="S250" t="s">
        <v>53</v>
      </c>
      <c r="T250">
        <v>8</v>
      </c>
      <c r="U250">
        <v>22</v>
      </c>
    </row>
    <row r="251" spans="1:21" x14ac:dyDescent="0.25">
      <c r="A251" t="s">
        <v>46</v>
      </c>
      <c r="B251" t="s">
        <v>47</v>
      </c>
      <c r="C251" t="s">
        <v>505</v>
      </c>
      <c r="D251" t="s">
        <v>506</v>
      </c>
      <c r="E251" t="s">
        <v>60</v>
      </c>
      <c r="F251" t="s">
        <v>61</v>
      </c>
      <c r="G251" t="s">
        <v>49</v>
      </c>
      <c r="H251" t="s">
        <v>62</v>
      </c>
      <c r="I251" t="s">
        <v>551</v>
      </c>
      <c r="J251" t="s">
        <v>88</v>
      </c>
      <c r="K251">
        <v>74.19</v>
      </c>
      <c r="L251">
        <v>73.900000000000006</v>
      </c>
      <c r="M251">
        <v>0</v>
      </c>
      <c r="N251">
        <v>1</v>
      </c>
      <c r="O251">
        <v>-0.4</v>
      </c>
      <c r="P251">
        <v>1.5</v>
      </c>
      <c r="Q251" t="s">
        <v>552</v>
      </c>
      <c r="R251" t="s">
        <v>52</v>
      </c>
      <c r="S251" t="s">
        <v>53</v>
      </c>
      <c r="T251">
        <v>8</v>
      </c>
      <c r="U251">
        <v>23</v>
      </c>
    </row>
    <row r="252" spans="1:21" x14ac:dyDescent="0.25">
      <c r="A252" t="s">
        <v>46</v>
      </c>
      <c r="B252" t="s">
        <v>47</v>
      </c>
      <c r="C252" t="s">
        <v>505</v>
      </c>
      <c r="D252" t="s">
        <v>506</v>
      </c>
      <c r="E252" t="s">
        <v>60</v>
      </c>
      <c r="F252" t="s">
        <v>61</v>
      </c>
      <c r="G252" t="s">
        <v>49</v>
      </c>
      <c r="H252" t="s">
        <v>62</v>
      </c>
      <c r="I252" t="s">
        <v>553</v>
      </c>
      <c r="J252" t="s">
        <v>96</v>
      </c>
      <c r="K252">
        <v>0.02</v>
      </c>
      <c r="L252">
        <v>0</v>
      </c>
      <c r="M252">
        <v>0</v>
      </c>
      <c r="N252">
        <v>0.7</v>
      </c>
      <c r="O252">
        <v>0</v>
      </c>
      <c r="P252">
        <v>3.5</v>
      </c>
      <c r="Q252" t="s">
        <v>554</v>
      </c>
      <c r="R252" t="s">
        <v>234</v>
      </c>
      <c r="S252" t="s">
        <v>53</v>
      </c>
      <c r="T252">
        <v>8</v>
      </c>
      <c r="U252">
        <v>24</v>
      </c>
    </row>
    <row r="253" spans="1:21" x14ac:dyDescent="0.25">
      <c r="A253" t="s">
        <v>46</v>
      </c>
      <c r="B253" t="s">
        <v>47</v>
      </c>
      <c r="C253" t="s">
        <v>505</v>
      </c>
      <c r="D253" t="s">
        <v>506</v>
      </c>
      <c r="E253" t="s">
        <v>60</v>
      </c>
      <c r="F253" t="s">
        <v>61</v>
      </c>
      <c r="G253" t="s">
        <v>49</v>
      </c>
      <c r="H253" t="s">
        <v>62</v>
      </c>
      <c r="I253" t="s">
        <v>555</v>
      </c>
      <c r="J253" t="s">
        <v>88</v>
      </c>
      <c r="K253">
        <v>1121.8599999999999</v>
      </c>
      <c r="L253">
        <v>1120</v>
      </c>
      <c r="M253">
        <v>-3</v>
      </c>
      <c r="N253">
        <v>3</v>
      </c>
      <c r="O253">
        <v>-3.75</v>
      </c>
      <c r="P253">
        <v>3.75</v>
      </c>
      <c r="Q253" t="s">
        <v>556</v>
      </c>
      <c r="R253" t="s">
        <v>52</v>
      </c>
      <c r="S253" t="s">
        <v>53</v>
      </c>
      <c r="T253">
        <v>8</v>
      </c>
      <c r="U253">
        <v>25</v>
      </c>
    </row>
    <row r="254" spans="1:21" x14ac:dyDescent="0.25">
      <c r="A254" t="s">
        <v>46</v>
      </c>
      <c r="B254" t="s">
        <v>47</v>
      </c>
      <c r="C254" t="s">
        <v>557</v>
      </c>
      <c r="D254" t="s">
        <v>558</v>
      </c>
      <c r="E254" t="s">
        <v>60</v>
      </c>
      <c r="F254" t="s">
        <v>61</v>
      </c>
      <c r="G254" t="s">
        <v>49</v>
      </c>
      <c r="H254" t="s">
        <v>62</v>
      </c>
      <c r="I254" t="s">
        <v>559</v>
      </c>
      <c r="J254" t="s">
        <v>50</v>
      </c>
      <c r="K254">
        <v>4716.3900000000003</v>
      </c>
      <c r="L254">
        <v>4715</v>
      </c>
      <c r="M254">
        <v>-3</v>
      </c>
      <c r="N254">
        <v>3</v>
      </c>
      <c r="O254">
        <v>-6</v>
      </c>
      <c r="P254">
        <v>6</v>
      </c>
      <c r="Q254" t="s">
        <v>508</v>
      </c>
      <c r="R254" t="s">
        <v>52</v>
      </c>
      <c r="S254" t="s">
        <v>53</v>
      </c>
      <c r="T254">
        <v>9</v>
      </c>
      <c r="U254">
        <v>1</v>
      </c>
    </row>
    <row r="255" spans="1:21" x14ac:dyDescent="0.25">
      <c r="A255" t="s">
        <v>46</v>
      </c>
      <c r="B255" t="s">
        <v>47</v>
      </c>
      <c r="C255" t="s">
        <v>557</v>
      </c>
      <c r="D255" t="s">
        <v>558</v>
      </c>
      <c r="E255" t="s">
        <v>60</v>
      </c>
      <c r="F255" t="s">
        <v>61</v>
      </c>
      <c r="G255" t="s">
        <v>49</v>
      </c>
      <c r="H255" t="s">
        <v>62</v>
      </c>
      <c r="I255" t="s">
        <v>560</v>
      </c>
      <c r="J255" t="s">
        <v>64</v>
      </c>
      <c r="K255">
        <v>500.88</v>
      </c>
      <c r="L255">
        <v>500</v>
      </c>
      <c r="M255">
        <v>-3</v>
      </c>
      <c r="N255">
        <v>3</v>
      </c>
      <c r="O255">
        <v>-6</v>
      </c>
      <c r="P255">
        <v>6</v>
      </c>
      <c r="Q255" t="s">
        <v>510</v>
      </c>
      <c r="R255" t="s">
        <v>52</v>
      </c>
      <c r="S255" t="s">
        <v>53</v>
      </c>
      <c r="T255">
        <v>9</v>
      </c>
      <c r="U255">
        <v>2</v>
      </c>
    </row>
    <row r="256" spans="1:21" x14ac:dyDescent="0.25">
      <c r="A256" t="s">
        <v>46</v>
      </c>
      <c r="B256" t="s">
        <v>47</v>
      </c>
      <c r="C256" t="s">
        <v>557</v>
      </c>
      <c r="D256" t="s">
        <v>558</v>
      </c>
      <c r="E256" t="s">
        <v>60</v>
      </c>
      <c r="F256" t="s">
        <v>61</v>
      </c>
      <c r="G256" t="s">
        <v>49</v>
      </c>
      <c r="H256" t="s">
        <v>62</v>
      </c>
      <c r="I256" t="s">
        <v>561</v>
      </c>
      <c r="J256" t="s">
        <v>67</v>
      </c>
      <c r="K256">
        <v>1081.6199999999999</v>
      </c>
      <c r="L256">
        <v>1080</v>
      </c>
      <c r="M256">
        <v>-3</v>
      </c>
      <c r="N256">
        <v>3</v>
      </c>
      <c r="O256">
        <v>-6</v>
      </c>
      <c r="P256">
        <v>6</v>
      </c>
      <c r="Q256" t="s">
        <v>512</v>
      </c>
      <c r="R256" t="s">
        <v>52</v>
      </c>
      <c r="S256" t="s">
        <v>53</v>
      </c>
      <c r="T256">
        <v>9</v>
      </c>
      <c r="U256">
        <v>3</v>
      </c>
    </row>
    <row r="257" spans="1:21" x14ac:dyDescent="0.25">
      <c r="A257" t="s">
        <v>46</v>
      </c>
      <c r="B257" t="s">
        <v>47</v>
      </c>
      <c r="C257" t="s">
        <v>557</v>
      </c>
      <c r="D257" t="s">
        <v>558</v>
      </c>
      <c r="E257" t="s">
        <v>60</v>
      </c>
      <c r="F257" t="s">
        <v>61</v>
      </c>
      <c r="G257" t="s">
        <v>49</v>
      </c>
      <c r="H257" t="s">
        <v>62</v>
      </c>
      <c r="I257" t="s">
        <v>562</v>
      </c>
      <c r="J257" t="s">
        <v>50</v>
      </c>
      <c r="K257">
        <v>4715.13</v>
      </c>
      <c r="L257">
        <v>4715</v>
      </c>
      <c r="M257">
        <v>-3</v>
      </c>
      <c r="N257">
        <v>3</v>
      </c>
      <c r="O257">
        <v>-6</v>
      </c>
      <c r="P257">
        <v>6</v>
      </c>
      <c r="Q257" t="s">
        <v>514</v>
      </c>
      <c r="R257" t="s">
        <v>52</v>
      </c>
      <c r="S257" t="s">
        <v>53</v>
      </c>
      <c r="T257">
        <v>9</v>
      </c>
      <c r="U257">
        <v>4</v>
      </c>
    </row>
    <row r="258" spans="1:21" x14ac:dyDescent="0.25">
      <c r="A258" t="s">
        <v>46</v>
      </c>
      <c r="B258" t="s">
        <v>47</v>
      </c>
      <c r="C258" t="s">
        <v>557</v>
      </c>
      <c r="D258" t="s">
        <v>558</v>
      </c>
      <c r="E258" t="s">
        <v>60</v>
      </c>
      <c r="F258" t="s">
        <v>61</v>
      </c>
      <c r="G258" t="s">
        <v>49</v>
      </c>
      <c r="H258" t="s">
        <v>62</v>
      </c>
      <c r="I258" t="s">
        <v>563</v>
      </c>
      <c r="J258" t="s">
        <v>64</v>
      </c>
      <c r="K258">
        <v>590.87</v>
      </c>
      <c r="L258">
        <v>590</v>
      </c>
      <c r="M258">
        <v>-3</v>
      </c>
      <c r="N258">
        <v>3</v>
      </c>
      <c r="O258">
        <v>-6</v>
      </c>
      <c r="P258">
        <v>6</v>
      </c>
      <c r="Q258" t="s">
        <v>516</v>
      </c>
      <c r="R258" t="s">
        <v>52</v>
      </c>
      <c r="S258" t="s">
        <v>53</v>
      </c>
      <c r="T258">
        <v>9</v>
      </c>
      <c r="U258">
        <v>5</v>
      </c>
    </row>
    <row r="259" spans="1:21" x14ac:dyDescent="0.25">
      <c r="A259" t="s">
        <v>46</v>
      </c>
      <c r="B259" t="s">
        <v>47</v>
      </c>
      <c r="C259" t="s">
        <v>557</v>
      </c>
      <c r="D259" t="s">
        <v>558</v>
      </c>
      <c r="E259" t="s">
        <v>60</v>
      </c>
      <c r="F259" t="s">
        <v>61</v>
      </c>
      <c r="G259" t="s">
        <v>49</v>
      </c>
      <c r="H259" t="s">
        <v>62</v>
      </c>
      <c r="I259" t="s">
        <v>564</v>
      </c>
      <c r="J259" t="s">
        <v>67</v>
      </c>
      <c r="K259">
        <v>1081.81</v>
      </c>
      <c r="L259">
        <v>1080</v>
      </c>
      <c r="M259">
        <v>-3</v>
      </c>
      <c r="N259">
        <v>3</v>
      </c>
      <c r="O259">
        <v>-6</v>
      </c>
      <c r="P259">
        <v>6</v>
      </c>
      <c r="Q259" t="s">
        <v>518</v>
      </c>
      <c r="R259" t="s">
        <v>52</v>
      </c>
      <c r="S259" t="s">
        <v>53</v>
      </c>
      <c r="T259">
        <v>9</v>
      </c>
      <c r="U259">
        <v>6</v>
      </c>
    </row>
    <row r="260" spans="1:21" x14ac:dyDescent="0.25">
      <c r="A260" t="s">
        <v>46</v>
      </c>
      <c r="B260" t="s">
        <v>47</v>
      </c>
      <c r="C260" t="s">
        <v>557</v>
      </c>
      <c r="D260" t="s">
        <v>558</v>
      </c>
      <c r="E260" t="s">
        <v>60</v>
      </c>
      <c r="F260" t="s">
        <v>61</v>
      </c>
      <c r="G260" t="s">
        <v>49</v>
      </c>
      <c r="H260" t="s">
        <v>62</v>
      </c>
      <c r="I260" t="s">
        <v>565</v>
      </c>
      <c r="J260" t="s">
        <v>50</v>
      </c>
      <c r="K260">
        <v>4715.76</v>
      </c>
      <c r="L260">
        <v>4715</v>
      </c>
      <c r="M260">
        <v>-3</v>
      </c>
      <c r="N260">
        <v>3</v>
      </c>
      <c r="O260">
        <v>-6</v>
      </c>
      <c r="P260">
        <v>6</v>
      </c>
      <c r="Q260" t="s">
        <v>520</v>
      </c>
      <c r="R260" t="s">
        <v>52</v>
      </c>
      <c r="S260" t="s">
        <v>53</v>
      </c>
      <c r="T260">
        <v>9</v>
      </c>
      <c r="U260">
        <v>7</v>
      </c>
    </row>
    <row r="261" spans="1:21" x14ac:dyDescent="0.25">
      <c r="A261" t="s">
        <v>46</v>
      </c>
      <c r="B261" t="s">
        <v>47</v>
      </c>
      <c r="C261" t="s">
        <v>557</v>
      </c>
      <c r="D261" t="s">
        <v>558</v>
      </c>
      <c r="E261" t="s">
        <v>60</v>
      </c>
      <c r="F261" t="s">
        <v>61</v>
      </c>
      <c r="G261" t="s">
        <v>49</v>
      </c>
      <c r="H261" t="s">
        <v>62</v>
      </c>
      <c r="I261" t="s">
        <v>566</v>
      </c>
      <c r="J261" t="s">
        <v>64</v>
      </c>
      <c r="K261">
        <v>545.87</v>
      </c>
      <c r="L261">
        <v>545</v>
      </c>
      <c r="M261">
        <v>-3</v>
      </c>
      <c r="N261">
        <v>3</v>
      </c>
      <c r="O261">
        <v>-6</v>
      </c>
      <c r="P261">
        <v>6</v>
      </c>
      <c r="Q261" t="s">
        <v>522</v>
      </c>
      <c r="R261" t="s">
        <v>52</v>
      </c>
      <c r="S261" t="s">
        <v>53</v>
      </c>
      <c r="T261">
        <v>9</v>
      </c>
      <c r="U261">
        <v>8</v>
      </c>
    </row>
    <row r="262" spans="1:21" x14ac:dyDescent="0.25">
      <c r="A262" t="s">
        <v>46</v>
      </c>
      <c r="B262" t="s">
        <v>47</v>
      </c>
      <c r="C262" t="s">
        <v>557</v>
      </c>
      <c r="D262" t="s">
        <v>558</v>
      </c>
      <c r="E262" t="s">
        <v>60</v>
      </c>
      <c r="F262" t="s">
        <v>61</v>
      </c>
      <c r="G262" t="s">
        <v>49</v>
      </c>
      <c r="H262" t="s">
        <v>62</v>
      </c>
      <c r="I262" t="s">
        <v>567</v>
      </c>
      <c r="J262" t="s">
        <v>67</v>
      </c>
      <c r="K262">
        <v>1081.72</v>
      </c>
      <c r="L262">
        <v>1080</v>
      </c>
      <c r="M262">
        <v>-3</v>
      </c>
      <c r="N262">
        <v>3</v>
      </c>
      <c r="O262">
        <v>-6</v>
      </c>
      <c r="P262">
        <v>6</v>
      </c>
      <c r="Q262" t="s">
        <v>524</v>
      </c>
      <c r="R262" t="s">
        <v>52</v>
      </c>
      <c r="S262" t="s">
        <v>53</v>
      </c>
      <c r="T262">
        <v>9</v>
      </c>
      <c r="U262">
        <v>9</v>
      </c>
    </row>
    <row r="263" spans="1:21" x14ac:dyDescent="0.25">
      <c r="A263" t="s">
        <v>46</v>
      </c>
      <c r="B263" t="s">
        <v>47</v>
      </c>
      <c r="C263" t="s">
        <v>557</v>
      </c>
      <c r="D263" t="s">
        <v>558</v>
      </c>
      <c r="E263" t="s">
        <v>60</v>
      </c>
      <c r="F263" t="s">
        <v>61</v>
      </c>
      <c r="G263" t="s">
        <v>49</v>
      </c>
      <c r="H263" t="s">
        <v>62</v>
      </c>
      <c r="I263" t="s">
        <v>568</v>
      </c>
      <c r="J263" t="s">
        <v>50</v>
      </c>
      <c r="K263">
        <v>4712.8</v>
      </c>
      <c r="L263">
        <v>4715</v>
      </c>
      <c r="M263">
        <v>-3</v>
      </c>
      <c r="N263">
        <v>3</v>
      </c>
      <c r="O263">
        <v>-6</v>
      </c>
      <c r="P263">
        <v>6</v>
      </c>
      <c r="Q263" t="s">
        <v>526</v>
      </c>
      <c r="R263" t="s">
        <v>52</v>
      </c>
      <c r="S263" t="s">
        <v>53</v>
      </c>
      <c r="T263">
        <v>9</v>
      </c>
      <c r="U263">
        <v>10</v>
      </c>
    </row>
    <row r="264" spans="1:21" x14ac:dyDescent="0.25">
      <c r="A264" t="s">
        <v>46</v>
      </c>
      <c r="B264" t="s">
        <v>47</v>
      </c>
      <c r="C264" t="s">
        <v>557</v>
      </c>
      <c r="D264" t="s">
        <v>558</v>
      </c>
      <c r="E264" t="s">
        <v>60</v>
      </c>
      <c r="F264" t="s">
        <v>61</v>
      </c>
      <c r="G264" t="s">
        <v>49</v>
      </c>
      <c r="H264" t="s">
        <v>62</v>
      </c>
      <c r="I264" t="s">
        <v>569</v>
      </c>
      <c r="J264" t="s">
        <v>64</v>
      </c>
      <c r="K264">
        <v>-501.31</v>
      </c>
      <c r="L264">
        <v>-500</v>
      </c>
      <c r="M264">
        <v>-3</v>
      </c>
      <c r="N264">
        <v>3</v>
      </c>
      <c r="O264">
        <v>-6</v>
      </c>
      <c r="P264">
        <v>6</v>
      </c>
      <c r="Q264" t="s">
        <v>528</v>
      </c>
      <c r="R264" t="s">
        <v>52</v>
      </c>
      <c r="S264" t="s">
        <v>53</v>
      </c>
      <c r="T264">
        <v>9</v>
      </c>
      <c r="U264">
        <v>11</v>
      </c>
    </row>
    <row r="265" spans="1:21" x14ac:dyDescent="0.25">
      <c r="A265" t="s">
        <v>46</v>
      </c>
      <c r="B265" t="s">
        <v>47</v>
      </c>
      <c r="C265" t="s">
        <v>557</v>
      </c>
      <c r="D265" t="s">
        <v>558</v>
      </c>
      <c r="E265" t="s">
        <v>60</v>
      </c>
      <c r="F265" t="s">
        <v>61</v>
      </c>
      <c r="G265" t="s">
        <v>49</v>
      </c>
      <c r="H265" t="s">
        <v>62</v>
      </c>
      <c r="I265" t="s">
        <v>570</v>
      </c>
      <c r="J265" t="s">
        <v>67</v>
      </c>
      <c r="K265">
        <v>1080.94</v>
      </c>
      <c r="L265">
        <v>1080</v>
      </c>
      <c r="M265">
        <v>-3</v>
      </c>
      <c r="N265">
        <v>3</v>
      </c>
      <c r="O265">
        <v>-6</v>
      </c>
      <c r="P265">
        <v>6</v>
      </c>
      <c r="Q265" t="s">
        <v>530</v>
      </c>
      <c r="R265" t="s">
        <v>52</v>
      </c>
      <c r="S265" t="s">
        <v>53</v>
      </c>
      <c r="T265">
        <v>9</v>
      </c>
      <c r="U265">
        <v>12</v>
      </c>
    </row>
    <row r="266" spans="1:21" x14ac:dyDescent="0.25">
      <c r="A266" t="s">
        <v>46</v>
      </c>
      <c r="B266" t="s">
        <v>47</v>
      </c>
      <c r="C266" t="s">
        <v>557</v>
      </c>
      <c r="D266" t="s">
        <v>558</v>
      </c>
      <c r="E266" t="s">
        <v>60</v>
      </c>
      <c r="F266" t="s">
        <v>61</v>
      </c>
      <c r="G266" t="s">
        <v>49</v>
      </c>
      <c r="H266" t="s">
        <v>62</v>
      </c>
      <c r="I266" t="s">
        <v>571</v>
      </c>
      <c r="J266" t="s">
        <v>50</v>
      </c>
      <c r="K266">
        <v>4712.4399999999996</v>
      </c>
      <c r="L266">
        <v>4715</v>
      </c>
      <c r="M266">
        <v>-3</v>
      </c>
      <c r="N266">
        <v>3</v>
      </c>
      <c r="O266">
        <v>-6</v>
      </c>
      <c r="P266">
        <v>6</v>
      </c>
      <c r="Q266" t="s">
        <v>532</v>
      </c>
      <c r="R266" t="s">
        <v>52</v>
      </c>
      <c r="S266" t="s">
        <v>53</v>
      </c>
      <c r="T266">
        <v>9</v>
      </c>
      <c r="U266">
        <v>13</v>
      </c>
    </row>
    <row r="267" spans="1:21" x14ac:dyDescent="0.25">
      <c r="A267" t="s">
        <v>46</v>
      </c>
      <c r="B267" t="s">
        <v>47</v>
      </c>
      <c r="C267" t="s">
        <v>557</v>
      </c>
      <c r="D267" t="s">
        <v>558</v>
      </c>
      <c r="E267" t="s">
        <v>60</v>
      </c>
      <c r="F267" t="s">
        <v>61</v>
      </c>
      <c r="G267" t="s">
        <v>49</v>
      </c>
      <c r="H267" t="s">
        <v>62</v>
      </c>
      <c r="I267" t="s">
        <v>572</v>
      </c>
      <c r="J267" t="s">
        <v>64</v>
      </c>
      <c r="K267">
        <v>-591.28</v>
      </c>
      <c r="L267">
        <v>-590</v>
      </c>
      <c r="M267">
        <v>-3</v>
      </c>
      <c r="N267">
        <v>3</v>
      </c>
      <c r="O267">
        <v>-6</v>
      </c>
      <c r="P267">
        <v>6</v>
      </c>
      <c r="Q267" t="s">
        <v>534</v>
      </c>
      <c r="R267" t="s">
        <v>52</v>
      </c>
      <c r="S267" t="s">
        <v>53</v>
      </c>
      <c r="T267">
        <v>9</v>
      </c>
      <c r="U267">
        <v>14</v>
      </c>
    </row>
    <row r="268" spans="1:21" x14ac:dyDescent="0.25">
      <c r="A268" t="s">
        <v>46</v>
      </c>
      <c r="B268" t="s">
        <v>47</v>
      </c>
      <c r="C268" t="s">
        <v>557</v>
      </c>
      <c r="D268" t="s">
        <v>558</v>
      </c>
      <c r="E268" t="s">
        <v>60</v>
      </c>
      <c r="F268" t="s">
        <v>61</v>
      </c>
      <c r="G268" t="s">
        <v>49</v>
      </c>
      <c r="H268" t="s">
        <v>62</v>
      </c>
      <c r="I268" t="s">
        <v>573</v>
      </c>
      <c r="J268" t="s">
        <v>67</v>
      </c>
      <c r="K268">
        <v>1083.3800000000001</v>
      </c>
      <c r="L268">
        <v>1080</v>
      </c>
      <c r="M268">
        <v>-3</v>
      </c>
      <c r="N268">
        <v>3</v>
      </c>
      <c r="O268">
        <v>-6</v>
      </c>
      <c r="P268">
        <v>6</v>
      </c>
      <c r="Q268" t="s">
        <v>536</v>
      </c>
      <c r="R268" t="s">
        <v>52</v>
      </c>
      <c r="S268" t="s">
        <v>53</v>
      </c>
      <c r="T268">
        <v>9</v>
      </c>
      <c r="U268">
        <v>15</v>
      </c>
    </row>
    <row r="269" spans="1:21" x14ac:dyDescent="0.25">
      <c r="A269" t="s">
        <v>46</v>
      </c>
      <c r="B269" t="s">
        <v>47</v>
      </c>
      <c r="C269" t="s">
        <v>557</v>
      </c>
      <c r="D269" t="s">
        <v>558</v>
      </c>
      <c r="E269" t="s">
        <v>60</v>
      </c>
      <c r="F269" t="s">
        <v>61</v>
      </c>
      <c r="G269" t="s">
        <v>49</v>
      </c>
      <c r="H269" t="s">
        <v>62</v>
      </c>
      <c r="I269" t="s">
        <v>574</v>
      </c>
      <c r="J269" t="s">
        <v>50</v>
      </c>
      <c r="K269">
        <v>4712.62</v>
      </c>
      <c r="L269">
        <v>4715</v>
      </c>
      <c r="M269">
        <v>-3</v>
      </c>
      <c r="N269">
        <v>3</v>
      </c>
      <c r="O269">
        <v>-6</v>
      </c>
      <c r="P269">
        <v>6</v>
      </c>
      <c r="Q269" t="s">
        <v>538</v>
      </c>
      <c r="R269" t="s">
        <v>52</v>
      </c>
      <c r="S269" t="s">
        <v>53</v>
      </c>
      <c r="T269">
        <v>9</v>
      </c>
      <c r="U269">
        <v>16</v>
      </c>
    </row>
    <row r="270" spans="1:21" x14ac:dyDescent="0.25">
      <c r="A270" t="s">
        <v>46</v>
      </c>
      <c r="B270" t="s">
        <v>47</v>
      </c>
      <c r="C270" t="s">
        <v>557</v>
      </c>
      <c r="D270" t="s">
        <v>558</v>
      </c>
      <c r="E270" t="s">
        <v>60</v>
      </c>
      <c r="F270" t="s">
        <v>61</v>
      </c>
      <c r="G270" t="s">
        <v>49</v>
      </c>
      <c r="H270" t="s">
        <v>62</v>
      </c>
      <c r="I270" t="s">
        <v>575</v>
      </c>
      <c r="J270" t="s">
        <v>64</v>
      </c>
      <c r="K270">
        <v>-546.29</v>
      </c>
      <c r="L270">
        <v>-545</v>
      </c>
      <c r="M270">
        <v>-3</v>
      </c>
      <c r="N270">
        <v>3</v>
      </c>
      <c r="O270">
        <v>-6</v>
      </c>
      <c r="P270">
        <v>6</v>
      </c>
      <c r="Q270" t="s">
        <v>540</v>
      </c>
      <c r="R270" t="s">
        <v>52</v>
      </c>
      <c r="S270" t="s">
        <v>53</v>
      </c>
      <c r="T270">
        <v>9</v>
      </c>
      <c r="U270">
        <v>17</v>
      </c>
    </row>
    <row r="271" spans="1:21" x14ac:dyDescent="0.25">
      <c r="A271" t="s">
        <v>46</v>
      </c>
      <c r="B271" t="s">
        <v>47</v>
      </c>
      <c r="C271" t="s">
        <v>557</v>
      </c>
      <c r="D271" t="s">
        <v>558</v>
      </c>
      <c r="E271" t="s">
        <v>60</v>
      </c>
      <c r="F271" t="s">
        <v>61</v>
      </c>
      <c r="G271" t="s">
        <v>49</v>
      </c>
      <c r="H271" t="s">
        <v>62</v>
      </c>
      <c r="I271" t="s">
        <v>576</v>
      </c>
      <c r="J271" t="s">
        <v>67</v>
      </c>
      <c r="K271">
        <v>1082.1600000000001</v>
      </c>
      <c r="L271">
        <v>1080</v>
      </c>
      <c r="M271">
        <v>-3</v>
      </c>
      <c r="N271">
        <v>3</v>
      </c>
      <c r="O271">
        <v>-6</v>
      </c>
      <c r="P271">
        <v>6</v>
      </c>
      <c r="Q271" t="s">
        <v>542</v>
      </c>
      <c r="R271" t="s">
        <v>52</v>
      </c>
      <c r="S271" t="s">
        <v>53</v>
      </c>
      <c r="T271">
        <v>9</v>
      </c>
      <c r="U271">
        <v>18</v>
      </c>
    </row>
    <row r="272" spans="1:21" x14ac:dyDescent="0.25">
      <c r="A272" t="s">
        <v>46</v>
      </c>
      <c r="B272" t="s">
        <v>47</v>
      </c>
      <c r="C272" t="s">
        <v>557</v>
      </c>
      <c r="D272" t="s">
        <v>558</v>
      </c>
      <c r="E272" t="s">
        <v>60</v>
      </c>
      <c r="F272" t="s">
        <v>61</v>
      </c>
      <c r="G272" t="s">
        <v>49</v>
      </c>
      <c r="H272" t="s">
        <v>62</v>
      </c>
      <c r="I272" t="s">
        <v>577</v>
      </c>
      <c r="J272" t="s">
        <v>91</v>
      </c>
      <c r="K272">
        <v>1.26</v>
      </c>
      <c r="L272">
        <v>0</v>
      </c>
      <c r="M272">
        <v>-1.5</v>
      </c>
      <c r="N272">
        <v>1.5</v>
      </c>
      <c r="O272">
        <v>-3</v>
      </c>
      <c r="P272">
        <v>3</v>
      </c>
      <c r="Q272" t="s">
        <v>544</v>
      </c>
      <c r="R272" t="s">
        <v>52</v>
      </c>
      <c r="S272" t="s">
        <v>53</v>
      </c>
      <c r="T272">
        <v>9</v>
      </c>
      <c r="U272">
        <v>19</v>
      </c>
    </row>
    <row r="273" spans="1:21" x14ac:dyDescent="0.25">
      <c r="A273" t="s">
        <v>46</v>
      </c>
      <c r="B273" t="s">
        <v>47</v>
      </c>
      <c r="C273" t="s">
        <v>557</v>
      </c>
      <c r="D273" t="s">
        <v>558</v>
      </c>
      <c r="E273" t="s">
        <v>60</v>
      </c>
      <c r="F273" t="s">
        <v>61</v>
      </c>
      <c r="G273" t="s">
        <v>49</v>
      </c>
      <c r="H273" t="s">
        <v>62</v>
      </c>
      <c r="I273" t="s">
        <v>578</v>
      </c>
      <c r="J273" t="s">
        <v>96</v>
      </c>
      <c r="K273">
        <v>0.19</v>
      </c>
      <c r="L273">
        <v>0</v>
      </c>
      <c r="M273">
        <v>-1.5</v>
      </c>
      <c r="N273">
        <v>1.5</v>
      </c>
      <c r="O273">
        <v>-3</v>
      </c>
      <c r="P273">
        <v>3</v>
      </c>
      <c r="Q273" t="s">
        <v>548</v>
      </c>
      <c r="R273" t="s">
        <v>52</v>
      </c>
      <c r="S273" t="s">
        <v>53</v>
      </c>
      <c r="T273">
        <v>9</v>
      </c>
      <c r="U273">
        <v>20</v>
      </c>
    </row>
    <row r="274" spans="1:21" x14ac:dyDescent="0.25">
      <c r="A274" t="s">
        <v>46</v>
      </c>
      <c r="B274" t="s">
        <v>47</v>
      </c>
      <c r="C274" t="s">
        <v>557</v>
      </c>
      <c r="D274" t="s">
        <v>558</v>
      </c>
      <c r="E274" t="s">
        <v>60</v>
      </c>
      <c r="F274" t="s">
        <v>61</v>
      </c>
      <c r="G274" t="s">
        <v>49</v>
      </c>
      <c r="H274" t="s">
        <v>62</v>
      </c>
      <c r="I274" t="s">
        <v>579</v>
      </c>
      <c r="J274" t="s">
        <v>91</v>
      </c>
      <c r="K274">
        <v>0.36</v>
      </c>
      <c r="L274">
        <v>0</v>
      </c>
      <c r="M274">
        <v>-1.5</v>
      </c>
      <c r="N274">
        <v>1.5</v>
      </c>
      <c r="O274">
        <v>-3</v>
      </c>
      <c r="P274">
        <v>3</v>
      </c>
      <c r="Q274" t="s">
        <v>580</v>
      </c>
      <c r="R274" t="s">
        <v>52</v>
      </c>
      <c r="S274" t="s">
        <v>53</v>
      </c>
      <c r="T274">
        <v>9</v>
      </c>
      <c r="U274">
        <v>21</v>
      </c>
    </row>
    <row r="275" spans="1:21" x14ac:dyDescent="0.25">
      <c r="A275" t="s">
        <v>46</v>
      </c>
      <c r="B275" t="s">
        <v>47</v>
      </c>
      <c r="C275" t="s">
        <v>557</v>
      </c>
      <c r="D275" t="s">
        <v>558</v>
      </c>
      <c r="E275" t="s">
        <v>60</v>
      </c>
      <c r="F275" t="s">
        <v>61</v>
      </c>
      <c r="G275" t="s">
        <v>49</v>
      </c>
      <c r="H275" t="s">
        <v>62</v>
      </c>
      <c r="I275" t="s">
        <v>581</v>
      </c>
      <c r="J275" t="s">
        <v>96</v>
      </c>
      <c r="K275">
        <v>2.44</v>
      </c>
      <c r="L275">
        <v>0</v>
      </c>
      <c r="M275">
        <v>-1.5</v>
      </c>
      <c r="N275">
        <v>1.5</v>
      </c>
      <c r="O275">
        <v>-3</v>
      </c>
      <c r="P275">
        <v>3</v>
      </c>
      <c r="Q275" t="s">
        <v>582</v>
      </c>
      <c r="R275" t="s">
        <v>52</v>
      </c>
      <c r="S275" t="s">
        <v>53</v>
      </c>
      <c r="T275">
        <v>9</v>
      </c>
      <c r="U275">
        <v>22</v>
      </c>
    </row>
    <row r="276" spans="1:21" x14ac:dyDescent="0.25">
      <c r="A276" t="s">
        <v>46</v>
      </c>
      <c r="B276" t="s">
        <v>47</v>
      </c>
      <c r="C276" t="s">
        <v>557</v>
      </c>
      <c r="D276" t="s">
        <v>558</v>
      </c>
      <c r="E276" t="s">
        <v>60</v>
      </c>
      <c r="F276" t="s">
        <v>61</v>
      </c>
      <c r="G276" t="s">
        <v>49</v>
      </c>
      <c r="H276" t="s">
        <v>62</v>
      </c>
      <c r="I276" t="s">
        <v>583</v>
      </c>
      <c r="J276" t="s">
        <v>88</v>
      </c>
      <c r="K276">
        <v>1092.1600000000001</v>
      </c>
      <c r="L276">
        <v>1090</v>
      </c>
      <c r="M276">
        <v>-3</v>
      </c>
      <c r="N276">
        <v>3</v>
      </c>
      <c r="O276">
        <v>-6</v>
      </c>
      <c r="P276">
        <v>6</v>
      </c>
      <c r="Q276" t="s">
        <v>556</v>
      </c>
      <c r="R276" t="s">
        <v>52</v>
      </c>
      <c r="S276" t="s">
        <v>53</v>
      </c>
      <c r="T276">
        <v>9</v>
      </c>
      <c r="U276">
        <v>23</v>
      </c>
    </row>
    <row r="277" spans="1:21" x14ac:dyDescent="0.25">
      <c r="A277" t="s">
        <v>46</v>
      </c>
      <c r="B277" t="s">
        <v>47</v>
      </c>
      <c r="C277" t="s">
        <v>557</v>
      </c>
      <c r="D277" t="s">
        <v>558</v>
      </c>
      <c r="E277" t="s">
        <v>60</v>
      </c>
      <c r="F277" t="s">
        <v>61</v>
      </c>
      <c r="G277" t="s">
        <v>49</v>
      </c>
      <c r="H277" t="s">
        <v>62</v>
      </c>
      <c r="I277" t="s">
        <v>584</v>
      </c>
      <c r="J277" t="s">
        <v>91</v>
      </c>
      <c r="K277">
        <v>1336.5</v>
      </c>
      <c r="L277">
        <v>1335</v>
      </c>
      <c r="M277">
        <v>-3</v>
      </c>
      <c r="N277">
        <v>3</v>
      </c>
      <c r="O277">
        <v>-6</v>
      </c>
      <c r="P277">
        <v>6</v>
      </c>
      <c r="Q277" t="s">
        <v>585</v>
      </c>
      <c r="R277" t="s">
        <v>52</v>
      </c>
      <c r="S277" t="s">
        <v>53</v>
      </c>
      <c r="T277">
        <v>9</v>
      </c>
      <c r="U277">
        <v>24</v>
      </c>
    </row>
    <row r="278" spans="1:21" x14ac:dyDescent="0.25">
      <c r="A278" t="s">
        <v>46</v>
      </c>
      <c r="B278" t="s">
        <v>47</v>
      </c>
      <c r="C278" t="s">
        <v>557</v>
      </c>
      <c r="D278" t="s">
        <v>558</v>
      </c>
      <c r="E278" t="s">
        <v>60</v>
      </c>
      <c r="F278" t="s">
        <v>61</v>
      </c>
      <c r="G278" t="s">
        <v>49</v>
      </c>
      <c r="H278" t="s">
        <v>62</v>
      </c>
      <c r="I278" t="s">
        <v>586</v>
      </c>
      <c r="J278" t="s">
        <v>88</v>
      </c>
      <c r="K278">
        <v>14.44</v>
      </c>
      <c r="L278">
        <v>15</v>
      </c>
      <c r="M278">
        <v>-3</v>
      </c>
      <c r="N278">
        <v>3</v>
      </c>
      <c r="O278">
        <v>-6</v>
      </c>
      <c r="P278">
        <v>6</v>
      </c>
      <c r="Q278" t="s">
        <v>587</v>
      </c>
      <c r="R278" t="s">
        <v>52</v>
      </c>
      <c r="S278" t="s">
        <v>53</v>
      </c>
      <c r="T278">
        <v>9</v>
      </c>
      <c r="U278">
        <v>25</v>
      </c>
    </row>
    <row r="279" spans="1:21" x14ac:dyDescent="0.25">
      <c r="A279" t="s">
        <v>46</v>
      </c>
      <c r="B279" t="s">
        <v>47</v>
      </c>
      <c r="C279" t="s">
        <v>557</v>
      </c>
      <c r="D279" t="s">
        <v>558</v>
      </c>
      <c r="E279" t="s">
        <v>60</v>
      </c>
      <c r="F279" t="s">
        <v>61</v>
      </c>
      <c r="G279" t="s">
        <v>49</v>
      </c>
      <c r="H279" t="s">
        <v>62</v>
      </c>
      <c r="I279" t="s">
        <v>588</v>
      </c>
      <c r="J279" t="s">
        <v>96</v>
      </c>
      <c r="K279">
        <v>227.14</v>
      </c>
      <c r="L279">
        <v>224</v>
      </c>
      <c r="M279">
        <v>-3</v>
      </c>
      <c r="N279">
        <v>3</v>
      </c>
      <c r="O279">
        <v>-6</v>
      </c>
      <c r="P279">
        <v>6</v>
      </c>
      <c r="Q279" t="s">
        <v>589</v>
      </c>
      <c r="R279" t="s">
        <v>52</v>
      </c>
      <c r="S279" t="s">
        <v>53</v>
      </c>
      <c r="T279">
        <v>9</v>
      </c>
      <c r="U279">
        <v>26</v>
      </c>
    </row>
    <row r="280" spans="1:21" x14ac:dyDescent="0.25">
      <c r="A280" t="s">
        <v>46</v>
      </c>
      <c r="B280" t="s">
        <v>47</v>
      </c>
      <c r="C280" t="s">
        <v>557</v>
      </c>
      <c r="D280" t="s">
        <v>558</v>
      </c>
      <c r="E280" t="s">
        <v>60</v>
      </c>
      <c r="F280" t="s">
        <v>61</v>
      </c>
      <c r="G280" t="s">
        <v>49</v>
      </c>
      <c r="H280" t="s">
        <v>62</v>
      </c>
      <c r="I280" t="s">
        <v>590</v>
      </c>
      <c r="J280" t="s">
        <v>91</v>
      </c>
      <c r="K280">
        <v>631.80999999999995</v>
      </c>
      <c r="L280">
        <v>632.1</v>
      </c>
      <c r="M280">
        <v>-3</v>
      </c>
      <c r="N280">
        <v>3</v>
      </c>
      <c r="O280">
        <v>-6</v>
      </c>
      <c r="P280">
        <v>6</v>
      </c>
      <c r="Q280" t="s">
        <v>591</v>
      </c>
      <c r="R280" t="s">
        <v>52</v>
      </c>
      <c r="S280" t="s">
        <v>53</v>
      </c>
      <c r="T280">
        <v>9</v>
      </c>
      <c r="U280">
        <v>27</v>
      </c>
    </row>
    <row r="281" spans="1:21" x14ac:dyDescent="0.25">
      <c r="A281" t="s">
        <v>46</v>
      </c>
      <c r="B281" t="s">
        <v>47</v>
      </c>
      <c r="C281" t="s">
        <v>557</v>
      </c>
      <c r="D281" t="s">
        <v>558</v>
      </c>
      <c r="E281" t="s">
        <v>60</v>
      </c>
      <c r="F281" t="s">
        <v>61</v>
      </c>
      <c r="G281" t="s">
        <v>49</v>
      </c>
      <c r="H281" t="s">
        <v>62</v>
      </c>
      <c r="I281" t="s">
        <v>592</v>
      </c>
      <c r="J281" t="s">
        <v>88</v>
      </c>
      <c r="K281">
        <v>24.04</v>
      </c>
      <c r="L281">
        <v>25</v>
      </c>
      <c r="M281">
        <v>-3</v>
      </c>
      <c r="N281">
        <v>3</v>
      </c>
      <c r="O281">
        <v>-6</v>
      </c>
      <c r="P281">
        <v>6</v>
      </c>
      <c r="Q281" t="s">
        <v>593</v>
      </c>
      <c r="R281" t="s">
        <v>52</v>
      </c>
      <c r="S281" t="s">
        <v>53</v>
      </c>
      <c r="T281">
        <v>9</v>
      </c>
      <c r="U281">
        <v>28</v>
      </c>
    </row>
    <row r="282" spans="1:21" x14ac:dyDescent="0.25">
      <c r="A282" t="s">
        <v>46</v>
      </c>
      <c r="B282" t="s">
        <v>47</v>
      </c>
      <c r="C282" t="s">
        <v>557</v>
      </c>
      <c r="D282" t="s">
        <v>558</v>
      </c>
      <c r="E282" t="s">
        <v>60</v>
      </c>
      <c r="F282" t="s">
        <v>61</v>
      </c>
      <c r="G282" t="s">
        <v>49</v>
      </c>
      <c r="H282" t="s">
        <v>62</v>
      </c>
      <c r="I282" t="s">
        <v>594</v>
      </c>
      <c r="J282" t="s">
        <v>96</v>
      </c>
      <c r="K282">
        <v>198.17</v>
      </c>
      <c r="L282">
        <v>198.8</v>
      </c>
      <c r="M282">
        <v>-3</v>
      </c>
      <c r="N282">
        <v>3</v>
      </c>
      <c r="O282">
        <v>-6</v>
      </c>
      <c r="P282">
        <v>6</v>
      </c>
      <c r="Q282" t="s">
        <v>595</v>
      </c>
      <c r="R282" t="s">
        <v>52</v>
      </c>
      <c r="S282" t="s">
        <v>53</v>
      </c>
      <c r="T282">
        <v>9</v>
      </c>
      <c r="U282">
        <v>29</v>
      </c>
    </row>
    <row r="283" spans="1:21" x14ac:dyDescent="0.25">
      <c r="A283" t="s">
        <v>46</v>
      </c>
      <c r="B283" t="s">
        <v>47</v>
      </c>
      <c r="C283" t="s">
        <v>557</v>
      </c>
      <c r="D283" t="s">
        <v>558</v>
      </c>
      <c r="E283" t="s">
        <v>60</v>
      </c>
      <c r="F283" t="s">
        <v>61</v>
      </c>
      <c r="G283" t="s">
        <v>49</v>
      </c>
      <c r="H283" t="s">
        <v>62</v>
      </c>
      <c r="I283" t="s">
        <v>596</v>
      </c>
      <c r="J283" t="s">
        <v>91</v>
      </c>
      <c r="K283">
        <v>521.98</v>
      </c>
      <c r="L283">
        <v>522.29999999999995</v>
      </c>
      <c r="M283">
        <v>-3</v>
      </c>
      <c r="N283">
        <v>3</v>
      </c>
      <c r="O283">
        <v>-6</v>
      </c>
      <c r="P283">
        <v>6</v>
      </c>
      <c r="Q283" t="s">
        <v>597</v>
      </c>
      <c r="R283" t="s">
        <v>52</v>
      </c>
      <c r="S283" t="s">
        <v>53</v>
      </c>
      <c r="T283">
        <v>9</v>
      </c>
      <c r="U283">
        <v>30</v>
      </c>
    </row>
    <row r="284" spans="1:21" x14ac:dyDescent="0.25">
      <c r="A284" t="s">
        <v>46</v>
      </c>
      <c r="B284" t="s">
        <v>47</v>
      </c>
      <c r="C284" t="s">
        <v>557</v>
      </c>
      <c r="D284" t="s">
        <v>558</v>
      </c>
      <c r="E284" t="s">
        <v>60</v>
      </c>
      <c r="F284" t="s">
        <v>61</v>
      </c>
      <c r="G284" t="s">
        <v>49</v>
      </c>
      <c r="H284" t="s">
        <v>62</v>
      </c>
      <c r="I284" t="s">
        <v>598</v>
      </c>
      <c r="J284" t="s">
        <v>88</v>
      </c>
      <c r="K284">
        <v>128.30000000000001</v>
      </c>
      <c r="L284">
        <v>127.5</v>
      </c>
      <c r="M284">
        <v>-3</v>
      </c>
      <c r="N284">
        <v>3</v>
      </c>
      <c r="O284">
        <v>-6</v>
      </c>
      <c r="P284">
        <v>6</v>
      </c>
      <c r="Q284" t="s">
        <v>599</v>
      </c>
      <c r="R284" t="s">
        <v>52</v>
      </c>
      <c r="S284" t="s">
        <v>53</v>
      </c>
      <c r="T284">
        <v>9</v>
      </c>
      <c r="U284">
        <v>31</v>
      </c>
    </row>
    <row r="285" spans="1:21" x14ac:dyDescent="0.25">
      <c r="A285" t="s">
        <v>46</v>
      </c>
      <c r="B285" t="s">
        <v>47</v>
      </c>
      <c r="C285" t="s">
        <v>557</v>
      </c>
      <c r="D285" t="s">
        <v>558</v>
      </c>
      <c r="E285" t="s">
        <v>60</v>
      </c>
      <c r="F285" t="s">
        <v>61</v>
      </c>
      <c r="G285" t="s">
        <v>49</v>
      </c>
      <c r="H285" t="s">
        <v>62</v>
      </c>
      <c r="I285" t="s">
        <v>600</v>
      </c>
      <c r="J285" t="s">
        <v>96</v>
      </c>
      <c r="K285">
        <v>364.26</v>
      </c>
      <c r="L285">
        <v>362.4</v>
      </c>
      <c r="M285">
        <v>-3</v>
      </c>
      <c r="N285">
        <v>3</v>
      </c>
      <c r="O285">
        <v>-6</v>
      </c>
      <c r="P285">
        <v>6</v>
      </c>
      <c r="Q285" t="s">
        <v>601</v>
      </c>
      <c r="R285" t="s">
        <v>52</v>
      </c>
      <c r="S285" t="s">
        <v>53</v>
      </c>
      <c r="T285">
        <v>9</v>
      </c>
      <c r="U285">
        <v>32</v>
      </c>
    </row>
    <row r="286" spans="1:21" x14ac:dyDescent="0.25">
      <c r="A286" t="s">
        <v>46</v>
      </c>
      <c r="B286" t="s">
        <v>47</v>
      </c>
      <c r="C286" t="s">
        <v>557</v>
      </c>
      <c r="D286" t="s">
        <v>558</v>
      </c>
      <c r="E286" t="s">
        <v>60</v>
      </c>
      <c r="F286" t="s">
        <v>61</v>
      </c>
      <c r="G286" t="s">
        <v>49</v>
      </c>
      <c r="H286" t="s">
        <v>62</v>
      </c>
      <c r="I286" t="s">
        <v>602</v>
      </c>
      <c r="J286" t="s">
        <v>91</v>
      </c>
      <c r="K286">
        <v>1333.12</v>
      </c>
      <c r="L286">
        <v>1335</v>
      </c>
      <c r="M286">
        <v>-3</v>
      </c>
      <c r="N286">
        <v>3</v>
      </c>
      <c r="O286">
        <v>-6</v>
      </c>
      <c r="P286">
        <v>6</v>
      </c>
      <c r="Q286" t="s">
        <v>603</v>
      </c>
      <c r="R286" t="s">
        <v>52</v>
      </c>
      <c r="S286" t="s">
        <v>53</v>
      </c>
      <c r="T286">
        <v>9</v>
      </c>
      <c r="U286">
        <v>33</v>
      </c>
    </row>
    <row r="287" spans="1:21" x14ac:dyDescent="0.25">
      <c r="A287" t="s">
        <v>46</v>
      </c>
      <c r="B287" t="s">
        <v>47</v>
      </c>
      <c r="C287" t="s">
        <v>557</v>
      </c>
      <c r="D287" t="s">
        <v>558</v>
      </c>
      <c r="E287" t="s">
        <v>60</v>
      </c>
      <c r="F287" t="s">
        <v>61</v>
      </c>
      <c r="G287" t="s">
        <v>49</v>
      </c>
      <c r="H287" t="s">
        <v>62</v>
      </c>
      <c r="I287" t="s">
        <v>604</v>
      </c>
      <c r="J287" t="s">
        <v>88</v>
      </c>
      <c r="K287">
        <v>15.26</v>
      </c>
      <c r="L287">
        <v>15</v>
      </c>
      <c r="M287">
        <v>-3</v>
      </c>
      <c r="N287">
        <v>3</v>
      </c>
      <c r="O287">
        <v>-6</v>
      </c>
      <c r="P287">
        <v>6</v>
      </c>
      <c r="Q287" t="s">
        <v>605</v>
      </c>
      <c r="R287" t="s">
        <v>52</v>
      </c>
      <c r="S287" t="s">
        <v>53</v>
      </c>
      <c r="T287">
        <v>9</v>
      </c>
      <c r="U287">
        <v>34</v>
      </c>
    </row>
    <row r="288" spans="1:21" x14ac:dyDescent="0.25">
      <c r="A288" t="s">
        <v>46</v>
      </c>
      <c r="B288" t="s">
        <v>47</v>
      </c>
      <c r="C288" t="s">
        <v>557</v>
      </c>
      <c r="D288" t="s">
        <v>558</v>
      </c>
      <c r="E288" t="s">
        <v>60</v>
      </c>
      <c r="F288" t="s">
        <v>61</v>
      </c>
      <c r="G288" t="s">
        <v>49</v>
      </c>
      <c r="H288" t="s">
        <v>62</v>
      </c>
      <c r="I288" t="s">
        <v>606</v>
      </c>
      <c r="J288" t="s">
        <v>96</v>
      </c>
      <c r="K288">
        <v>226.74</v>
      </c>
      <c r="L288">
        <v>224</v>
      </c>
      <c r="M288">
        <v>-3</v>
      </c>
      <c r="N288">
        <v>3</v>
      </c>
      <c r="O288">
        <v>-6</v>
      </c>
      <c r="P288">
        <v>6</v>
      </c>
      <c r="Q288" t="s">
        <v>607</v>
      </c>
      <c r="R288" t="s">
        <v>52</v>
      </c>
      <c r="S288" t="s">
        <v>53</v>
      </c>
      <c r="T288">
        <v>9</v>
      </c>
      <c r="U288">
        <v>35</v>
      </c>
    </row>
    <row r="289" spans="1:21" x14ac:dyDescent="0.25">
      <c r="A289" t="s">
        <v>46</v>
      </c>
      <c r="B289" t="s">
        <v>47</v>
      </c>
      <c r="C289" t="s">
        <v>557</v>
      </c>
      <c r="D289" t="s">
        <v>558</v>
      </c>
      <c r="E289" t="s">
        <v>60</v>
      </c>
      <c r="F289" t="s">
        <v>61</v>
      </c>
      <c r="G289" t="s">
        <v>49</v>
      </c>
      <c r="H289" t="s">
        <v>62</v>
      </c>
      <c r="I289" t="s">
        <v>608</v>
      </c>
      <c r="J289" t="s">
        <v>91</v>
      </c>
      <c r="K289">
        <v>632.52</v>
      </c>
      <c r="L289">
        <v>632.1</v>
      </c>
      <c r="M289">
        <v>-3</v>
      </c>
      <c r="N289">
        <v>3</v>
      </c>
      <c r="O289">
        <v>-6</v>
      </c>
      <c r="P289">
        <v>6</v>
      </c>
      <c r="Q289" t="s">
        <v>609</v>
      </c>
      <c r="R289" t="s">
        <v>52</v>
      </c>
      <c r="S289" t="s">
        <v>53</v>
      </c>
      <c r="T289">
        <v>9</v>
      </c>
      <c r="U289">
        <v>36</v>
      </c>
    </row>
    <row r="290" spans="1:21" x14ac:dyDescent="0.25">
      <c r="A290" t="s">
        <v>46</v>
      </c>
      <c r="B290" t="s">
        <v>47</v>
      </c>
      <c r="C290" t="s">
        <v>557</v>
      </c>
      <c r="D290" t="s">
        <v>558</v>
      </c>
      <c r="E290" t="s">
        <v>60</v>
      </c>
      <c r="F290" t="s">
        <v>61</v>
      </c>
      <c r="G290" t="s">
        <v>49</v>
      </c>
      <c r="H290" t="s">
        <v>62</v>
      </c>
      <c r="I290" t="s">
        <v>610</v>
      </c>
      <c r="J290" t="s">
        <v>88</v>
      </c>
      <c r="K290">
        <v>24.31</v>
      </c>
      <c r="L290">
        <v>25</v>
      </c>
      <c r="M290">
        <v>-3</v>
      </c>
      <c r="N290">
        <v>3</v>
      </c>
      <c r="O290">
        <v>-6</v>
      </c>
      <c r="P290">
        <v>6</v>
      </c>
      <c r="Q290" t="s">
        <v>611</v>
      </c>
      <c r="R290" t="s">
        <v>52</v>
      </c>
      <c r="S290" t="s">
        <v>53</v>
      </c>
      <c r="T290">
        <v>9</v>
      </c>
      <c r="U290">
        <v>37</v>
      </c>
    </row>
    <row r="291" spans="1:21" x14ac:dyDescent="0.25">
      <c r="A291" t="s">
        <v>46</v>
      </c>
      <c r="B291" t="s">
        <v>47</v>
      </c>
      <c r="C291" t="s">
        <v>557</v>
      </c>
      <c r="D291" t="s">
        <v>558</v>
      </c>
      <c r="E291" t="s">
        <v>60</v>
      </c>
      <c r="F291" t="s">
        <v>61</v>
      </c>
      <c r="G291" t="s">
        <v>49</v>
      </c>
      <c r="H291" t="s">
        <v>62</v>
      </c>
      <c r="I291" t="s">
        <v>612</v>
      </c>
      <c r="J291" t="s">
        <v>96</v>
      </c>
      <c r="K291">
        <v>197.96</v>
      </c>
      <c r="L291">
        <v>198.8</v>
      </c>
      <c r="M291">
        <v>-3</v>
      </c>
      <c r="N291">
        <v>3</v>
      </c>
      <c r="O291">
        <v>-6</v>
      </c>
      <c r="P291">
        <v>6</v>
      </c>
      <c r="Q291" t="s">
        <v>613</v>
      </c>
      <c r="R291" t="s">
        <v>52</v>
      </c>
      <c r="S291" t="s">
        <v>53</v>
      </c>
      <c r="T291">
        <v>9</v>
      </c>
      <c r="U291">
        <v>38</v>
      </c>
    </row>
    <row r="292" spans="1:21" x14ac:dyDescent="0.25">
      <c r="A292" t="s">
        <v>46</v>
      </c>
      <c r="B292" t="s">
        <v>47</v>
      </c>
      <c r="C292" t="s">
        <v>557</v>
      </c>
      <c r="D292" t="s">
        <v>558</v>
      </c>
      <c r="E292" t="s">
        <v>60</v>
      </c>
      <c r="F292" t="s">
        <v>61</v>
      </c>
      <c r="G292" t="s">
        <v>49</v>
      </c>
      <c r="H292" t="s">
        <v>62</v>
      </c>
      <c r="I292" t="s">
        <v>614</v>
      </c>
      <c r="J292" t="s">
        <v>91</v>
      </c>
      <c r="K292">
        <v>912.74</v>
      </c>
      <c r="L292">
        <v>915</v>
      </c>
      <c r="M292">
        <v>-3</v>
      </c>
      <c r="N292">
        <v>3</v>
      </c>
      <c r="O292">
        <v>-6</v>
      </c>
      <c r="P292">
        <v>6</v>
      </c>
      <c r="Q292" t="s">
        <v>615</v>
      </c>
      <c r="R292" t="s">
        <v>52</v>
      </c>
      <c r="S292" t="s">
        <v>53</v>
      </c>
      <c r="T292">
        <v>9</v>
      </c>
      <c r="U292">
        <v>39</v>
      </c>
    </row>
    <row r="293" spans="1:21" x14ac:dyDescent="0.25">
      <c r="A293" t="s">
        <v>46</v>
      </c>
      <c r="B293" t="s">
        <v>47</v>
      </c>
      <c r="C293" t="s">
        <v>557</v>
      </c>
      <c r="D293" t="s">
        <v>558</v>
      </c>
      <c r="E293" t="s">
        <v>60</v>
      </c>
      <c r="F293" t="s">
        <v>61</v>
      </c>
      <c r="G293" t="s">
        <v>49</v>
      </c>
      <c r="H293" t="s">
        <v>62</v>
      </c>
      <c r="I293" t="s">
        <v>616</v>
      </c>
      <c r="J293" t="s">
        <v>88</v>
      </c>
      <c r="K293">
        <v>129.79</v>
      </c>
      <c r="L293">
        <v>127.5</v>
      </c>
      <c r="M293">
        <v>-3</v>
      </c>
      <c r="N293">
        <v>3</v>
      </c>
      <c r="O293">
        <v>-6</v>
      </c>
      <c r="P293">
        <v>6</v>
      </c>
      <c r="Q293" t="s">
        <v>617</v>
      </c>
      <c r="R293" t="s">
        <v>52</v>
      </c>
      <c r="S293" t="s">
        <v>53</v>
      </c>
      <c r="T293">
        <v>9</v>
      </c>
      <c r="U293">
        <v>40</v>
      </c>
    </row>
    <row r="294" spans="1:21" x14ac:dyDescent="0.25">
      <c r="A294" t="s">
        <v>46</v>
      </c>
      <c r="B294" t="s">
        <v>47</v>
      </c>
      <c r="C294" t="s">
        <v>557</v>
      </c>
      <c r="D294" t="s">
        <v>558</v>
      </c>
      <c r="E294" t="s">
        <v>60</v>
      </c>
      <c r="F294" t="s">
        <v>61</v>
      </c>
      <c r="G294" t="s">
        <v>49</v>
      </c>
      <c r="H294" t="s">
        <v>62</v>
      </c>
      <c r="I294" t="s">
        <v>618</v>
      </c>
      <c r="J294" t="s">
        <v>96</v>
      </c>
      <c r="K294">
        <v>355.29</v>
      </c>
      <c r="L294">
        <v>355.3</v>
      </c>
      <c r="M294">
        <v>-3</v>
      </c>
      <c r="N294">
        <v>3</v>
      </c>
      <c r="O294">
        <v>-6</v>
      </c>
      <c r="P294">
        <v>6</v>
      </c>
      <c r="Q294" t="s">
        <v>619</v>
      </c>
      <c r="R294" t="s">
        <v>52</v>
      </c>
      <c r="S294" t="s">
        <v>53</v>
      </c>
      <c r="T294">
        <v>9</v>
      </c>
      <c r="U294">
        <v>41</v>
      </c>
    </row>
    <row r="295" spans="1:21" x14ac:dyDescent="0.25">
      <c r="A295" t="s">
        <v>46</v>
      </c>
      <c r="B295" t="s">
        <v>47</v>
      </c>
      <c r="C295" t="s">
        <v>620</v>
      </c>
      <c r="D295" t="s">
        <v>621</v>
      </c>
      <c r="E295" t="s">
        <v>60</v>
      </c>
      <c r="F295" t="s">
        <v>61</v>
      </c>
      <c r="G295" t="s">
        <v>49</v>
      </c>
      <c r="H295" t="s">
        <v>62</v>
      </c>
      <c r="I295" t="s">
        <v>622</v>
      </c>
      <c r="J295" t="s">
        <v>50</v>
      </c>
      <c r="K295">
        <v>420.9</v>
      </c>
      <c r="L295">
        <v>420</v>
      </c>
      <c r="M295">
        <v>-3</v>
      </c>
      <c r="N295">
        <v>3</v>
      </c>
      <c r="O295">
        <v>-6</v>
      </c>
      <c r="P295">
        <v>6</v>
      </c>
      <c r="Q295" t="s">
        <v>623</v>
      </c>
      <c r="R295" t="s">
        <v>52</v>
      </c>
      <c r="S295" t="s">
        <v>53</v>
      </c>
      <c r="T295">
        <v>10</v>
      </c>
      <c r="U295">
        <v>1</v>
      </c>
    </row>
    <row r="296" spans="1:21" x14ac:dyDescent="0.25">
      <c r="A296" t="s">
        <v>46</v>
      </c>
      <c r="B296" t="s">
        <v>47</v>
      </c>
      <c r="C296" t="s">
        <v>620</v>
      </c>
      <c r="D296" t="s">
        <v>621</v>
      </c>
      <c r="E296" t="s">
        <v>60</v>
      </c>
      <c r="F296" t="s">
        <v>61</v>
      </c>
      <c r="G296" t="s">
        <v>49</v>
      </c>
      <c r="H296" t="s">
        <v>62</v>
      </c>
      <c r="I296" t="s">
        <v>624</v>
      </c>
      <c r="J296" t="s">
        <v>64</v>
      </c>
      <c r="K296">
        <v>258.91000000000003</v>
      </c>
      <c r="L296">
        <v>260</v>
      </c>
      <c r="M296">
        <v>-3</v>
      </c>
      <c r="N296">
        <v>3</v>
      </c>
      <c r="O296">
        <v>-6</v>
      </c>
      <c r="P296">
        <v>6</v>
      </c>
      <c r="Q296" t="s">
        <v>625</v>
      </c>
      <c r="R296" t="s">
        <v>52</v>
      </c>
      <c r="S296" t="s">
        <v>53</v>
      </c>
      <c r="T296">
        <v>10</v>
      </c>
      <c r="U296">
        <v>2</v>
      </c>
    </row>
    <row r="297" spans="1:21" x14ac:dyDescent="0.25">
      <c r="A297" t="s">
        <v>46</v>
      </c>
      <c r="B297" t="s">
        <v>47</v>
      </c>
      <c r="C297" t="s">
        <v>620</v>
      </c>
      <c r="D297" t="s">
        <v>621</v>
      </c>
      <c r="E297" t="s">
        <v>60</v>
      </c>
      <c r="F297" t="s">
        <v>61</v>
      </c>
      <c r="G297" t="s">
        <v>49</v>
      </c>
      <c r="H297" t="s">
        <v>62</v>
      </c>
      <c r="I297" t="s">
        <v>626</v>
      </c>
      <c r="J297" t="s">
        <v>67</v>
      </c>
      <c r="K297">
        <v>873.63</v>
      </c>
      <c r="L297">
        <v>872.3</v>
      </c>
      <c r="M297">
        <v>-3</v>
      </c>
      <c r="N297">
        <v>3</v>
      </c>
      <c r="O297">
        <v>-6</v>
      </c>
      <c r="P297">
        <v>6</v>
      </c>
      <c r="Q297" t="s">
        <v>627</v>
      </c>
      <c r="R297" t="s">
        <v>52</v>
      </c>
      <c r="S297" t="s">
        <v>53</v>
      </c>
      <c r="T297">
        <v>10</v>
      </c>
      <c r="U297">
        <v>3</v>
      </c>
    </row>
    <row r="298" spans="1:21" x14ac:dyDescent="0.25">
      <c r="A298" t="s">
        <v>46</v>
      </c>
      <c r="B298" t="s">
        <v>47</v>
      </c>
      <c r="C298" t="s">
        <v>620</v>
      </c>
      <c r="D298" t="s">
        <v>621</v>
      </c>
      <c r="E298" t="s">
        <v>60</v>
      </c>
      <c r="F298" t="s">
        <v>61</v>
      </c>
      <c r="G298" t="s">
        <v>49</v>
      </c>
      <c r="H298" t="s">
        <v>62</v>
      </c>
      <c r="I298" t="s">
        <v>628</v>
      </c>
      <c r="J298" t="s">
        <v>50</v>
      </c>
      <c r="K298">
        <v>420.58</v>
      </c>
      <c r="L298">
        <v>420</v>
      </c>
      <c r="M298">
        <v>-3</v>
      </c>
      <c r="N298">
        <v>3</v>
      </c>
      <c r="O298">
        <v>-6</v>
      </c>
      <c r="P298">
        <v>6</v>
      </c>
      <c r="Q298" t="s">
        <v>629</v>
      </c>
      <c r="R298" t="s">
        <v>52</v>
      </c>
      <c r="S298" t="s">
        <v>53</v>
      </c>
      <c r="T298">
        <v>10</v>
      </c>
      <c r="U298">
        <v>4</v>
      </c>
    </row>
    <row r="299" spans="1:21" x14ac:dyDescent="0.25">
      <c r="A299" t="s">
        <v>46</v>
      </c>
      <c r="B299" t="s">
        <v>47</v>
      </c>
      <c r="C299" t="s">
        <v>620</v>
      </c>
      <c r="D299" t="s">
        <v>621</v>
      </c>
      <c r="E299" t="s">
        <v>60</v>
      </c>
      <c r="F299" t="s">
        <v>61</v>
      </c>
      <c r="G299" t="s">
        <v>49</v>
      </c>
      <c r="H299" t="s">
        <v>62</v>
      </c>
      <c r="I299" t="s">
        <v>630</v>
      </c>
      <c r="J299" t="s">
        <v>64</v>
      </c>
      <c r="K299">
        <v>131.44999999999999</v>
      </c>
      <c r="L299">
        <v>132</v>
      </c>
      <c r="M299">
        <v>-3</v>
      </c>
      <c r="N299">
        <v>3</v>
      </c>
      <c r="O299">
        <v>-6</v>
      </c>
      <c r="P299">
        <v>6</v>
      </c>
      <c r="Q299" t="s">
        <v>631</v>
      </c>
      <c r="R299" t="s">
        <v>52</v>
      </c>
      <c r="S299" t="s">
        <v>53</v>
      </c>
      <c r="T299">
        <v>10</v>
      </c>
      <c r="U299">
        <v>5</v>
      </c>
    </row>
    <row r="300" spans="1:21" x14ac:dyDescent="0.25">
      <c r="A300" t="s">
        <v>46</v>
      </c>
      <c r="B300" t="s">
        <v>47</v>
      </c>
      <c r="C300" t="s">
        <v>620</v>
      </c>
      <c r="D300" t="s">
        <v>621</v>
      </c>
      <c r="E300" t="s">
        <v>60</v>
      </c>
      <c r="F300" t="s">
        <v>61</v>
      </c>
      <c r="G300" t="s">
        <v>49</v>
      </c>
      <c r="H300" t="s">
        <v>62</v>
      </c>
      <c r="I300" t="s">
        <v>632</v>
      </c>
      <c r="J300" t="s">
        <v>67</v>
      </c>
      <c r="K300">
        <v>872.67</v>
      </c>
      <c r="L300">
        <v>872.3</v>
      </c>
      <c r="M300">
        <v>-3</v>
      </c>
      <c r="N300">
        <v>3</v>
      </c>
      <c r="O300">
        <v>-6</v>
      </c>
      <c r="P300">
        <v>6</v>
      </c>
      <c r="Q300" t="s">
        <v>633</v>
      </c>
      <c r="R300" t="s">
        <v>52</v>
      </c>
      <c r="S300" t="s">
        <v>53</v>
      </c>
      <c r="T300">
        <v>10</v>
      </c>
      <c r="U300">
        <v>6</v>
      </c>
    </row>
    <row r="301" spans="1:21" x14ac:dyDescent="0.25">
      <c r="A301" t="s">
        <v>46</v>
      </c>
      <c r="B301" t="s">
        <v>47</v>
      </c>
      <c r="C301" t="s">
        <v>620</v>
      </c>
      <c r="D301" t="s">
        <v>621</v>
      </c>
      <c r="E301" t="s">
        <v>60</v>
      </c>
      <c r="F301" t="s">
        <v>61</v>
      </c>
      <c r="G301" t="s">
        <v>49</v>
      </c>
      <c r="H301" t="s">
        <v>62</v>
      </c>
      <c r="I301" t="s">
        <v>634</v>
      </c>
      <c r="J301" t="s">
        <v>50</v>
      </c>
      <c r="K301">
        <v>420.67</v>
      </c>
      <c r="L301">
        <v>420</v>
      </c>
      <c r="M301">
        <v>-3</v>
      </c>
      <c r="N301">
        <v>3</v>
      </c>
      <c r="O301">
        <v>-6</v>
      </c>
      <c r="P301">
        <v>6</v>
      </c>
      <c r="Q301" t="s">
        <v>635</v>
      </c>
      <c r="R301" t="s">
        <v>52</v>
      </c>
      <c r="S301" t="s">
        <v>53</v>
      </c>
      <c r="T301">
        <v>10</v>
      </c>
      <c r="U301">
        <v>7</v>
      </c>
    </row>
    <row r="302" spans="1:21" x14ac:dyDescent="0.25">
      <c r="A302" t="s">
        <v>46</v>
      </c>
      <c r="B302" t="s">
        <v>47</v>
      </c>
      <c r="C302" t="s">
        <v>620</v>
      </c>
      <c r="D302" t="s">
        <v>621</v>
      </c>
      <c r="E302" t="s">
        <v>60</v>
      </c>
      <c r="F302" t="s">
        <v>61</v>
      </c>
      <c r="G302" t="s">
        <v>49</v>
      </c>
      <c r="H302" t="s">
        <v>62</v>
      </c>
      <c r="I302" t="s">
        <v>636</v>
      </c>
      <c r="J302" t="s">
        <v>64</v>
      </c>
      <c r="K302">
        <v>-152.38</v>
      </c>
      <c r="L302">
        <v>-153</v>
      </c>
      <c r="M302">
        <v>-3</v>
      </c>
      <c r="N302">
        <v>3</v>
      </c>
      <c r="O302">
        <v>-6</v>
      </c>
      <c r="P302">
        <v>6</v>
      </c>
      <c r="Q302" t="s">
        <v>637</v>
      </c>
      <c r="R302" t="s">
        <v>52</v>
      </c>
      <c r="S302" t="s">
        <v>53</v>
      </c>
      <c r="T302">
        <v>10</v>
      </c>
      <c r="U302">
        <v>8</v>
      </c>
    </row>
    <row r="303" spans="1:21" x14ac:dyDescent="0.25">
      <c r="A303" t="s">
        <v>46</v>
      </c>
      <c r="B303" t="s">
        <v>47</v>
      </c>
      <c r="C303" t="s">
        <v>620</v>
      </c>
      <c r="D303" t="s">
        <v>621</v>
      </c>
      <c r="E303" t="s">
        <v>60</v>
      </c>
      <c r="F303" t="s">
        <v>61</v>
      </c>
      <c r="G303" t="s">
        <v>49</v>
      </c>
      <c r="H303" t="s">
        <v>62</v>
      </c>
      <c r="I303" t="s">
        <v>638</v>
      </c>
      <c r="J303" t="s">
        <v>67</v>
      </c>
      <c r="K303">
        <v>871.38</v>
      </c>
      <c r="L303">
        <v>872.3</v>
      </c>
      <c r="M303">
        <v>-3</v>
      </c>
      <c r="N303">
        <v>3</v>
      </c>
      <c r="O303">
        <v>-6</v>
      </c>
      <c r="P303">
        <v>6</v>
      </c>
      <c r="Q303" t="s">
        <v>639</v>
      </c>
      <c r="R303" t="s">
        <v>52</v>
      </c>
      <c r="S303" t="s">
        <v>53</v>
      </c>
      <c r="T303">
        <v>10</v>
      </c>
      <c r="U303">
        <v>9</v>
      </c>
    </row>
    <row r="304" spans="1:21" x14ac:dyDescent="0.25">
      <c r="A304" t="s">
        <v>46</v>
      </c>
      <c r="B304" t="s">
        <v>47</v>
      </c>
      <c r="C304" t="s">
        <v>620</v>
      </c>
      <c r="D304" t="s">
        <v>621</v>
      </c>
      <c r="E304" t="s">
        <v>60</v>
      </c>
      <c r="F304" t="s">
        <v>61</v>
      </c>
      <c r="G304" t="s">
        <v>49</v>
      </c>
      <c r="H304" t="s">
        <v>62</v>
      </c>
      <c r="I304" t="s">
        <v>640</v>
      </c>
      <c r="J304" t="s">
        <v>50</v>
      </c>
      <c r="K304">
        <v>420.58</v>
      </c>
      <c r="L304">
        <v>420</v>
      </c>
      <c r="M304">
        <v>-3</v>
      </c>
      <c r="N304">
        <v>3</v>
      </c>
      <c r="O304">
        <v>-6</v>
      </c>
      <c r="P304">
        <v>6</v>
      </c>
      <c r="Q304" t="s">
        <v>641</v>
      </c>
      <c r="R304" t="s">
        <v>52</v>
      </c>
      <c r="S304" t="s">
        <v>53</v>
      </c>
      <c r="T304">
        <v>10</v>
      </c>
      <c r="U304">
        <v>10</v>
      </c>
    </row>
    <row r="305" spans="1:21" x14ac:dyDescent="0.25">
      <c r="A305" t="s">
        <v>46</v>
      </c>
      <c r="B305" t="s">
        <v>47</v>
      </c>
      <c r="C305" t="s">
        <v>620</v>
      </c>
      <c r="D305" t="s">
        <v>621</v>
      </c>
      <c r="E305" t="s">
        <v>60</v>
      </c>
      <c r="F305" t="s">
        <v>61</v>
      </c>
      <c r="G305" t="s">
        <v>49</v>
      </c>
      <c r="H305" t="s">
        <v>62</v>
      </c>
      <c r="I305" t="s">
        <v>642</v>
      </c>
      <c r="J305" t="s">
        <v>64</v>
      </c>
      <c r="K305">
        <v>-259.02999999999997</v>
      </c>
      <c r="L305">
        <v>-260</v>
      </c>
      <c r="M305">
        <v>-3</v>
      </c>
      <c r="N305">
        <v>3</v>
      </c>
      <c r="O305">
        <v>-6</v>
      </c>
      <c r="P305">
        <v>6</v>
      </c>
      <c r="Q305" t="s">
        <v>643</v>
      </c>
      <c r="R305" t="s">
        <v>52</v>
      </c>
      <c r="S305" t="s">
        <v>53</v>
      </c>
      <c r="T305">
        <v>10</v>
      </c>
      <c r="U305">
        <v>11</v>
      </c>
    </row>
    <row r="306" spans="1:21" x14ac:dyDescent="0.25">
      <c r="A306" t="s">
        <v>46</v>
      </c>
      <c r="B306" t="s">
        <v>47</v>
      </c>
      <c r="C306" t="s">
        <v>620</v>
      </c>
      <c r="D306" t="s">
        <v>621</v>
      </c>
      <c r="E306" t="s">
        <v>60</v>
      </c>
      <c r="F306" t="s">
        <v>61</v>
      </c>
      <c r="G306" t="s">
        <v>49</v>
      </c>
      <c r="H306" t="s">
        <v>62</v>
      </c>
      <c r="I306" t="s">
        <v>644</v>
      </c>
      <c r="J306" t="s">
        <v>67</v>
      </c>
      <c r="K306">
        <v>871.74</v>
      </c>
      <c r="L306">
        <v>872.3</v>
      </c>
      <c r="M306">
        <v>-3</v>
      </c>
      <c r="N306">
        <v>3</v>
      </c>
      <c r="O306">
        <v>-6</v>
      </c>
      <c r="P306">
        <v>6</v>
      </c>
      <c r="Q306" t="s">
        <v>645</v>
      </c>
      <c r="R306" t="s">
        <v>52</v>
      </c>
      <c r="S306" t="s">
        <v>53</v>
      </c>
      <c r="T306">
        <v>10</v>
      </c>
      <c r="U306">
        <v>12</v>
      </c>
    </row>
    <row r="307" spans="1:21" x14ac:dyDescent="0.25">
      <c r="A307" t="s">
        <v>46</v>
      </c>
      <c r="B307" t="s">
        <v>47</v>
      </c>
      <c r="C307" t="s">
        <v>620</v>
      </c>
      <c r="D307" t="s">
        <v>621</v>
      </c>
      <c r="E307" t="s">
        <v>60</v>
      </c>
      <c r="F307" t="s">
        <v>61</v>
      </c>
      <c r="G307" t="s">
        <v>49</v>
      </c>
      <c r="H307" t="s">
        <v>62</v>
      </c>
      <c r="I307" t="s">
        <v>646</v>
      </c>
      <c r="J307" t="s">
        <v>50</v>
      </c>
      <c r="K307">
        <v>707.83</v>
      </c>
      <c r="L307">
        <v>707.5</v>
      </c>
      <c r="M307">
        <v>-3</v>
      </c>
      <c r="N307">
        <v>3</v>
      </c>
      <c r="O307">
        <v>-6</v>
      </c>
      <c r="P307">
        <v>6</v>
      </c>
      <c r="Q307" t="s">
        <v>647</v>
      </c>
      <c r="R307" t="s">
        <v>52</v>
      </c>
      <c r="S307" t="s">
        <v>53</v>
      </c>
      <c r="T307">
        <v>10</v>
      </c>
      <c r="U307">
        <v>13</v>
      </c>
    </row>
    <row r="308" spans="1:21" x14ac:dyDescent="0.25">
      <c r="A308" t="s">
        <v>46</v>
      </c>
      <c r="B308" t="s">
        <v>47</v>
      </c>
      <c r="C308" t="s">
        <v>620</v>
      </c>
      <c r="D308" t="s">
        <v>621</v>
      </c>
      <c r="E308" t="s">
        <v>60</v>
      </c>
      <c r="F308" t="s">
        <v>61</v>
      </c>
      <c r="G308" t="s">
        <v>49</v>
      </c>
      <c r="H308" t="s">
        <v>62</v>
      </c>
      <c r="I308" t="s">
        <v>648</v>
      </c>
      <c r="J308" t="s">
        <v>64</v>
      </c>
      <c r="K308">
        <v>214.42</v>
      </c>
      <c r="L308">
        <v>216</v>
      </c>
      <c r="M308">
        <v>-3</v>
      </c>
      <c r="N308">
        <v>3</v>
      </c>
      <c r="O308">
        <v>-6</v>
      </c>
      <c r="P308">
        <v>6</v>
      </c>
      <c r="Q308" t="s">
        <v>649</v>
      </c>
      <c r="R308" t="s">
        <v>52</v>
      </c>
      <c r="S308" t="s">
        <v>53</v>
      </c>
      <c r="T308">
        <v>10</v>
      </c>
      <c r="U308">
        <v>14</v>
      </c>
    </row>
    <row r="309" spans="1:21" x14ac:dyDescent="0.25">
      <c r="A309" t="s">
        <v>46</v>
      </c>
      <c r="B309" t="s">
        <v>47</v>
      </c>
      <c r="C309" t="s">
        <v>620</v>
      </c>
      <c r="D309" t="s">
        <v>621</v>
      </c>
      <c r="E309" t="s">
        <v>60</v>
      </c>
      <c r="F309" t="s">
        <v>61</v>
      </c>
      <c r="G309" t="s">
        <v>49</v>
      </c>
      <c r="H309" t="s">
        <v>62</v>
      </c>
      <c r="I309" t="s">
        <v>650</v>
      </c>
      <c r="J309" t="s">
        <v>67</v>
      </c>
      <c r="K309">
        <v>787.61</v>
      </c>
      <c r="L309">
        <v>788.6</v>
      </c>
      <c r="M309">
        <v>-3</v>
      </c>
      <c r="N309">
        <v>3</v>
      </c>
      <c r="O309">
        <v>-6</v>
      </c>
      <c r="P309">
        <v>6</v>
      </c>
      <c r="Q309" t="s">
        <v>651</v>
      </c>
      <c r="R309" t="s">
        <v>52</v>
      </c>
      <c r="S309" t="s">
        <v>53</v>
      </c>
      <c r="T309">
        <v>10</v>
      </c>
      <c r="U309">
        <v>15</v>
      </c>
    </row>
    <row r="310" spans="1:21" x14ac:dyDescent="0.25">
      <c r="A310" t="s">
        <v>46</v>
      </c>
      <c r="B310" t="s">
        <v>47</v>
      </c>
      <c r="C310" t="s">
        <v>620</v>
      </c>
      <c r="D310" t="s">
        <v>621</v>
      </c>
      <c r="E310" t="s">
        <v>60</v>
      </c>
      <c r="F310" t="s">
        <v>61</v>
      </c>
      <c r="G310" t="s">
        <v>49</v>
      </c>
      <c r="H310" t="s">
        <v>62</v>
      </c>
      <c r="I310" t="s">
        <v>652</v>
      </c>
      <c r="J310" t="s">
        <v>50</v>
      </c>
      <c r="K310">
        <v>707.87</v>
      </c>
      <c r="L310">
        <v>707.5</v>
      </c>
      <c r="M310">
        <v>-3</v>
      </c>
      <c r="N310">
        <v>3</v>
      </c>
      <c r="O310">
        <v>-6</v>
      </c>
      <c r="P310">
        <v>6</v>
      </c>
      <c r="Q310" t="s">
        <v>653</v>
      </c>
      <c r="R310" t="s">
        <v>52</v>
      </c>
      <c r="S310" t="s">
        <v>53</v>
      </c>
      <c r="T310">
        <v>10</v>
      </c>
      <c r="U310">
        <v>16</v>
      </c>
    </row>
    <row r="311" spans="1:21" x14ac:dyDescent="0.25">
      <c r="A311" t="s">
        <v>46</v>
      </c>
      <c r="B311" t="s">
        <v>47</v>
      </c>
      <c r="C311" t="s">
        <v>620</v>
      </c>
      <c r="D311" t="s">
        <v>621</v>
      </c>
      <c r="E311" t="s">
        <v>60</v>
      </c>
      <c r="F311" t="s">
        <v>61</v>
      </c>
      <c r="G311" t="s">
        <v>49</v>
      </c>
      <c r="H311" t="s">
        <v>62</v>
      </c>
      <c r="I311" t="s">
        <v>654</v>
      </c>
      <c r="J311" t="s">
        <v>64</v>
      </c>
      <c r="K311">
        <v>111.52</v>
      </c>
      <c r="L311">
        <v>112.5</v>
      </c>
      <c r="M311">
        <v>-3</v>
      </c>
      <c r="N311">
        <v>3</v>
      </c>
      <c r="O311">
        <v>-6</v>
      </c>
      <c r="P311">
        <v>6</v>
      </c>
      <c r="Q311" t="s">
        <v>655</v>
      </c>
      <c r="R311" t="s">
        <v>52</v>
      </c>
      <c r="S311" t="s">
        <v>53</v>
      </c>
      <c r="T311">
        <v>10</v>
      </c>
      <c r="U311">
        <v>17</v>
      </c>
    </row>
    <row r="312" spans="1:21" x14ac:dyDescent="0.25">
      <c r="A312" t="s">
        <v>46</v>
      </c>
      <c r="B312" t="s">
        <v>47</v>
      </c>
      <c r="C312" t="s">
        <v>620</v>
      </c>
      <c r="D312" t="s">
        <v>621</v>
      </c>
      <c r="E312" t="s">
        <v>60</v>
      </c>
      <c r="F312" t="s">
        <v>61</v>
      </c>
      <c r="G312" t="s">
        <v>49</v>
      </c>
      <c r="H312" t="s">
        <v>62</v>
      </c>
      <c r="I312" t="s">
        <v>656</v>
      </c>
      <c r="J312" t="s">
        <v>67</v>
      </c>
      <c r="K312">
        <v>787.09</v>
      </c>
      <c r="L312">
        <v>788.6</v>
      </c>
      <c r="M312">
        <v>-3</v>
      </c>
      <c r="N312">
        <v>3</v>
      </c>
      <c r="O312">
        <v>-6</v>
      </c>
      <c r="P312">
        <v>6</v>
      </c>
      <c r="Q312" t="s">
        <v>657</v>
      </c>
      <c r="R312" t="s">
        <v>52</v>
      </c>
      <c r="S312" t="s">
        <v>53</v>
      </c>
      <c r="T312">
        <v>10</v>
      </c>
      <c r="U312">
        <v>18</v>
      </c>
    </row>
    <row r="313" spans="1:21" x14ac:dyDescent="0.25">
      <c r="A313" t="s">
        <v>46</v>
      </c>
      <c r="B313" t="s">
        <v>47</v>
      </c>
      <c r="C313" t="s">
        <v>620</v>
      </c>
      <c r="D313" t="s">
        <v>621</v>
      </c>
      <c r="E313" t="s">
        <v>60</v>
      </c>
      <c r="F313" t="s">
        <v>61</v>
      </c>
      <c r="G313" t="s">
        <v>49</v>
      </c>
      <c r="H313" t="s">
        <v>62</v>
      </c>
      <c r="I313" t="s">
        <v>658</v>
      </c>
      <c r="J313" t="s">
        <v>50</v>
      </c>
      <c r="K313">
        <v>707.06</v>
      </c>
      <c r="L313">
        <v>707.5</v>
      </c>
      <c r="M313">
        <v>-3</v>
      </c>
      <c r="N313">
        <v>3</v>
      </c>
      <c r="O313">
        <v>-6</v>
      </c>
      <c r="P313">
        <v>6</v>
      </c>
      <c r="Q313" t="s">
        <v>659</v>
      </c>
      <c r="R313" t="s">
        <v>52</v>
      </c>
      <c r="S313" t="s">
        <v>53</v>
      </c>
      <c r="T313">
        <v>10</v>
      </c>
      <c r="U313">
        <v>19</v>
      </c>
    </row>
    <row r="314" spans="1:21" x14ac:dyDescent="0.25">
      <c r="A314" t="s">
        <v>46</v>
      </c>
      <c r="B314" t="s">
        <v>47</v>
      </c>
      <c r="C314" t="s">
        <v>620</v>
      </c>
      <c r="D314" t="s">
        <v>621</v>
      </c>
      <c r="E314" t="s">
        <v>60</v>
      </c>
      <c r="F314" t="s">
        <v>61</v>
      </c>
      <c r="G314" t="s">
        <v>49</v>
      </c>
      <c r="H314" t="s">
        <v>62</v>
      </c>
      <c r="I314" t="s">
        <v>660</v>
      </c>
      <c r="J314" t="s">
        <v>64</v>
      </c>
      <c r="K314">
        <v>-147.76</v>
      </c>
      <c r="L314">
        <v>-147</v>
      </c>
      <c r="M314">
        <v>-3</v>
      </c>
      <c r="N314">
        <v>3</v>
      </c>
      <c r="O314">
        <v>-6</v>
      </c>
      <c r="P314">
        <v>6</v>
      </c>
      <c r="Q314" t="s">
        <v>661</v>
      </c>
      <c r="R314" t="s">
        <v>52</v>
      </c>
      <c r="S314" t="s">
        <v>53</v>
      </c>
      <c r="T314">
        <v>10</v>
      </c>
      <c r="U314">
        <v>20</v>
      </c>
    </row>
    <row r="315" spans="1:21" x14ac:dyDescent="0.25">
      <c r="A315" t="s">
        <v>46</v>
      </c>
      <c r="B315" t="s">
        <v>47</v>
      </c>
      <c r="C315" t="s">
        <v>620</v>
      </c>
      <c r="D315" t="s">
        <v>621</v>
      </c>
      <c r="E315" t="s">
        <v>60</v>
      </c>
      <c r="F315" t="s">
        <v>61</v>
      </c>
      <c r="G315" t="s">
        <v>49</v>
      </c>
      <c r="H315" t="s">
        <v>62</v>
      </c>
      <c r="I315" t="s">
        <v>662</v>
      </c>
      <c r="J315" t="s">
        <v>67</v>
      </c>
      <c r="K315">
        <v>787.41</v>
      </c>
      <c r="L315">
        <v>788.6</v>
      </c>
      <c r="M315">
        <v>-3</v>
      </c>
      <c r="N315">
        <v>3</v>
      </c>
      <c r="O315">
        <v>-6</v>
      </c>
      <c r="P315">
        <v>6</v>
      </c>
      <c r="Q315" t="s">
        <v>663</v>
      </c>
      <c r="R315" t="s">
        <v>52</v>
      </c>
      <c r="S315" t="s">
        <v>53</v>
      </c>
      <c r="T315">
        <v>10</v>
      </c>
      <c r="U315">
        <v>21</v>
      </c>
    </row>
    <row r="316" spans="1:21" x14ac:dyDescent="0.25">
      <c r="A316" t="s">
        <v>46</v>
      </c>
      <c r="B316" t="s">
        <v>47</v>
      </c>
      <c r="C316" t="s">
        <v>620</v>
      </c>
      <c r="D316" t="s">
        <v>621</v>
      </c>
      <c r="E316" t="s">
        <v>60</v>
      </c>
      <c r="F316" t="s">
        <v>61</v>
      </c>
      <c r="G316" t="s">
        <v>49</v>
      </c>
      <c r="H316" t="s">
        <v>62</v>
      </c>
      <c r="I316" t="s">
        <v>664</v>
      </c>
      <c r="J316" t="s">
        <v>50</v>
      </c>
      <c r="K316">
        <v>707.24</v>
      </c>
      <c r="L316">
        <v>707.5</v>
      </c>
      <c r="M316">
        <v>-3</v>
      </c>
      <c r="N316">
        <v>3</v>
      </c>
      <c r="O316">
        <v>-6</v>
      </c>
      <c r="P316">
        <v>6</v>
      </c>
      <c r="Q316" t="s">
        <v>665</v>
      </c>
      <c r="R316" t="s">
        <v>52</v>
      </c>
      <c r="S316" t="s">
        <v>53</v>
      </c>
      <c r="T316">
        <v>10</v>
      </c>
      <c r="U316">
        <v>22</v>
      </c>
    </row>
    <row r="317" spans="1:21" x14ac:dyDescent="0.25">
      <c r="A317" t="s">
        <v>46</v>
      </c>
      <c r="B317" t="s">
        <v>47</v>
      </c>
      <c r="C317" t="s">
        <v>620</v>
      </c>
      <c r="D317" t="s">
        <v>621</v>
      </c>
      <c r="E317" t="s">
        <v>60</v>
      </c>
      <c r="F317" t="s">
        <v>61</v>
      </c>
      <c r="G317" t="s">
        <v>49</v>
      </c>
      <c r="H317" t="s">
        <v>62</v>
      </c>
      <c r="I317" t="s">
        <v>666</v>
      </c>
      <c r="J317" t="s">
        <v>64</v>
      </c>
      <c r="K317">
        <v>-251.16</v>
      </c>
      <c r="L317">
        <v>-250.5</v>
      </c>
      <c r="M317">
        <v>-3</v>
      </c>
      <c r="N317">
        <v>3</v>
      </c>
      <c r="O317">
        <v>-6</v>
      </c>
      <c r="P317">
        <v>6</v>
      </c>
      <c r="Q317" t="s">
        <v>667</v>
      </c>
      <c r="R317" t="s">
        <v>52</v>
      </c>
      <c r="S317" t="s">
        <v>53</v>
      </c>
      <c r="T317">
        <v>10</v>
      </c>
      <c r="U317">
        <v>23</v>
      </c>
    </row>
    <row r="318" spans="1:21" x14ac:dyDescent="0.25">
      <c r="A318" t="s">
        <v>46</v>
      </c>
      <c r="B318" t="s">
        <v>47</v>
      </c>
      <c r="C318" t="s">
        <v>620</v>
      </c>
      <c r="D318" t="s">
        <v>621</v>
      </c>
      <c r="E318" t="s">
        <v>60</v>
      </c>
      <c r="F318" t="s">
        <v>61</v>
      </c>
      <c r="G318" t="s">
        <v>49</v>
      </c>
      <c r="H318" t="s">
        <v>62</v>
      </c>
      <c r="I318" t="s">
        <v>668</v>
      </c>
      <c r="J318" t="s">
        <v>67</v>
      </c>
      <c r="K318">
        <v>787.56</v>
      </c>
      <c r="L318">
        <v>788.6</v>
      </c>
      <c r="M318">
        <v>-3</v>
      </c>
      <c r="N318">
        <v>3</v>
      </c>
      <c r="O318">
        <v>-6</v>
      </c>
      <c r="P318">
        <v>6</v>
      </c>
      <c r="Q318" t="s">
        <v>669</v>
      </c>
      <c r="R318" t="s">
        <v>52</v>
      </c>
      <c r="S318" t="s">
        <v>53</v>
      </c>
      <c r="T318">
        <v>10</v>
      </c>
      <c r="U318">
        <v>24</v>
      </c>
    </row>
    <row r="319" spans="1:21" x14ac:dyDescent="0.25">
      <c r="A319" t="s">
        <v>46</v>
      </c>
      <c r="B319" t="s">
        <v>47</v>
      </c>
      <c r="C319" t="s">
        <v>620</v>
      </c>
      <c r="D319" t="s">
        <v>621</v>
      </c>
      <c r="E319" t="s">
        <v>60</v>
      </c>
      <c r="F319" t="s">
        <v>61</v>
      </c>
      <c r="G319" t="s">
        <v>49</v>
      </c>
      <c r="H319" t="s">
        <v>62</v>
      </c>
      <c r="I319" t="s">
        <v>670</v>
      </c>
      <c r="J319" t="s">
        <v>91</v>
      </c>
      <c r="K319">
        <v>287.29000000000002</v>
      </c>
      <c r="L319">
        <v>287.5</v>
      </c>
      <c r="M319">
        <v>-2.5</v>
      </c>
      <c r="N319">
        <v>2.5</v>
      </c>
      <c r="O319">
        <v>-5</v>
      </c>
      <c r="P319">
        <v>5</v>
      </c>
      <c r="Q319" t="s">
        <v>671</v>
      </c>
      <c r="R319" t="s">
        <v>52</v>
      </c>
      <c r="S319" t="s">
        <v>53</v>
      </c>
      <c r="T319">
        <v>10</v>
      </c>
      <c r="U319">
        <v>25</v>
      </c>
    </row>
    <row r="320" spans="1:21" x14ac:dyDescent="0.25">
      <c r="A320" t="s">
        <v>46</v>
      </c>
      <c r="B320" t="s">
        <v>47</v>
      </c>
      <c r="C320" t="s">
        <v>620</v>
      </c>
      <c r="D320" t="s">
        <v>621</v>
      </c>
      <c r="E320" t="s">
        <v>60</v>
      </c>
      <c r="F320" t="s">
        <v>61</v>
      </c>
      <c r="G320" t="s">
        <v>49</v>
      </c>
      <c r="H320" t="s">
        <v>62</v>
      </c>
      <c r="I320" t="s">
        <v>672</v>
      </c>
      <c r="J320" t="s">
        <v>88</v>
      </c>
      <c r="K320">
        <v>19.93</v>
      </c>
      <c r="L320">
        <v>19.5</v>
      </c>
      <c r="M320">
        <v>-2.5</v>
      </c>
      <c r="N320">
        <v>2.5</v>
      </c>
      <c r="O320">
        <v>-5</v>
      </c>
      <c r="P320">
        <v>5</v>
      </c>
      <c r="Q320" t="s">
        <v>673</v>
      </c>
      <c r="R320" t="s">
        <v>52</v>
      </c>
      <c r="S320" t="s">
        <v>53</v>
      </c>
      <c r="T320">
        <v>10</v>
      </c>
      <c r="U320">
        <v>26</v>
      </c>
    </row>
    <row r="321" spans="1:21" x14ac:dyDescent="0.25">
      <c r="A321" t="s">
        <v>46</v>
      </c>
      <c r="B321" t="s">
        <v>47</v>
      </c>
      <c r="C321" t="s">
        <v>620</v>
      </c>
      <c r="D321" t="s">
        <v>621</v>
      </c>
      <c r="E321" t="s">
        <v>60</v>
      </c>
      <c r="F321" t="s">
        <v>61</v>
      </c>
      <c r="G321" t="s">
        <v>49</v>
      </c>
      <c r="H321" t="s">
        <v>62</v>
      </c>
      <c r="I321" t="s">
        <v>674</v>
      </c>
      <c r="J321" t="s">
        <v>96</v>
      </c>
      <c r="K321">
        <v>85.58</v>
      </c>
      <c r="L321">
        <v>83.7</v>
      </c>
      <c r="M321">
        <v>-3</v>
      </c>
      <c r="N321">
        <v>3</v>
      </c>
      <c r="O321">
        <v>-6</v>
      </c>
      <c r="P321">
        <v>6</v>
      </c>
      <c r="Q321" t="s">
        <v>675</v>
      </c>
      <c r="R321" t="s">
        <v>52</v>
      </c>
      <c r="S321" t="s">
        <v>53</v>
      </c>
      <c r="T321">
        <v>10</v>
      </c>
      <c r="U321">
        <v>27</v>
      </c>
    </row>
    <row r="322" spans="1:21" x14ac:dyDescent="0.25">
      <c r="A322" t="s">
        <v>46</v>
      </c>
      <c r="B322" t="s">
        <v>47</v>
      </c>
      <c r="C322" t="s">
        <v>620</v>
      </c>
      <c r="D322" t="s">
        <v>621</v>
      </c>
      <c r="E322" t="s">
        <v>60</v>
      </c>
      <c r="F322" t="s">
        <v>61</v>
      </c>
      <c r="G322" t="s">
        <v>49</v>
      </c>
      <c r="H322" t="s">
        <v>62</v>
      </c>
      <c r="I322" t="s">
        <v>676</v>
      </c>
      <c r="J322" t="s">
        <v>91</v>
      </c>
      <c r="K322">
        <v>286.93</v>
      </c>
      <c r="L322">
        <v>287.5</v>
      </c>
      <c r="M322">
        <v>-2.5</v>
      </c>
      <c r="N322">
        <v>2.5</v>
      </c>
      <c r="O322">
        <v>-5</v>
      </c>
      <c r="P322">
        <v>5</v>
      </c>
      <c r="Q322" t="s">
        <v>677</v>
      </c>
      <c r="R322" t="s">
        <v>52</v>
      </c>
      <c r="S322" t="s">
        <v>53</v>
      </c>
      <c r="T322">
        <v>10</v>
      </c>
      <c r="U322">
        <v>28</v>
      </c>
    </row>
    <row r="323" spans="1:21" x14ac:dyDescent="0.25">
      <c r="A323" t="s">
        <v>46</v>
      </c>
      <c r="B323" t="s">
        <v>47</v>
      </c>
      <c r="C323" t="s">
        <v>620</v>
      </c>
      <c r="D323" t="s">
        <v>621</v>
      </c>
      <c r="E323" t="s">
        <v>60</v>
      </c>
      <c r="F323" t="s">
        <v>61</v>
      </c>
      <c r="G323" t="s">
        <v>49</v>
      </c>
      <c r="H323" t="s">
        <v>62</v>
      </c>
      <c r="I323" t="s">
        <v>678</v>
      </c>
      <c r="J323" t="s">
        <v>88</v>
      </c>
      <c r="K323">
        <v>44.49</v>
      </c>
      <c r="L323">
        <v>44</v>
      </c>
      <c r="M323">
        <v>-2.5</v>
      </c>
      <c r="N323">
        <v>2.5</v>
      </c>
      <c r="O323">
        <v>-5</v>
      </c>
      <c r="P323">
        <v>5</v>
      </c>
      <c r="Q323" t="s">
        <v>679</v>
      </c>
      <c r="R323" t="s">
        <v>52</v>
      </c>
      <c r="S323" t="s">
        <v>53</v>
      </c>
      <c r="T323">
        <v>10</v>
      </c>
      <c r="U323">
        <v>29</v>
      </c>
    </row>
    <row r="324" spans="1:21" x14ac:dyDescent="0.25">
      <c r="A324" t="s">
        <v>46</v>
      </c>
      <c r="B324" t="s">
        <v>47</v>
      </c>
      <c r="C324" t="s">
        <v>620</v>
      </c>
      <c r="D324" t="s">
        <v>621</v>
      </c>
      <c r="E324" t="s">
        <v>60</v>
      </c>
      <c r="F324" t="s">
        <v>61</v>
      </c>
      <c r="G324" t="s">
        <v>49</v>
      </c>
      <c r="H324" t="s">
        <v>62</v>
      </c>
      <c r="I324" t="s">
        <v>680</v>
      </c>
      <c r="J324" t="s">
        <v>96</v>
      </c>
      <c r="K324">
        <v>86.02</v>
      </c>
      <c r="L324">
        <v>83.7</v>
      </c>
      <c r="M324">
        <v>-3</v>
      </c>
      <c r="N324">
        <v>3</v>
      </c>
      <c r="O324">
        <v>-6</v>
      </c>
      <c r="P324">
        <v>6</v>
      </c>
      <c r="Q324" t="s">
        <v>681</v>
      </c>
      <c r="R324" t="s">
        <v>52</v>
      </c>
      <c r="S324" t="s">
        <v>53</v>
      </c>
      <c r="T324">
        <v>10</v>
      </c>
      <c r="U324">
        <v>30</v>
      </c>
    </row>
    <row r="325" spans="1:21" x14ac:dyDescent="0.25">
      <c r="A325" t="s">
        <v>46</v>
      </c>
      <c r="B325" t="s">
        <v>47</v>
      </c>
      <c r="C325" t="s">
        <v>620</v>
      </c>
      <c r="D325" t="s">
        <v>621</v>
      </c>
      <c r="E325" t="s">
        <v>60</v>
      </c>
      <c r="F325" t="s">
        <v>61</v>
      </c>
      <c r="G325" t="s">
        <v>49</v>
      </c>
      <c r="H325" t="s">
        <v>62</v>
      </c>
      <c r="I325" t="s">
        <v>682</v>
      </c>
      <c r="J325" t="s">
        <v>91</v>
      </c>
      <c r="K325">
        <v>286.39</v>
      </c>
      <c r="L325">
        <v>287.5</v>
      </c>
      <c r="M325">
        <v>-2.5</v>
      </c>
      <c r="N325">
        <v>2.5</v>
      </c>
      <c r="O325">
        <v>-5</v>
      </c>
      <c r="P325">
        <v>5</v>
      </c>
      <c r="Q325" t="s">
        <v>683</v>
      </c>
      <c r="R325" t="s">
        <v>52</v>
      </c>
      <c r="S325" t="s">
        <v>53</v>
      </c>
      <c r="T325">
        <v>10</v>
      </c>
      <c r="U325">
        <v>31</v>
      </c>
    </row>
    <row r="326" spans="1:21" x14ac:dyDescent="0.25">
      <c r="A326" t="s">
        <v>46</v>
      </c>
      <c r="B326" t="s">
        <v>47</v>
      </c>
      <c r="C326" t="s">
        <v>620</v>
      </c>
      <c r="D326" t="s">
        <v>621</v>
      </c>
      <c r="E326" t="s">
        <v>60</v>
      </c>
      <c r="F326" t="s">
        <v>61</v>
      </c>
      <c r="G326" t="s">
        <v>49</v>
      </c>
      <c r="H326" t="s">
        <v>62</v>
      </c>
      <c r="I326" t="s">
        <v>684</v>
      </c>
      <c r="J326" t="s">
        <v>88</v>
      </c>
      <c r="K326">
        <v>4.62</v>
      </c>
      <c r="L326">
        <v>6</v>
      </c>
      <c r="M326">
        <v>-2.5</v>
      </c>
      <c r="N326">
        <v>2.5</v>
      </c>
      <c r="O326">
        <v>-5</v>
      </c>
      <c r="P326">
        <v>5</v>
      </c>
      <c r="Q326" t="s">
        <v>685</v>
      </c>
      <c r="R326" t="s">
        <v>52</v>
      </c>
      <c r="S326" t="s">
        <v>53</v>
      </c>
      <c r="T326">
        <v>10</v>
      </c>
      <c r="U326">
        <v>32</v>
      </c>
    </row>
    <row r="327" spans="1:21" x14ac:dyDescent="0.25">
      <c r="A327" t="s">
        <v>46</v>
      </c>
      <c r="B327" t="s">
        <v>47</v>
      </c>
      <c r="C327" t="s">
        <v>620</v>
      </c>
      <c r="D327" t="s">
        <v>621</v>
      </c>
      <c r="E327" t="s">
        <v>60</v>
      </c>
      <c r="F327" t="s">
        <v>61</v>
      </c>
      <c r="G327" t="s">
        <v>49</v>
      </c>
      <c r="H327" t="s">
        <v>62</v>
      </c>
      <c r="I327" t="s">
        <v>686</v>
      </c>
      <c r="J327" t="s">
        <v>96</v>
      </c>
      <c r="K327">
        <v>83.97</v>
      </c>
      <c r="L327">
        <v>83.7</v>
      </c>
      <c r="M327">
        <v>-3</v>
      </c>
      <c r="N327">
        <v>3</v>
      </c>
      <c r="O327">
        <v>-6</v>
      </c>
      <c r="P327">
        <v>6</v>
      </c>
      <c r="Q327" t="s">
        <v>687</v>
      </c>
      <c r="R327" t="s">
        <v>52</v>
      </c>
      <c r="S327" t="s">
        <v>53</v>
      </c>
      <c r="T327">
        <v>10</v>
      </c>
      <c r="U327">
        <v>33</v>
      </c>
    </row>
    <row r="328" spans="1:21" x14ac:dyDescent="0.25">
      <c r="A328" t="s">
        <v>46</v>
      </c>
      <c r="B328" t="s">
        <v>47</v>
      </c>
      <c r="C328" t="s">
        <v>620</v>
      </c>
      <c r="D328" t="s">
        <v>621</v>
      </c>
      <c r="E328" t="s">
        <v>60</v>
      </c>
      <c r="F328" t="s">
        <v>61</v>
      </c>
      <c r="G328" t="s">
        <v>49</v>
      </c>
      <c r="H328" t="s">
        <v>62</v>
      </c>
      <c r="I328" t="s">
        <v>688</v>
      </c>
      <c r="J328" t="s">
        <v>91</v>
      </c>
      <c r="K328">
        <v>286.66000000000003</v>
      </c>
      <c r="L328">
        <v>287.5</v>
      </c>
      <c r="M328">
        <v>-2.5</v>
      </c>
      <c r="N328">
        <v>2.5</v>
      </c>
      <c r="O328">
        <v>-5</v>
      </c>
      <c r="P328">
        <v>5</v>
      </c>
      <c r="Q328" t="s">
        <v>689</v>
      </c>
      <c r="R328" t="s">
        <v>52</v>
      </c>
      <c r="S328" t="s">
        <v>53</v>
      </c>
      <c r="T328">
        <v>10</v>
      </c>
      <c r="U328">
        <v>34</v>
      </c>
    </row>
    <row r="329" spans="1:21" x14ac:dyDescent="0.25">
      <c r="A329" t="s">
        <v>46</v>
      </c>
      <c r="B329" t="s">
        <v>47</v>
      </c>
      <c r="C329" t="s">
        <v>620</v>
      </c>
      <c r="D329" t="s">
        <v>621</v>
      </c>
      <c r="E329" t="s">
        <v>60</v>
      </c>
      <c r="F329" t="s">
        <v>61</v>
      </c>
      <c r="G329" t="s">
        <v>49</v>
      </c>
      <c r="H329" t="s">
        <v>62</v>
      </c>
      <c r="I329" t="s">
        <v>690</v>
      </c>
      <c r="J329" t="s">
        <v>88</v>
      </c>
      <c r="K329">
        <v>7.87</v>
      </c>
      <c r="L329">
        <v>9.5</v>
      </c>
      <c r="M329">
        <v>-2.5</v>
      </c>
      <c r="N329">
        <v>2.5</v>
      </c>
      <c r="O329">
        <v>-5</v>
      </c>
      <c r="P329">
        <v>5</v>
      </c>
      <c r="Q329" t="s">
        <v>691</v>
      </c>
      <c r="R329" t="s">
        <v>52</v>
      </c>
      <c r="S329" t="s">
        <v>53</v>
      </c>
      <c r="T329">
        <v>10</v>
      </c>
      <c r="U329">
        <v>35</v>
      </c>
    </row>
    <row r="330" spans="1:21" x14ac:dyDescent="0.25">
      <c r="A330" t="s">
        <v>46</v>
      </c>
      <c r="B330" t="s">
        <v>47</v>
      </c>
      <c r="C330" t="s">
        <v>620</v>
      </c>
      <c r="D330" t="s">
        <v>621</v>
      </c>
      <c r="E330" t="s">
        <v>60</v>
      </c>
      <c r="F330" t="s">
        <v>61</v>
      </c>
      <c r="G330" t="s">
        <v>49</v>
      </c>
      <c r="H330" t="s">
        <v>62</v>
      </c>
      <c r="I330" t="s">
        <v>692</v>
      </c>
      <c r="J330" t="s">
        <v>96</v>
      </c>
      <c r="K330">
        <v>84.18</v>
      </c>
      <c r="L330">
        <v>83.7</v>
      </c>
      <c r="M330">
        <v>-3</v>
      </c>
      <c r="N330">
        <v>3</v>
      </c>
      <c r="O330">
        <v>-6</v>
      </c>
      <c r="P330">
        <v>6</v>
      </c>
      <c r="Q330" t="s">
        <v>693</v>
      </c>
      <c r="R330" t="s">
        <v>52</v>
      </c>
      <c r="S330" t="s">
        <v>53</v>
      </c>
      <c r="T330">
        <v>10</v>
      </c>
      <c r="U330">
        <v>36</v>
      </c>
    </row>
    <row r="331" spans="1:21" x14ac:dyDescent="0.25">
      <c r="A331" t="s">
        <v>46</v>
      </c>
      <c r="B331" t="s">
        <v>47</v>
      </c>
      <c r="C331" t="s">
        <v>694</v>
      </c>
      <c r="D331" t="s">
        <v>695</v>
      </c>
      <c r="E331" t="s">
        <v>60</v>
      </c>
      <c r="F331" t="s">
        <v>61</v>
      </c>
      <c r="G331" t="s">
        <v>49</v>
      </c>
      <c r="H331" t="s">
        <v>62</v>
      </c>
      <c r="I331" t="s">
        <v>696</v>
      </c>
      <c r="J331" t="s">
        <v>50</v>
      </c>
      <c r="K331">
        <v>805.22</v>
      </c>
      <c r="L331">
        <v>804.6</v>
      </c>
      <c r="M331">
        <v>-4</v>
      </c>
      <c r="N331">
        <v>4</v>
      </c>
      <c r="O331">
        <v>-8</v>
      </c>
      <c r="P331">
        <v>8</v>
      </c>
      <c r="Q331" t="s">
        <v>697</v>
      </c>
      <c r="R331" t="s">
        <v>234</v>
      </c>
      <c r="S331" t="s">
        <v>53</v>
      </c>
      <c r="T331">
        <v>11</v>
      </c>
      <c r="U331">
        <v>1</v>
      </c>
    </row>
    <row r="332" spans="1:21" x14ac:dyDescent="0.25">
      <c r="A332" t="s">
        <v>46</v>
      </c>
      <c r="B332" t="s">
        <v>47</v>
      </c>
      <c r="C332" t="s">
        <v>694</v>
      </c>
      <c r="D332" t="s">
        <v>695</v>
      </c>
      <c r="E332" t="s">
        <v>60</v>
      </c>
      <c r="F332" t="s">
        <v>61</v>
      </c>
      <c r="G332" t="s">
        <v>49</v>
      </c>
      <c r="H332" t="s">
        <v>62</v>
      </c>
      <c r="I332" t="s">
        <v>698</v>
      </c>
      <c r="J332" t="s">
        <v>64</v>
      </c>
      <c r="K332">
        <v>180.57</v>
      </c>
      <c r="L332">
        <v>181</v>
      </c>
      <c r="M332">
        <v>-4</v>
      </c>
      <c r="N332">
        <v>4</v>
      </c>
      <c r="O332">
        <v>-8</v>
      </c>
      <c r="P332">
        <v>8</v>
      </c>
      <c r="Q332" t="s">
        <v>699</v>
      </c>
      <c r="R332" t="s">
        <v>234</v>
      </c>
      <c r="S332" t="s">
        <v>53</v>
      </c>
      <c r="T332">
        <v>11</v>
      </c>
      <c r="U332">
        <v>2</v>
      </c>
    </row>
    <row r="333" spans="1:21" x14ac:dyDescent="0.25">
      <c r="A333" t="s">
        <v>46</v>
      </c>
      <c r="B333" t="s">
        <v>47</v>
      </c>
      <c r="C333" t="s">
        <v>694</v>
      </c>
      <c r="D333" t="s">
        <v>695</v>
      </c>
      <c r="E333" t="s">
        <v>60</v>
      </c>
      <c r="F333" t="s">
        <v>61</v>
      </c>
      <c r="G333" t="s">
        <v>49</v>
      </c>
      <c r="H333" t="s">
        <v>62</v>
      </c>
      <c r="I333" t="s">
        <v>700</v>
      </c>
      <c r="J333" t="s">
        <v>67</v>
      </c>
      <c r="K333">
        <v>846.98</v>
      </c>
      <c r="L333">
        <v>848.1</v>
      </c>
      <c r="M333">
        <v>-3</v>
      </c>
      <c r="N333">
        <v>3</v>
      </c>
      <c r="O333">
        <v>-6</v>
      </c>
      <c r="P333">
        <v>6</v>
      </c>
      <c r="Q333" t="s">
        <v>701</v>
      </c>
      <c r="R333" t="s">
        <v>52</v>
      </c>
      <c r="S333" t="s">
        <v>53</v>
      </c>
      <c r="T333">
        <v>11</v>
      </c>
      <c r="U333">
        <v>3</v>
      </c>
    </row>
    <row r="334" spans="1:21" x14ac:dyDescent="0.25">
      <c r="A334" t="s">
        <v>46</v>
      </c>
      <c r="B334" t="s">
        <v>47</v>
      </c>
      <c r="C334" t="s">
        <v>694</v>
      </c>
      <c r="D334" t="s">
        <v>695</v>
      </c>
      <c r="E334" t="s">
        <v>60</v>
      </c>
      <c r="F334" t="s">
        <v>61</v>
      </c>
      <c r="G334" t="s">
        <v>49</v>
      </c>
      <c r="H334" t="s">
        <v>62</v>
      </c>
      <c r="I334" t="s">
        <v>702</v>
      </c>
      <c r="J334" t="s">
        <v>50</v>
      </c>
      <c r="K334">
        <v>805.07</v>
      </c>
      <c r="L334">
        <v>804.6</v>
      </c>
      <c r="M334">
        <v>-4</v>
      </c>
      <c r="N334">
        <v>4</v>
      </c>
      <c r="O334">
        <v>-8</v>
      </c>
      <c r="P334">
        <v>8</v>
      </c>
      <c r="Q334" t="s">
        <v>703</v>
      </c>
      <c r="R334" t="s">
        <v>234</v>
      </c>
      <c r="S334" t="s">
        <v>53</v>
      </c>
      <c r="T334">
        <v>11</v>
      </c>
      <c r="U334">
        <v>4</v>
      </c>
    </row>
    <row r="335" spans="1:21" x14ac:dyDescent="0.25">
      <c r="A335" t="s">
        <v>46</v>
      </c>
      <c r="B335" t="s">
        <v>47</v>
      </c>
      <c r="C335" t="s">
        <v>694</v>
      </c>
      <c r="D335" t="s">
        <v>695</v>
      </c>
      <c r="E335" t="s">
        <v>60</v>
      </c>
      <c r="F335" t="s">
        <v>61</v>
      </c>
      <c r="G335" t="s">
        <v>49</v>
      </c>
      <c r="H335" t="s">
        <v>62</v>
      </c>
      <c r="I335" t="s">
        <v>704</v>
      </c>
      <c r="J335" t="s">
        <v>64</v>
      </c>
      <c r="K335">
        <v>-181.05</v>
      </c>
      <c r="L335">
        <v>-181</v>
      </c>
      <c r="M335">
        <v>-4</v>
      </c>
      <c r="N335">
        <v>4</v>
      </c>
      <c r="O335">
        <v>-8</v>
      </c>
      <c r="P335">
        <v>8</v>
      </c>
      <c r="Q335" t="s">
        <v>705</v>
      </c>
      <c r="R335" t="s">
        <v>234</v>
      </c>
      <c r="S335" t="s">
        <v>53</v>
      </c>
      <c r="T335">
        <v>11</v>
      </c>
      <c r="U335">
        <v>5</v>
      </c>
    </row>
    <row r="336" spans="1:21" x14ac:dyDescent="0.25">
      <c r="A336" t="s">
        <v>46</v>
      </c>
      <c r="B336" t="s">
        <v>47</v>
      </c>
      <c r="C336" t="s">
        <v>694</v>
      </c>
      <c r="D336" t="s">
        <v>695</v>
      </c>
      <c r="E336" t="s">
        <v>60</v>
      </c>
      <c r="F336" t="s">
        <v>61</v>
      </c>
      <c r="G336" t="s">
        <v>49</v>
      </c>
      <c r="H336" t="s">
        <v>62</v>
      </c>
      <c r="I336" t="s">
        <v>706</v>
      </c>
      <c r="J336" t="s">
        <v>67</v>
      </c>
      <c r="K336">
        <v>846.68</v>
      </c>
      <c r="L336">
        <v>848.1</v>
      </c>
      <c r="M336">
        <v>-3</v>
      </c>
      <c r="N336">
        <v>3</v>
      </c>
      <c r="O336">
        <v>-6</v>
      </c>
      <c r="P336">
        <v>6</v>
      </c>
      <c r="Q336" t="s">
        <v>707</v>
      </c>
      <c r="R336" t="s">
        <v>52</v>
      </c>
      <c r="S336" t="s">
        <v>53</v>
      </c>
      <c r="T336">
        <v>11</v>
      </c>
      <c r="U336">
        <v>6</v>
      </c>
    </row>
    <row r="337" spans="1:21" x14ac:dyDescent="0.25">
      <c r="A337" t="s">
        <v>46</v>
      </c>
      <c r="B337" t="s">
        <v>47</v>
      </c>
      <c r="C337" t="s">
        <v>694</v>
      </c>
      <c r="D337" t="s">
        <v>695</v>
      </c>
      <c r="E337" t="s">
        <v>60</v>
      </c>
      <c r="F337" t="s">
        <v>61</v>
      </c>
      <c r="G337" t="s">
        <v>49</v>
      </c>
      <c r="H337" t="s">
        <v>62</v>
      </c>
      <c r="I337" t="s">
        <v>708</v>
      </c>
      <c r="J337" t="s">
        <v>91</v>
      </c>
      <c r="K337">
        <v>0.15</v>
      </c>
      <c r="L337">
        <v>0</v>
      </c>
      <c r="M337">
        <v>-3</v>
      </c>
      <c r="N337">
        <v>3</v>
      </c>
      <c r="O337">
        <v>-6</v>
      </c>
      <c r="P337">
        <v>6</v>
      </c>
      <c r="Q337" t="s">
        <v>709</v>
      </c>
      <c r="R337" t="s">
        <v>52</v>
      </c>
      <c r="S337" t="s">
        <v>53</v>
      </c>
      <c r="T337">
        <v>11</v>
      </c>
      <c r="U337">
        <v>7</v>
      </c>
    </row>
    <row r="338" spans="1:21" x14ac:dyDescent="0.25">
      <c r="A338" t="s">
        <v>46</v>
      </c>
      <c r="B338" t="s">
        <v>47</v>
      </c>
      <c r="C338" t="s">
        <v>694</v>
      </c>
      <c r="D338" t="s">
        <v>695</v>
      </c>
      <c r="E338" t="s">
        <v>60</v>
      </c>
      <c r="F338" t="s">
        <v>61</v>
      </c>
      <c r="G338" t="s">
        <v>49</v>
      </c>
      <c r="H338" t="s">
        <v>62</v>
      </c>
      <c r="I338" t="s">
        <v>710</v>
      </c>
      <c r="J338" t="s">
        <v>88</v>
      </c>
      <c r="K338">
        <v>361.61</v>
      </c>
      <c r="L338">
        <v>362</v>
      </c>
      <c r="M338">
        <v>-3</v>
      </c>
      <c r="N338">
        <v>3</v>
      </c>
      <c r="O338">
        <v>-6</v>
      </c>
      <c r="P338">
        <v>6</v>
      </c>
      <c r="Q338" t="s">
        <v>711</v>
      </c>
      <c r="R338" t="s">
        <v>52</v>
      </c>
      <c r="S338" t="s">
        <v>53</v>
      </c>
      <c r="T338">
        <v>11</v>
      </c>
      <c r="U338">
        <v>8</v>
      </c>
    </row>
    <row r="339" spans="1:21" x14ac:dyDescent="0.25">
      <c r="A339" t="s">
        <v>46</v>
      </c>
      <c r="B339" t="s">
        <v>47</v>
      </c>
      <c r="C339" t="s">
        <v>694</v>
      </c>
      <c r="D339" t="s">
        <v>695</v>
      </c>
      <c r="E339" t="s">
        <v>60</v>
      </c>
      <c r="F339" t="s">
        <v>61</v>
      </c>
      <c r="G339" t="s">
        <v>49</v>
      </c>
      <c r="H339" t="s">
        <v>62</v>
      </c>
      <c r="I339" t="s">
        <v>712</v>
      </c>
      <c r="J339" t="s">
        <v>96</v>
      </c>
      <c r="K339">
        <v>0.3</v>
      </c>
      <c r="L339">
        <v>0</v>
      </c>
      <c r="M339">
        <v>-1.5</v>
      </c>
      <c r="N339">
        <v>1.5</v>
      </c>
      <c r="O339">
        <v>-3</v>
      </c>
      <c r="P339">
        <v>3</v>
      </c>
      <c r="Q339" t="s">
        <v>713</v>
      </c>
      <c r="R339" t="s">
        <v>52</v>
      </c>
      <c r="S339" t="s">
        <v>53</v>
      </c>
      <c r="T339">
        <v>11</v>
      </c>
      <c r="U339">
        <v>9</v>
      </c>
    </row>
    <row r="340" spans="1:21" x14ac:dyDescent="0.25">
      <c r="A340" t="s">
        <v>46</v>
      </c>
      <c r="B340" t="s">
        <v>47</v>
      </c>
      <c r="C340" t="s">
        <v>694</v>
      </c>
      <c r="D340" t="s">
        <v>695</v>
      </c>
      <c r="E340" t="s">
        <v>60</v>
      </c>
      <c r="F340" t="s">
        <v>61</v>
      </c>
      <c r="G340" t="s">
        <v>49</v>
      </c>
      <c r="H340" t="s">
        <v>62</v>
      </c>
      <c r="I340" t="s">
        <v>714</v>
      </c>
      <c r="J340" t="s">
        <v>91</v>
      </c>
      <c r="K340">
        <v>34.9</v>
      </c>
      <c r="L340">
        <v>34.5</v>
      </c>
      <c r="M340">
        <v>-3</v>
      </c>
      <c r="N340">
        <v>3</v>
      </c>
      <c r="O340">
        <v>-6</v>
      </c>
      <c r="P340">
        <v>6</v>
      </c>
      <c r="Q340" t="s">
        <v>715</v>
      </c>
      <c r="R340" t="s">
        <v>52</v>
      </c>
      <c r="S340" t="s">
        <v>53</v>
      </c>
      <c r="T340">
        <v>11</v>
      </c>
      <c r="U340">
        <v>10</v>
      </c>
    </row>
    <row r="341" spans="1:21" x14ac:dyDescent="0.25">
      <c r="A341" t="s">
        <v>46</v>
      </c>
      <c r="B341" t="s">
        <v>47</v>
      </c>
      <c r="C341" t="s">
        <v>694</v>
      </c>
      <c r="D341" t="s">
        <v>695</v>
      </c>
      <c r="E341" t="s">
        <v>60</v>
      </c>
      <c r="F341" t="s">
        <v>61</v>
      </c>
      <c r="G341" t="s">
        <v>49</v>
      </c>
      <c r="H341" t="s">
        <v>62</v>
      </c>
      <c r="I341" t="s">
        <v>716</v>
      </c>
      <c r="J341" t="s">
        <v>88</v>
      </c>
      <c r="K341">
        <v>159.69</v>
      </c>
      <c r="L341">
        <v>159.30000000000001</v>
      </c>
      <c r="M341">
        <v>-3</v>
      </c>
      <c r="N341">
        <v>3</v>
      </c>
      <c r="O341">
        <v>-6</v>
      </c>
      <c r="P341">
        <v>6</v>
      </c>
      <c r="Q341" t="s">
        <v>717</v>
      </c>
      <c r="R341" t="s">
        <v>52</v>
      </c>
      <c r="S341" t="s">
        <v>53</v>
      </c>
      <c r="T341">
        <v>11</v>
      </c>
      <c r="U341">
        <v>11</v>
      </c>
    </row>
    <row r="342" spans="1:21" x14ac:dyDescent="0.25">
      <c r="A342" t="s">
        <v>46</v>
      </c>
      <c r="B342" t="s">
        <v>47</v>
      </c>
      <c r="C342" t="s">
        <v>694</v>
      </c>
      <c r="D342" t="s">
        <v>695</v>
      </c>
      <c r="E342" t="s">
        <v>60</v>
      </c>
      <c r="F342" t="s">
        <v>61</v>
      </c>
      <c r="G342" t="s">
        <v>49</v>
      </c>
      <c r="H342" t="s">
        <v>62</v>
      </c>
      <c r="I342" t="s">
        <v>718</v>
      </c>
      <c r="J342" t="s">
        <v>91</v>
      </c>
      <c r="K342">
        <v>35.1</v>
      </c>
      <c r="L342">
        <v>34.5</v>
      </c>
      <c r="M342">
        <v>-3</v>
      </c>
      <c r="N342">
        <v>3</v>
      </c>
      <c r="O342">
        <v>-6</v>
      </c>
      <c r="P342">
        <v>6</v>
      </c>
      <c r="Q342" t="s">
        <v>719</v>
      </c>
      <c r="R342" t="s">
        <v>52</v>
      </c>
      <c r="S342" t="s">
        <v>53</v>
      </c>
      <c r="T342">
        <v>11</v>
      </c>
      <c r="U342">
        <v>12</v>
      </c>
    </row>
    <row r="343" spans="1:21" x14ac:dyDescent="0.25">
      <c r="A343" t="s">
        <v>46</v>
      </c>
      <c r="B343" t="s">
        <v>47</v>
      </c>
      <c r="C343" t="s">
        <v>694</v>
      </c>
      <c r="D343" t="s">
        <v>695</v>
      </c>
      <c r="E343" t="s">
        <v>60</v>
      </c>
      <c r="F343" t="s">
        <v>61</v>
      </c>
      <c r="G343" t="s">
        <v>49</v>
      </c>
      <c r="H343" t="s">
        <v>62</v>
      </c>
      <c r="I343" t="s">
        <v>720</v>
      </c>
      <c r="J343" t="s">
        <v>88</v>
      </c>
      <c r="K343">
        <v>159.4</v>
      </c>
      <c r="L343">
        <v>159.30000000000001</v>
      </c>
      <c r="M343">
        <v>-3</v>
      </c>
      <c r="N343">
        <v>3</v>
      </c>
      <c r="O343">
        <v>-6</v>
      </c>
      <c r="P343">
        <v>6</v>
      </c>
      <c r="Q343" t="s">
        <v>721</v>
      </c>
      <c r="R343" t="s">
        <v>52</v>
      </c>
      <c r="S343" t="s">
        <v>53</v>
      </c>
      <c r="T343">
        <v>11</v>
      </c>
      <c r="U343">
        <v>13</v>
      </c>
    </row>
    <row r="344" spans="1:21" x14ac:dyDescent="0.25">
      <c r="A344" t="s">
        <v>46</v>
      </c>
      <c r="B344" t="s">
        <v>47</v>
      </c>
      <c r="C344" t="s">
        <v>722</v>
      </c>
      <c r="D344" t="s">
        <v>723</v>
      </c>
      <c r="E344" t="s">
        <v>60</v>
      </c>
      <c r="F344" t="s">
        <v>61</v>
      </c>
      <c r="G344" t="s">
        <v>49</v>
      </c>
      <c r="H344" t="s">
        <v>62</v>
      </c>
      <c r="I344" t="s">
        <v>724</v>
      </c>
      <c r="J344" t="s">
        <v>50</v>
      </c>
      <c r="K344">
        <v>749.37</v>
      </c>
      <c r="L344">
        <v>750</v>
      </c>
      <c r="M344">
        <v>-3</v>
      </c>
      <c r="N344">
        <v>3</v>
      </c>
      <c r="O344">
        <v>-3.75</v>
      </c>
      <c r="P344">
        <v>3.75</v>
      </c>
      <c r="Q344" t="s">
        <v>725</v>
      </c>
      <c r="R344" t="s">
        <v>234</v>
      </c>
      <c r="S344" t="s">
        <v>53</v>
      </c>
      <c r="T344">
        <v>12</v>
      </c>
      <c r="U344">
        <v>1</v>
      </c>
    </row>
    <row r="345" spans="1:21" x14ac:dyDescent="0.25">
      <c r="A345" t="s">
        <v>46</v>
      </c>
      <c r="B345" t="s">
        <v>47</v>
      </c>
      <c r="C345" t="s">
        <v>722</v>
      </c>
      <c r="D345" t="s">
        <v>723</v>
      </c>
      <c r="E345" t="s">
        <v>60</v>
      </c>
      <c r="F345" t="s">
        <v>61</v>
      </c>
      <c r="G345" t="s">
        <v>49</v>
      </c>
      <c r="H345" t="s">
        <v>62</v>
      </c>
      <c r="I345" t="s">
        <v>726</v>
      </c>
      <c r="J345" t="s">
        <v>64</v>
      </c>
      <c r="K345">
        <v>153.69999999999999</v>
      </c>
      <c r="L345">
        <v>154.69999999999999</v>
      </c>
      <c r="M345">
        <v>-3</v>
      </c>
      <c r="N345">
        <v>3</v>
      </c>
      <c r="O345">
        <v>-3.75</v>
      </c>
      <c r="P345">
        <v>3.75</v>
      </c>
      <c r="Q345" t="s">
        <v>727</v>
      </c>
      <c r="R345" t="s">
        <v>234</v>
      </c>
      <c r="S345" t="s">
        <v>53</v>
      </c>
      <c r="T345">
        <v>12</v>
      </c>
      <c r="U345">
        <v>2</v>
      </c>
    </row>
    <row r="346" spans="1:21" x14ac:dyDescent="0.25">
      <c r="A346" t="s">
        <v>46</v>
      </c>
      <c r="B346" t="s">
        <v>47</v>
      </c>
      <c r="C346" t="s">
        <v>722</v>
      </c>
      <c r="D346" t="s">
        <v>723</v>
      </c>
      <c r="E346" t="s">
        <v>60</v>
      </c>
      <c r="F346" t="s">
        <v>61</v>
      </c>
      <c r="G346" t="s">
        <v>49</v>
      </c>
      <c r="H346" t="s">
        <v>62</v>
      </c>
      <c r="I346" t="s">
        <v>728</v>
      </c>
      <c r="J346" t="s">
        <v>67</v>
      </c>
      <c r="K346">
        <v>798.78</v>
      </c>
      <c r="L346">
        <v>800.3</v>
      </c>
      <c r="M346">
        <v>-3</v>
      </c>
      <c r="N346">
        <v>3</v>
      </c>
      <c r="O346">
        <v>-3.75</v>
      </c>
      <c r="P346">
        <v>3.75</v>
      </c>
      <c r="Q346" t="s">
        <v>729</v>
      </c>
      <c r="R346" t="s">
        <v>234</v>
      </c>
      <c r="S346" t="s">
        <v>53</v>
      </c>
      <c r="T346">
        <v>12</v>
      </c>
      <c r="U346">
        <v>3</v>
      </c>
    </row>
    <row r="347" spans="1:21" x14ac:dyDescent="0.25">
      <c r="A347" t="s">
        <v>46</v>
      </c>
      <c r="B347" t="s">
        <v>47</v>
      </c>
      <c r="C347" t="s">
        <v>722</v>
      </c>
      <c r="D347" t="s">
        <v>723</v>
      </c>
      <c r="E347" t="s">
        <v>60</v>
      </c>
      <c r="F347" t="s">
        <v>61</v>
      </c>
      <c r="G347" t="s">
        <v>49</v>
      </c>
      <c r="H347" t="s">
        <v>62</v>
      </c>
      <c r="I347" t="s">
        <v>730</v>
      </c>
      <c r="J347" t="s">
        <v>50</v>
      </c>
      <c r="K347">
        <v>750.95</v>
      </c>
      <c r="L347">
        <v>751.5</v>
      </c>
      <c r="M347">
        <v>-3</v>
      </c>
      <c r="N347">
        <v>3</v>
      </c>
      <c r="O347">
        <v>-3.75</v>
      </c>
      <c r="P347">
        <v>3.75</v>
      </c>
      <c r="Q347" t="s">
        <v>731</v>
      </c>
      <c r="R347" t="s">
        <v>234</v>
      </c>
      <c r="S347" t="s">
        <v>53</v>
      </c>
      <c r="T347">
        <v>12</v>
      </c>
      <c r="U347">
        <v>4</v>
      </c>
    </row>
    <row r="348" spans="1:21" x14ac:dyDescent="0.25">
      <c r="A348" t="s">
        <v>46</v>
      </c>
      <c r="B348" t="s">
        <v>47</v>
      </c>
      <c r="C348" t="s">
        <v>722</v>
      </c>
      <c r="D348" t="s">
        <v>723</v>
      </c>
      <c r="E348" t="s">
        <v>60</v>
      </c>
      <c r="F348" t="s">
        <v>61</v>
      </c>
      <c r="G348" t="s">
        <v>49</v>
      </c>
      <c r="H348" t="s">
        <v>62</v>
      </c>
      <c r="I348" t="s">
        <v>732</v>
      </c>
      <c r="J348" t="s">
        <v>64</v>
      </c>
      <c r="K348">
        <v>-209.93</v>
      </c>
      <c r="L348">
        <v>-210</v>
      </c>
      <c r="M348">
        <v>-3</v>
      </c>
      <c r="N348">
        <v>3</v>
      </c>
      <c r="O348">
        <v>-3.75</v>
      </c>
      <c r="P348">
        <v>3.75</v>
      </c>
      <c r="Q348" t="s">
        <v>733</v>
      </c>
      <c r="R348" t="s">
        <v>234</v>
      </c>
      <c r="S348" t="s">
        <v>53</v>
      </c>
      <c r="T348">
        <v>12</v>
      </c>
      <c r="U348">
        <v>5</v>
      </c>
    </row>
    <row r="349" spans="1:21" x14ac:dyDescent="0.25">
      <c r="A349" t="s">
        <v>46</v>
      </c>
      <c r="B349" t="s">
        <v>47</v>
      </c>
      <c r="C349" t="s">
        <v>722</v>
      </c>
      <c r="D349" t="s">
        <v>723</v>
      </c>
      <c r="E349" t="s">
        <v>60</v>
      </c>
      <c r="F349" t="s">
        <v>61</v>
      </c>
      <c r="G349" t="s">
        <v>49</v>
      </c>
      <c r="H349" t="s">
        <v>62</v>
      </c>
      <c r="I349" t="s">
        <v>734</v>
      </c>
      <c r="J349" t="s">
        <v>67</v>
      </c>
      <c r="K349">
        <v>798.33</v>
      </c>
      <c r="L349">
        <v>800.3</v>
      </c>
      <c r="M349">
        <v>-3</v>
      </c>
      <c r="N349">
        <v>3</v>
      </c>
      <c r="O349">
        <v>-3.75</v>
      </c>
      <c r="P349">
        <v>3.75</v>
      </c>
      <c r="Q349" t="s">
        <v>735</v>
      </c>
      <c r="R349" t="s">
        <v>234</v>
      </c>
      <c r="S349" t="s">
        <v>53</v>
      </c>
      <c r="T349">
        <v>12</v>
      </c>
      <c r="U349">
        <v>6</v>
      </c>
    </row>
    <row r="350" spans="1:21" x14ac:dyDescent="0.25">
      <c r="A350" t="s">
        <v>46</v>
      </c>
      <c r="B350" t="s">
        <v>47</v>
      </c>
      <c r="C350" t="s">
        <v>722</v>
      </c>
      <c r="D350" t="s">
        <v>723</v>
      </c>
      <c r="E350" t="s">
        <v>60</v>
      </c>
      <c r="F350" t="s">
        <v>61</v>
      </c>
      <c r="G350" t="s">
        <v>49</v>
      </c>
      <c r="H350" t="s">
        <v>62</v>
      </c>
      <c r="I350" t="s">
        <v>736</v>
      </c>
      <c r="J350" t="s">
        <v>50</v>
      </c>
      <c r="K350">
        <v>1187.49</v>
      </c>
      <c r="L350">
        <v>1187.0999999999999</v>
      </c>
      <c r="M350">
        <v>-3</v>
      </c>
      <c r="N350">
        <v>3</v>
      </c>
      <c r="O350">
        <v>-3.75</v>
      </c>
      <c r="P350">
        <v>3.75</v>
      </c>
      <c r="Q350" t="s">
        <v>737</v>
      </c>
      <c r="R350" t="s">
        <v>52</v>
      </c>
      <c r="S350" t="s">
        <v>53</v>
      </c>
      <c r="T350">
        <v>12</v>
      </c>
      <c r="U350">
        <v>7</v>
      </c>
    </row>
    <row r="351" spans="1:21" x14ac:dyDescent="0.25">
      <c r="A351" t="s">
        <v>46</v>
      </c>
      <c r="B351" t="s">
        <v>47</v>
      </c>
      <c r="C351" t="s">
        <v>722</v>
      </c>
      <c r="D351" t="s">
        <v>723</v>
      </c>
      <c r="E351" t="s">
        <v>60</v>
      </c>
      <c r="F351" t="s">
        <v>61</v>
      </c>
      <c r="G351" t="s">
        <v>49</v>
      </c>
      <c r="H351" t="s">
        <v>62</v>
      </c>
      <c r="I351" t="s">
        <v>738</v>
      </c>
      <c r="J351" t="s">
        <v>64</v>
      </c>
      <c r="K351">
        <v>-142.26</v>
      </c>
      <c r="L351">
        <v>-142</v>
      </c>
      <c r="M351">
        <v>-3</v>
      </c>
      <c r="N351">
        <v>3</v>
      </c>
      <c r="O351">
        <v>-3.75</v>
      </c>
      <c r="P351">
        <v>3.75</v>
      </c>
      <c r="Q351" t="s">
        <v>739</v>
      </c>
      <c r="R351" t="s">
        <v>52</v>
      </c>
      <c r="S351" t="s">
        <v>53</v>
      </c>
      <c r="T351">
        <v>12</v>
      </c>
      <c r="U351">
        <v>8</v>
      </c>
    </row>
    <row r="352" spans="1:21" x14ac:dyDescent="0.25">
      <c r="A352" t="s">
        <v>46</v>
      </c>
      <c r="B352" t="s">
        <v>47</v>
      </c>
      <c r="C352" t="s">
        <v>722</v>
      </c>
      <c r="D352" t="s">
        <v>723</v>
      </c>
      <c r="E352" t="s">
        <v>60</v>
      </c>
      <c r="F352" t="s">
        <v>61</v>
      </c>
      <c r="G352" t="s">
        <v>49</v>
      </c>
      <c r="H352" t="s">
        <v>62</v>
      </c>
      <c r="I352" t="s">
        <v>740</v>
      </c>
      <c r="J352" t="s">
        <v>67</v>
      </c>
      <c r="K352">
        <v>785.55</v>
      </c>
      <c r="L352">
        <v>789</v>
      </c>
      <c r="M352">
        <v>-3</v>
      </c>
      <c r="N352">
        <v>3</v>
      </c>
      <c r="O352">
        <v>-3.75</v>
      </c>
      <c r="P352">
        <v>3.75</v>
      </c>
      <c r="Q352" t="s">
        <v>741</v>
      </c>
      <c r="R352" t="s">
        <v>52</v>
      </c>
      <c r="S352" t="s">
        <v>53</v>
      </c>
      <c r="T352">
        <v>12</v>
      </c>
      <c r="U352">
        <v>9</v>
      </c>
    </row>
    <row r="353" spans="1:21" x14ac:dyDescent="0.25">
      <c r="A353" t="s">
        <v>46</v>
      </c>
      <c r="B353" t="s">
        <v>47</v>
      </c>
      <c r="C353" t="s">
        <v>722</v>
      </c>
      <c r="D353" t="s">
        <v>723</v>
      </c>
      <c r="E353" t="s">
        <v>60</v>
      </c>
      <c r="F353" t="s">
        <v>61</v>
      </c>
      <c r="G353" t="s">
        <v>49</v>
      </c>
      <c r="H353" t="s">
        <v>62</v>
      </c>
      <c r="I353" t="s">
        <v>742</v>
      </c>
      <c r="J353" t="s">
        <v>91</v>
      </c>
      <c r="K353">
        <v>438.12</v>
      </c>
      <c r="L353">
        <v>437.1</v>
      </c>
      <c r="M353">
        <v>-2</v>
      </c>
      <c r="N353">
        <v>2</v>
      </c>
      <c r="O353">
        <v>-4</v>
      </c>
      <c r="P353">
        <v>4</v>
      </c>
      <c r="Q353" t="s">
        <v>743</v>
      </c>
      <c r="R353" t="s">
        <v>52</v>
      </c>
      <c r="S353" t="s">
        <v>53</v>
      </c>
      <c r="T353">
        <v>12</v>
      </c>
      <c r="U353">
        <v>10</v>
      </c>
    </row>
    <row r="354" spans="1:21" x14ac:dyDescent="0.25">
      <c r="A354" t="s">
        <v>46</v>
      </c>
      <c r="B354" t="s">
        <v>47</v>
      </c>
      <c r="C354" t="s">
        <v>722</v>
      </c>
      <c r="D354" t="s">
        <v>723</v>
      </c>
      <c r="E354" t="s">
        <v>60</v>
      </c>
      <c r="F354" t="s">
        <v>61</v>
      </c>
      <c r="G354" t="s">
        <v>49</v>
      </c>
      <c r="H354" t="s">
        <v>62</v>
      </c>
      <c r="I354" t="s">
        <v>744</v>
      </c>
      <c r="J354" t="s">
        <v>88</v>
      </c>
      <c r="K354">
        <v>295.97000000000003</v>
      </c>
      <c r="L354">
        <v>296.7</v>
      </c>
      <c r="M354">
        <v>-2</v>
      </c>
      <c r="N354">
        <v>2</v>
      </c>
      <c r="O354">
        <v>-4</v>
      </c>
      <c r="P354">
        <v>4</v>
      </c>
      <c r="Q354" t="s">
        <v>745</v>
      </c>
      <c r="R354" t="s">
        <v>52</v>
      </c>
      <c r="S354" t="s">
        <v>53</v>
      </c>
      <c r="T354">
        <v>12</v>
      </c>
      <c r="U354">
        <v>11</v>
      </c>
    </row>
    <row r="355" spans="1:21" x14ac:dyDescent="0.25">
      <c r="A355" t="s">
        <v>46</v>
      </c>
      <c r="B355" t="s">
        <v>47</v>
      </c>
      <c r="C355" t="s">
        <v>722</v>
      </c>
      <c r="D355" t="s">
        <v>723</v>
      </c>
      <c r="E355" t="s">
        <v>60</v>
      </c>
      <c r="F355" t="s">
        <v>61</v>
      </c>
      <c r="G355" t="s">
        <v>49</v>
      </c>
      <c r="H355" t="s">
        <v>62</v>
      </c>
      <c r="I355" t="s">
        <v>746</v>
      </c>
      <c r="J355" t="s">
        <v>91</v>
      </c>
      <c r="K355">
        <v>436.54</v>
      </c>
      <c r="L355">
        <v>435.6</v>
      </c>
      <c r="M355">
        <v>-2</v>
      </c>
      <c r="N355">
        <v>2</v>
      </c>
      <c r="O355">
        <v>-4</v>
      </c>
      <c r="P355">
        <v>4</v>
      </c>
      <c r="Q355" t="s">
        <v>747</v>
      </c>
      <c r="R355" t="s">
        <v>52</v>
      </c>
      <c r="S355" t="s">
        <v>53</v>
      </c>
      <c r="T355">
        <v>12</v>
      </c>
      <c r="U355">
        <v>12</v>
      </c>
    </row>
    <row r="356" spans="1:21" x14ac:dyDescent="0.25">
      <c r="A356" t="s">
        <v>46</v>
      </c>
      <c r="B356" t="s">
        <v>47</v>
      </c>
      <c r="C356" t="s">
        <v>722</v>
      </c>
      <c r="D356" t="s">
        <v>723</v>
      </c>
      <c r="E356" t="s">
        <v>60</v>
      </c>
      <c r="F356" t="s">
        <v>61</v>
      </c>
      <c r="G356" t="s">
        <v>49</v>
      </c>
      <c r="H356" t="s">
        <v>62</v>
      </c>
      <c r="I356" t="s">
        <v>748</v>
      </c>
      <c r="J356" t="s">
        <v>88</v>
      </c>
      <c r="K356">
        <v>67.66</v>
      </c>
      <c r="L356">
        <v>68</v>
      </c>
      <c r="M356">
        <v>-2</v>
      </c>
      <c r="N356">
        <v>2</v>
      </c>
      <c r="O356">
        <v>-4</v>
      </c>
      <c r="P356">
        <v>4</v>
      </c>
      <c r="Q356" t="s">
        <v>749</v>
      </c>
      <c r="R356" t="s">
        <v>52</v>
      </c>
      <c r="S356" t="s">
        <v>53</v>
      </c>
      <c r="T356">
        <v>12</v>
      </c>
      <c r="U356">
        <v>13</v>
      </c>
    </row>
    <row r="357" spans="1:21" x14ac:dyDescent="0.25">
      <c r="A357" t="s">
        <v>46</v>
      </c>
      <c r="B357" t="s">
        <v>47</v>
      </c>
      <c r="C357" t="s">
        <v>750</v>
      </c>
      <c r="D357" t="s">
        <v>751</v>
      </c>
      <c r="E357" t="s">
        <v>60</v>
      </c>
      <c r="F357" t="s">
        <v>61</v>
      </c>
      <c r="G357" t="s">
        <v>49</v>
      </c>
      <c r="H357" t="s">
        <v>62</v>
      </c>
      <c r="I357" t="s">
        <v>752</v>
      </c>
      <c r="J357" t="s">
        <v>50</v>
      </c>
      <c r="K357">
        <v>1099.94</v>
      </c>
      <c r="L357">
        <v>1097.4000000000001</v>
      </c>
      <c r="M357">
        <v>-3</v>
      </c>
      <c r="N357">
        <v>3</v>
      </c>
      <c r="O357">
        <v>-6</v>
      </c>
      <c r="P357">
        <v>6</v>
      </c>
      <c r="Q357" t="s">
        <v>753</v>
      </c>
      <c r="R357" t="s">
        <v>52</v>
      </c>
      <c r="S357" t="s">
        <v>53</v>
      </c>
      <c r="T357">
        <v>13</v>
      </c>
      <c r="U357">
        <v>1</v>
      </c>
    </row>
    <row r="358" spans="1:21" x14ac:dyDescent="0.25">
      <c r="A358" t="s">
        <v>46</v>
      </c>
      <c r="B358" t="s">
        <v>47</v>
      </c>
      <c r="C358" t="s">
        <v>750</v>
      </c>
      <c r="D358" t="s">
        <v>751</v>
      </c>
      <c r="E358" t="s">
        <v>60</v>
      </c>
      <c r="F358" t="s">
        <v>61</v>
      </c>
      <c r="G358" t="s">
        <v>49</v>
      </c>
      <c r="H358" t="s">
        <v>62</v>
      </c>
      <c r="I358" t="s">
        <v>754</v>
      </c>
      <c r="J358" t="s">
        <v>64</v>
      </c>
      <c r="K358">
        <v>473.76</v>
      </c>
      <c r="L358">
        <v>477.1</v>
      </c>
      <c r="M358">
        <v>-3</v>
      </c>
      <c r="N358">
        <v>3</v>
      </c>
      <c r="O358">
        <v>-6</v>
      </c>
      <c r="P358">
        <v>6</v>
      </c>
      <c r="Q358" t="s">
        <v>755</v>
      </c>
      <c r="R358" t="s">
        <v>52</v>
      </c>
      <c r="S358" t="s">
        <v>53</v>
      </c>
      <c r="T358">
        <v>13</v>
      </c>
      <c r="U358">
        <v>2</v>
      </c>
    </row>
    <row r="359" spans="1:21" x14ac:dyDescent="0.25">
      <c r="A359" t="s">
        <v>46</v>
      </c>
      <c r="B359" t="s">
        <v>47</v>
      </c>
      <c r="C359" t="s">
        <v>750</v>
      </c>
      <c r="D359" t="s">
        <v>751</v>
      </c>
      <c r="E359" t="s">
        <v>60</v>
      </c>
      <c r="F359" t="s">
        <v>61</v>
      </c>
      <c r="G359" t="s">
        <v>49</v>
      </c>
      <c r="H359" t="s">
        <v>62</v>
      </c>
      <c r="I359" t="s">
        <v>756</v>
      </c>
      <c r="J359" t="s">
        <v>67</v>
      </c>
      <c r="K359">
        <v>868.32</v>
      </c>
      <c r="L359">
        <v>871.5</v>
      </c>
      <c r="M359">
        <v>-3</v>
      </c>
      <c r="N359">
        <v>3</v>
      </c>
      <c r="O359">
        <v>-6</v>
      </c>
      <c r="P359">
        <v>6</v>
      </c>
      <c r="Q359" t="s">
        <v>757</v>
      </c>
      <c r="R359" t="s">
        <v>52</v>
      </c>
      <c r="S359" t="s">
        <v>53</v>
      </c>
      <c r="T359">
        <v>13</v>
      </c>
      <c r="U359">
        <v>3</v>
      </c>
    </row>
    <row r="360" spans="1:21" x14ac:dyDescent="0.25">
      <c r="A360" t="s">
        <v>46</v>
      </c>
      <c r="B360" t="s">
        <v>47</v>
      </c>
      <c r="C360" t="s">
        <v>750</v>
      </c>
      <c r="D360" t="s">
        <v>751</v>
      </c>
      <c r="E360" t="s">
        <v>60</v>
      </c>
      <c r="F360" t="s">
        <v>61</v>
      </c>
      <c r="G360" t="s">
        <v>49</v>
      </c>
      <c r="H360" t="s">
        <v>62</v>
      </c>
      <c r="I360" t="s">
        <v>758</v>
      </c>
      <c r="J360" t="s">
        <v>50</v>
      </c>
      <c r="K360">
        <v>1100.77</v>
      </c>
      <c r="L360">
        <v>1097.5</v>
      </c>
      <c r="M360">
        <v>-3</v>
      </c>
      <c r="N360">
        <v>3</v>
      </c>
      <c r="O360">
        <v>-6</v>
      </c>
      <c r="P360">
        <v>6</v>
      </c>
      <c r="Q360" t="s">
        <v>759</v>
      </c>
      <c r="R360" t="s">
        <v>52</v>
      </c>
      <c r="S360" t="s">
        <v>53</v>
      </c>
      <c r="T360">
        <v>13</v>
      </c>
      <c r="U360">
        <v>4</v>
      </c>
    </row>
    <row r="361" spans="1:21" x14ac:dyDescent="0.25">
      <c r="A361" t="s">
        <v>46</v>
      </c>
      <c r="B361" t="s">
        <v>47</v>
      </c>
      <c r="C361" t="s">
        <v>750</v>
      </c>
      <c r="D361" t="s">
        <v>751</v>
      </c>
      <c r="E361" t="s">
        <v>60</v>
      </c>
      <c r="F361" t="s">
        <v>61</v>
      </c>
      <c r="G361" t="s">
        <v>49</v>
      </c>
      <c r="H361" t="s">
        <v>62</v>
      </c>
      <c r="I361" t="s">
        <v>760</v>
      </c>
      <c r="J361" t="s">
        <v>64</v>
      </c>
      <c r="K361">
        <v>-477.64</v>
      </c>
      <c r="L361">
        <v>-477.1</v>
      </c>
      <c r="M361">
        <v>-3</v>
      </c>
      <c r="N361">
        <v>3</v>
      </c>
      <c r="O361">
        <v>-6</v>
      </c>
      <c r="P361">
        <v>6</v>
      </c>
      <c r="Q361" t="s">
        <v>761</v>
      </c>
      <c r="R361" t="s">
        <v>52</v>
      </c>
      <c r="S361" t="s">
        <v>53</v>
      </c>
      <c r="T361">
        <v>13</v>
      </c>
      <c r="U361">
        <v>5</v>
      </c>
    </row>
    <row r="362" spans="1:21" x14ac:dyDescent="0.25">
      <c r="A362" t="s">
        <v>46</v>
      </c>
      <c r="B362" t="s">
        <v>47</v>
      </c>
      <c r="C362" t="s">
        <v>750</v>
      </c>
      <c r="D362" t="s">
        <v>751</v>
      </c>
      <c r="E362" t="s">
        <v>60</v>
      </c>
      <c r="F362" t="s">
        <v>61</v>
      </c>
      <c r="G362" t="s">
        <v>49</v>
      </c>
      <c r="H362" t="s">
        <v>62</v>
      </c>
      <c r="I362" t="s">
        <v>762</v>
      </c>
      <c r="J362" t="s">
        <v>67</v>
      </c>
      <c r="K362">
        <v>867.34</v>
      </c>
      <c r="L362">
        <v>871.5</v>
      </c>
      <c r="M362">
        <v>-3</v>
      </c>
      <c r="N362">
        <v>3</v>
      </c>
      <c r="O362">
        <v>-6</v>
      </c>
      <c r="P362">
        <v>6</v>
      </c>
      <c r="Q362" t="s">
        <v>763</v>
      </c>
      <c r="R362" t="s">
        <v>52</v>
      </c>
      <c r="S362" t="s">
        <v>53</v>
      </c>
      <c r="T362">
        <v>13</v>
      </c>
      <c r="U362">
        <v>6</v>
      </c>
    </row>
    <row r="363" spans="1:21" x14ac:dyDescent="0.25">
      <c r="A363" t="s">
        <v>46</v>
      </c>
      <c r="B363" t="s">
        <v>47</v>
      </c>
      <c r="C363" t="s">
        <v>750</v>
      </c>
      <c r="D363" t="s">
        <v>751</v>
      </c>
      <c r="E363" t="s">
        <v>60</v>
      </c>
      <c r="F363" t="s">
        <v>61</v>
      </c>
      <c r="G363" t="s">
        <v>49</v>
      </c>
      <c r="H363" t="s">
        <v>62</v>
      </c>
      <c r="I363" t="s">
        <v>764</v>
      </c>
      <c r="J363" t="s">
        <v>88</v>
      </c>
      <c r="K363">
        <v>951.4</v>
      </c>
      <c r="L363">
        <v>954.2</v>
      </c>
      <c r="M363">
        <v>-3</v>
      </c>
      <c r="N363">
        <v>3</v>
      </c>
      <c r="O363">
        <v>-6</v>
      </c>
      <c r="P363">
        <v>6</v>
      </c>
      <c r="Q363" t="s">
        <v>765</v>
      </c>
      <c r="R363" t="s">
        <v>52</v>
      </c>
      <c r="S363" t="s">
        <v>53</v>
      </c>
      <c r="T363">
        <v>13</v>
      </c>
      <c r="U363">
        <v>7</v>
      </c>
    </row>
    <row r="364" spans="1:21" x14ac:dyDescent="0.25">
      <c r="A364" t="s">
        <v>46</v>
      </c>
      <c r="B364" t="s">
        <v>47</v>
      </c>
      <c r="C364" t="s">
        <v>766</v>
      </c>
      <c r="D364" t="s">
        <v>767</v>
      </c>
      <c r="E364" t="s">
        <v>60</v>
      </c>
      <c r="F364" t="s">
        <v>61</v>
      </c>
      <c r="G364" t="s">
        <v>49</v>
      </c>
      <c r="H364" t="s">
        <v>62</v>
      </c>
      <c r="I364" t="s">
        <v>768</v>
      </c>
      <c r="J364" t="s">
        <v>50</v>
      </c>
      <c r="K364">
        <v>1789.72</v>
      </c>
      <c r="L364">
        <v>1788.7</v>
      </c>
      <c r="M364">
        <v>-3</v>
      </c>
      <c r="N364">
        <v>3</v>
      </c>
      <c r="O364">
        <v>-6</v>
      </c>
      <c r="P364">
        <v>6</v>
      </c>
      <c r="Q364" t="s">
        <v>769</v>
      </c>
      <c r="R364" t="s">
        <v>52</v>
      </c>
      <c r="S364" t="s">
        <v>53</v>
      </c>
      <c r="T364">
        <v>14</v>
      </c>
      <c r="U364">
        <v>1</v>
      </c>
    </row>
    <row r="365" spans="1:21" x14ac:dyDescent="0.25">
      <c r="A365" t="s">
        <v>46</v>
      </c>
      <c r="B365" t="s">
        <v>47</v>
      </c>
      <c r="C365" t="s">
        <v>766</v>
      </c>
      <c r="D365" t="s">
        <v>767</v>
      </c>
      <c r="E365" t="s">
        <v>60</v>
      </c>
      <c r="F365" t="s">
        <v>61</v>
      </c>
      <c r="G365" t="s">
        <v>49</v>
      </c>
      <c r="H365" t="s">
        <v>62</v>
      </c>
      <c r="I365" t="s">
        <v>770</v>
      </c>
      <c r="J365" t="s">
        <v>64</v>
      </c>
      <c r="K365">
        <v>48.59</v>
      </c>
      <c r="L365">
        <v>50</v>
      </c>
      <c r="M365">
        <v>-3</v>
      </c>
      <c r="N365">
        <v>3</v>
      </c>
      <c r="O365">
        <v>-6</v>
      </c>
      <c r="P365">
        <v>6</v>
      </c>
      <c r="Q365" t="s">
        <v>771</v>
      </c>
      <c r="R365" t="s">
        <v>52</v>
      </c>
      <c r="S365" t="s">
        <v>53</v>
      </c>
      <c r="T365">
        <v>14</v>
      </c>
      <c r="U365">
        <v>2</v>
      </c>
    </row>
    <row r="366" spans="1:21" x14ac:dyDescent="0.25">
      <c r="A366" t="s">
        <v>46</v>
      </c>
      <c r="B366" t="s">
        <v>47</v>
      </c>
      <c r="C366" t="s">
        <v>766</v>
      </c>
      <c r="D366" t="s">
        <v>767</v>
      </c>
      <c r="E366" t="s">
        <v>60</v>
      </c>
      <c r="F366" t="s">
        <v>61</v>
      </c>
      <c r="G366" t="s">
        <v>49</v>
      </c>
      <c r="H366" t="s">
        <v>62</v>
      </c>
      <c r="I366" t="s">
        <v>772</v>
      </c>
      <c r="J366" t="s">
        <v>67</v>
      </c>
      <c r="K366">
        <v>832.3</v>
      </c>
      <c r="L366">
        <v>832.5</v>
      </c>
      <c r="M366">
        <v>-3</v>
      </c>
      <c r="N366">
        <v>3</v>
      </c>
      <c r="O366">
        <v>-6</v>
      </c>
      <c r="P366">
        <v>6</v>
      </c>
      <c r="Q366" t="s">
        <v>773</v>
      </c>
      <c r="R366" t="s">
        <v>52</v>
      </c>
      <c r="S366" t="s">
        <v>53</v>
      </c>
      <c r="T366">
        <v>14</v>
      </c>
      <c r="U366">
        <v>3</v>
      </c>
    </row>
    <row r="367" spans="1:21" x14ac:dyDescent="0.25">
      <c r="A367" t="s">
        <v>46</v>
      </c>
      <c r="B367" t="s">
        <v>47</v>
      </c>
      <c r="C367" t="s">
        <v>766</v>
      </c>
      <c r="D367" t="s">
        <v>767</v>
      </c>
      <c r="E367" t="s">
        <v>60</v>
      </c>
      <c r="F367" t="s">
        <v>61</v>
      </c>
      <c r="G367" t="s">
        <v>49</v>
      </c>
      <c r="H367" t="s">
        <v>62</v>
      </c>
      <c r="I367" t="s">
        <v>774</v>
      </c>
      <c r="J367" t="s">
        <v>50</v>
      </c>
      <c r="K367">
        <v>1814.82</v>
      </c>
      <c r="L367">
        <v>1813.6</v>
      </c>
      <c r="M367">
        <v>-3</v>
      </c>
      <c r="N367">
        <v>3</v>
      </c>
      <c r="O367">
        <v>-6</v>
      </c>
      <c r="P367">
        <v>6</v>
      </c>
      <c r="Q367" t="s">
        <v>775</v>
      </c>
      <c r="R367" t="s">
        <v>52</v>
      </c>
      <c r="S367" t="s">
        <v>53</v>
      </c>
      <c r="T367">
        <v>14</v>
      </c>
      <c r="U367">
        <v>4</v>
      </c>
    </row>
    <row r="368" spans="1:21" x14ac:dyDescent="0.25">
      <c r="A368" t="s">
        <v>46</v>
      </c>
      <c r="B368" t="s">
        <v>47</v>
      </c>
      <c r="C368" t="s">
        <v>766</v>
      </c>
      <c r="D368" t="s">
        <v>767</v>
      </c>
      <c r="E368" t="s">
        <v>60</v>
      </c>
      <c r="F368" t="s">
        <v>61</v>
      </c>
      <c r="G368" t="s">
        <v>49</v>
      </c>
      <c r="H368" t="s">
        <v>62</v>
      </c>
      <c r="I368" t="s">
        <v>776</v>
      </c>
      <c r="J368" t="s">
        <v>64</v>
      </c>
      <c r="K368">
        <v>48.67</v>
      </c>
      <c r="L368">
        <v>50</v>
      </c>
      <c r="M368">
        <v>-3</v>
      </c>
      <c r="N368">
        <v>3</v>
      </c>
      <c r="O368">
        <v>-6</v>
      </c>
      <c r="P368">
        <v>6</v>
      </c>
      <c r="Q368" t="s">
        <v>777</v>
      </c>
      <c r="R368" t="s">
        <v>52</v>
      </c>
      <c r="S368" t="s">
        <v>53</v>
      </c>
      <c r="T368">
        <v>14</v>
      </c>
      <c r="U368">
        <v>5</v>
      </c>
    </row>
    <row r="369" spans="1:21" x14ac:dyDescent="0.25">
      <c r="A369" t="s">
        <v>46</v>
      </c>
      <c r="B369" t="s">
        <v>47</v>
      </c>
      <c r="C369" t="s">
        <v>766</v>
      </c>
      <c r="D369" t="s">
        <v>767</v>
      </c>
      <c r="E369" t="s">
        <v>60</v>
      </c>
      <c r="F369" t="s">
        <v>61</v>
      </c>
      <c r="G369" t="s">
        <v>49</v>
      </c>
      <c r="H369" t="s">
        <v>62</v>
      </c>
      <c r="I369" t="s">
        <v>778</v>
      </c>
      <c r="J369" t="s">
        <v>67</v>
      </c>
      <c r="K369">
        <v>830.84</v>
      </c>
      <c r="L369">
        <v>830.6</v>
      </c>
      <c r="M369">
        <v>-3</v>
      </c>
      <c r="N369">
        <v>3</v>
      </c>
      <c r="O369">
        <v>-6</v>
      </c>
      <c r="P369">
        <v>6</v>
      </c>
      <c r="Q369" t="s">
        <v>779</v>
      </c>
      <c r="R369" t="s">
        <v>52</v>
      </c>
      <c r="S369" t="s">
        <v>53</v>
      </c>
      <c r="T369">
        <v>14</v>
      </c>
      <c r="U369">
        <v>6</v>
      </c>
    </row>
    <row r="370" spans="1:21" x14ac:dyDescent="0.25">
      <c r="A370" t="s">
        <v>46</v>
      </c>
      <c r="B370" t="s">
        <v>47</v>
      </c>
      <c r="C370" t="s">
        <v>766</v>
      </c>
      <c r="D370" t="s">
        <v>767</v>
      </c>
      <c r="E370" t="s">
        <v>60</v>
      </c>
      <c r="F370" t="s">
        <v>61</v>
      </c>
      <c r="G370" t="s">
        <v>49</v>
      </c>
      <c r="H370" t="s">
        <v>62</v>
      </c>
      <c r="I370" t="s">
        <v>780</v>
      </c>
      <c r="J370" t="s">
        <v>50</v>
      </c>
      <c r="K370">
        <v>1789.71</v>
      </c>
      <c r="L370">
        <v>1788.7</v>
      </c>
      <c r="M370">
        <v>-3</v>
      </c>
      <c r="N370">
        <v>3</v>
      </c>
      <c r="O370">
        <v>-6</v>
      </c>
      <c r="P370">
        <v>6</v>
      </c>
      <c r="Q370" t="s">
        <v>781</v>
      </c>
      <c r="R370" t="s">
        <v>52</v>
      </c>
      <c r="S370" t="s">
        <v>53</v>
      </c>
      <c r="T370">
        <v>14</v>
      </c>
      <c r="U370">
        <v>7</v>
      </c>
    </row>
    <row r="371" spans="1:21" x14ac:dyDescent="0.25">
      <c r="A371" t="s">
        <v>46</v>
      </c>
      <c r="B371" t="s">
        <v>47</v>
      </c>
      <c r="C371" t="s">
        <v>766</v>
      </c>
      <c r="D371" t="s">
        <v>767</v>
      </c>
      <c r="E371" t="s">
        <v>60</v>
      </c>
      <c r="F371" t="s">
        <v>61</v>
      </c>
      <c r="G371" t="s">
        <v>49</v>
      </c>
      <c r="H371" t="s">
        <v>62</v>
      </c>
      <c r="I371" t="s">
        <v>782</v>
      </c>
      <c r="J371" t="s">
        <v>64</v>
      </c>
      <c r="K371">
        <v>-31.43</v>
      </c>
      <c r="L371">
        <v>-30</v>
      </c>
      <c r="M371">
        <v>-3</v>
      </c>
      <c r="N371">
        <v>3</v>
      </c>
      <c r="O371">
        <v>-6</v>
      </c>
      <c r="P371">
        <v>6</v>
      </c>
      <c r="Q371" t="s">
        <v>783</v>
      </c>
      <c r="R371" t="s">
        <v>52</v>
      </c>
      <c r="S371" t="s">
        <v>53</v>
      </c>
      <c r="T371">
        <v>14</v>
      </c>
      <c r="U371">
        <v>8</v>
      </c>
    </row>
    <row r="372" spans="1:21" x14ac:dyDescent="0.25">
      <c r="A372" t="s">
        <v>46</v>
      </c>
      <c r="B372" t="s">
        <v>47</v>
      </c>
      <c r="C372" t="s">
        <v>766</v>
      </c>
      <c r="D372" t="s">
        <v>767</v>
      </c>
      <c r="E372" t="s">
        <v>60</v>
      </c>
      <c r="F372" t="s">
        <v>61</v>
      </c>
      <c r="G372" t="s">
        <v>49</v>
      </c>
      <c r="H372" t="s">
        <v>62</v>
      </c>
      <c r="I372" t="s">
        <v>784</v>
      </c>
      <c r="J372" t="s">
        <v>67</v>
      </c>
      <c r="K372">
        <v>832.05</v>
      </c>
      <c r="L372">
        <v>832.5</v>
      </c>
      <c r="M372">
        <v>-3</v>
      </c>
      <c r="N372">
        <v>3</v>
      </c>
      <c r="O372">
        <v>-6</v>
      </c>
      <c r="P372">
        <v>6</v>
      </c>
      <c r="Q372" t="s">
        <v>785</v>
      </c>
      <c r="R372" t="s">
        <v>52</v>
      </c>
      <c r="S372" t="s">
        <v>53</v>
      </c>
      <c r="T372">
        <v>14</v>
      </c>
      <c r="U372">
        <v>9</v>
      </c>
    </row>
    <row r="373" spans="1:21" x14ac:dyDescent="0.25">
      <c r="A373" t="s">
        <v>46</v>
      </c>
      <c r="B373" t="s">
        <v>47</v>
      </c>
      <c r="C373" t="s">
        <v>766</v>
      </c>
      <c r="D373" t="s">
        <v>767</v>
      </c>
      <c r="E373" t="s">
        <v>60</v>
      </c>
      <c r="F373" t="s">
        <v>61</v>
      </c>
      <c r="G373" t="s">
        <v>49</v>
      </c>
      <c r="H373" t="s">
        <v>62</v>
      </c>
      <c r="I373" t="s">
        <v>786</v>
      </c>
      <c r="J373" t="s">
        <v>50</v>
      </c>
      <c r="K373">
        <v>1814.66</v>
      </c>
      <c r="L373">
        <v>1813.6</v>
      </c>
      <c r="M373">
        <v>-3</v>
      </c>
      <c r="N373">
        <v>3</v>
      </c>
      <c r="O373">
        <v>-6</v>
      </c>
      <c r="P373">
        <v>6</v>
      </c>
      <c r="Q373" t="s">
        <v>787</v>
      </c>
      <c r="R373" t="s">
        <v>52</v>
      </c>
      <c r="S373" t="s">
        <v>53</v>
      </c>
      <c r="T373">
        <v>14</v>
      </c>
      <c r="U373">
        <v>10</v>
      </c>
    </row>
    <row r="374" spans="1:21" x14ac:dyDescent="0.25">
      <c r="A374" t="s">
        <v>46</v>
      </c>
      <c r="B374" t="s">
        <v>47</v>
      </c>
      <c r="C374" t="s">
        <v>766</v>
      </c>
      <c r="D374" t="s">
        <v>767</v>
      </c>
      <c r="E374" t="s">
        <v>60</v>
      </c>
      <c r="F374" t="s">
        <v>61</v>
      </c>
      <c r="G374" t="s">
        <v>49</v>
      </c>
      <c r="H374" t="s">
        <v>62</v>
      </c>
      <c r="I374" t="s">
        <v>788</v>
      </c>
      <c r="J374" t="s">
        <v>64</v>
      </c>
      <c r="K374">
        <v>-31.54</v>
      </c>
      <c r="L374">
        <v>-30</v>
      </c>
      <c r="M374">
        <v>-3</v>
      </c>
      <c r="N374">
        <v>3</v>
      </c>
      <c r="O374">
        <v>-6</v>
      </c>
      <c r="P374">
        <v>6</v>
      </c>
      <c r="Q374" t="s">
        <v>789</v>
      </c>
      <c r="R374" t="s">
        <v>52</v>
      </c>
      <c r="S374" t="s">
        <v>53</v>
      </c>
      <c r="T374">
        <v>14</v>
      </c>
      <c r="U374">
        <v>11</v>
      </c>
    </row>
    <row r="375" spans="1:21" x14ac:dyDescent="0.25">
      <c r="A375" t="s">
        <v>46</v>
      </c>
      <c r="B375" t="s">
        <v>47</v>
      </c>
      <c r="C375" t="s">
        <v>766</v>
      </c>
      <c r="D375" t="s">
        <v>767</v>
      </c>
      <c r="E375" t="s">
        <v>60</v>
      </c>
      <c r="F375" t="s">
        <v>61</v>
      </c>
      <c r="G375" t="s">
        <v>49</v>
      </c>
      <c r="H375" t="s">
        <v>62</v>
      </c>
      <c r="I375" t="s">
        <v>790</v>
      </c>
      <c r="J375" t="s">
        <v>67</v>
      </c>
      <c r="K375">
        <v>830.46</v>
      </c>
      <c r="L375">
        <v>830.6</v>
      </c>
      <c r="M375">
        <v>-3</v>
      </c>
      <c r="N375">
        <v>3</v>
      </c>
      <c r="O375">
        <v>-6</v>
      </c>
      <c r="P375">
        <v>6</v>
      </c>
      <c r="Q375" t="s">
        <v>791</v>
      </c>
      <c r="R375" t="s">
        <v>52</v>
      </c>
      <c r="S375" t="s">
        <v>53</v>
      </c>
      <c r="T375">
        <v>14</v>
      </c>
      <c r="U375">
        <v>12</v>
      </c>
    </row>
    <row r="376" spans="1:21" x14ac:dyDescent="0.25">
      <c r="A376" t="s">
        <v>46</v>
      </c>
      <c r="B376" t="s">
        <v>47</v>
      </c>
      <c r="C376" t="s">
        <v>766</v>
      </c>
      <c r="D376" t="s">
        <v>767</v>
      </c>
      <c r="E376" t="s">
        <v>60</v>
      </c>
      <c r="F376" t="s">
        <v>61</v>
      </c>
      <c r="G376" t="s">
        <v>49</v>
      </c>
      <c r="H376" t="s">
        <v>62</v>
      </c>
      <c r="I376" t="s">
        <v>792</v>
      </c>
      <c r="J376" t="s">
        <v>91</v>
      </c>
      <c r="K376">
        <v>836.29</v>
      </c>
      <c r="L376">
        <v>836.2</v>
      </c>
      <c r="M376">
        <v>-4</v>
      </c>
      <c r="N376">
        <v>4</v>
      </c>
      <c r="O376">
        <v>-6</v>
      </c>
      <c r="P376">
        <v>6</v>
      </c>
      <c r="Q376" t="s">
        <v>793</v>
      </c>
      <c r="R376" t="s">
        <v>52</v>
      </c>
      <c r="S376" t="s">
        <v>53</v>
      </c>
      <c r="T376">
        <v>14</v>
      </c>
      <c r="U376">
        <v>13</v>
      </c>
    </row>
    <row r="377" spans="1:21" x14ac:dyDescent="0.25">
      <c r="A377" t="s">
        <v>46</v>
      </c>
      <c r="B377" t="s">
        <v>47</v>
      </c>
      <c r="C377" t="s">
        <v>766</v>
      </c>
      <c r="D377" t="s">
        <v>767</v>
      </c>
      <c r="E377" t="s">
        <v>60</v>
      </c>
      <c r="F377" t="s">
        <v>61</v>
      </c>
      <c r="G377" t="s">
        <v>49</v>
      </c>
      <c r="H377" t="s">
        <v>62</v>
      </c>
      <c r="I377" t="s">
        <v>794</v>
      </c>
      <c r="J377" t="s">
        <v>91</v>
      </c>
      <c r="K377">
        <v>836.27</v>
      </c>
      <c r="L377">
        <v>836.2</v>
      </c>
      <c r="M377">
        <v>-4</v>
      </c>
      <c r="N377">
        <v>4</v>
      </c>
      <c r="O377">
        <v>-6</v>
      </c>
      <c r="P377">
        <v>6</v>
      </c>
      <c r="Q377" t="s">
        <v>795</v>
      </c>
      <c r="R377" t="s">
        <v>52</v>
      </c>
      <c r="S377" t="s">
        <v>53</v>
      </c>
      <c r="T377">
        <v>14</v>
      </c>
      <c r="U377">
        <v>14</v>
      </c>
    </row>
    <row r="378" spans="1:21" x14ac:dyDescent="0.25">
      <c r="A378" t="s">
        <v>46</v>
      </c>
      <c r="B378" t="s">
        <v>47</v>
      </c>
      <c r="C378" t="s">
        <v>796</v>
      </c>
      <c r="D378" t="s">
        <v>797</v>
      </c>
      <c r="E378" t="s">
        <v>60</v>
      </c>
      <c r="F378" t="s">
        <v>61</v>
      </c>
      <c r="G378" t="s">
        <v>49</v>
      </c>
      <c r="H378" t="s">
        <v>62</v>
      </c>
      <c r="I378" t="s">
        <v>798</v>
      </c>
      <c r="J378" t="s">
        <v>50</v>
      </c>
      <c r="K378">
        <v>2814.18</v>
      </c>
      <c r="L378">
        <v>2813.6</v>
      </c>
      <c r="M378">
        <v>-3</v>
      </c>
      <c r="N378">
        <v>3</v>
      </c>
      <c r="O378">
        <v>-6</v>
      </c>
      <c r="P378">
        <v>6</v>
      </c>
      <c r="Q378" t="s">
        <v>799</v>
      </c>
      <c r="R378" t="s">
        <v>52</v>
      </c>
      <c r="S378" t="s">
        <v>53</v>
      </c>
      <c r="T378">
        <v>15</v>
      </c>
      <c r="U378">
        <v>1</v>
      </c>
    </row>
    <row r="379" spans="1:21" x14ac:dyDescent="0.25">
      <c r="A379" t="s">
        <v>46</v>
      </c>
      <c r="B379" t="s">
        <v>47</v>
      </c>
      <c r="C379" t="s">
        <v>796</v>
      </c>
      <c r="D379" t="s">
        <v>797</v>
      </c>
      <c r="E379" t="s">
        <v>60</v>
      </c>
      <c r="F379" t="s">
        <v>61</v>
      </c>
      <c r="G379" t="s">
        <v>49</v>
      </c>
      <c r="H379" t="s">
        <v>62</v>
      </c>
      <c r="I379" t="s">
        <v>800</v>
      </c>
      <c r="J379" t="s">
        <v>64</v>
      </c>
      <c r="K379">
        <v>102.56</v>
      </c>
      <c r="L379">
        <v>103.1</v>
      </c>
      <c r="M379">
        <v>-3</v>
      </c>
      <c r="N379">
        <v>3</v>
      </c>
      <c r="O379">
        <v>-6</v>
      </c>
      <c r="P379">
        <v>6</v>
      </c>
      <c r="Q379" t="s">
        <v>801</v>
      </c>
      <c r="R379" t="s">
        <v>52</v>
      </c>
      <c r="S379" t="s">
        <v>53</v>
      </c>
      <c r="T379">
        <v>15</v>
      </c>
      <c r="U379">
        <v>2</v>
      </c>
    </row>
    <row r="380" spans="1:21" x14ac:dyDescent="0.25">
      <c r="A380" t="s">
        <v>46</v>
      </c>
      <c r="B380" t="s">
        <v>47</v>
      </c>
      <c r="C380" t="s">
        <v>796</v>
      </c>
      <c r="D380" t="s">
        <v>797</v>
      </c>
      <c r="E380" t="s">
        <v>60</v>
      </c>
      <c r="F380" t="s">
        <v>61</v>
      </c>
      <c r="G380" t="s">
        <v>49</v>
      </c>
      <c r="H380" t="s">
        <v>62</v>
      </c>
      <c r="I380" t="s">
        <v>802</v>
      </c>
      <c r="J380" t="s">
        <v>67</v>
      </c>
      <c r="K380">
        <v>929.47</v>
      </c>
      <c r="L380">
        <v>930</v>
      </c>
      <c r="M380">
        <v>-3</v>
      </c>
      <c r="N380">
        <v>3</v>
      </c>
      <c r="O380">
        <v>-6</v>
      </c>
      <c r="P380">
        <v>6</v>
      </c>
      <c r="Q380" t="s">
        <v>803</v>
      </c>
      <c r="R380" t="s">
        <v>52</v>
      </c>
      <c r="S380" t="s">
        <v>53</v>
      </c>
      <c r="T380">
        <v>15</v>
      </c>
      <c r="U380">
        <v>3</v>
      </c>
    </row>
    <row r="381" spans="1:21" x14ac:dyDescent="0.25">
      <c r="A381" t="s">
        <v>46</v>
      </c>
      <c r="B381" t="s">
        <v>47</v>
      </c>
      <c r="C381" t="s">
        <v>796</v>
      </c>
      <c r="D381" t="s">
        <v>797</v>
      </c>
      <c r="E381" t="s">
        <v>60</v>
      </c>
      <c r="F381" t="s">
        <v>61</v>
      </c>
      <c r="G381" t="s">
        <v>49</v>
      </c>
      <c r="H381" t="s">
        <v>62</v>
      </c>
      <c r="I381" t="s">
        <v>804</v>
      </c>
      <c r="J381" t="s">
        <v>50</v>
      </c>
      <c r="K381">
        <v>2875.58</v>
      </c>
      <c r="L381">
        <v>2875</v>
      </c>
      <c r="M381">
        <v>-3</v>
      </c>
      <c r="N381">
        <v>3</v>
      </c>
      <c r="O381">
        <v>-4.5</v>
      </c>
      <c r="P381">
        <v>4.5</v>
      </c>
      <c r="Q381" t="s">
        <v>805</v>
      </c>
      <c r="R381" t="s">
        <v>52</v>
      </c>
      <c r="S381" t="s">
        <v>53</v>
      </c>
      <c r="T381">
        <v>15</v>
      </c>
      <c r="U381">
        <v>4</v>
      </c>
    </row>
    <row r="382" spans="1:21" x14ac:dyDescent="0.25">
      <c r="A382" t="s">
        <v>46</v>
      </c>
      <c r="B382" t="s">
        <v>47</v>
      </c>
      <c r="C382" t="s">
        <v>796</v>
      </c>
      <c r="D382" t="s">
        <v>797</v>
      </c>
      <c r="E382" t="s">
        <v>60</v>
      </c>
      <c r="F382" t="s">
        <v>61</v>
      </c>
      <c r="G382" t="s">
        <v>49</v>
      </c>
      <c r="H382" t="s">
        <v>62</v>
      </c>
      <c r="I382" t="s">
        <v>806</v>
      </c>
      <c r="J382" t="s">
        <v>64</v>
      </c>
      <c r="K382">
        <v>108.58</v>
      </c>
      <c r="L382">
        <v>107.8</v>
      </c>
      <c r="M382">
        <v>-3</v>
      </c>
      <c r="N382">
        <v>3</v>
      </c>
      <c r="O382">
        <v>-4.5</v>
      </c>
      <c r="P382">
        <v>4.5</v>
      </c>
      <c r="Q382" t="s">
        <v>807</v>
      </c>
      <c r="R382" t="s">
        <v>52</v>
      </c>
      <c r="S382" t="s">
        <v>53</v>
      </c>
      <c r="T382">
        <v>15</v>
      </c>
      <c r="U382">
        <v>5</v>
      </c>
    </row>
    <row r="383" spans="1:21" x14ac:dyDescent="0.25">
      <c r="A383" t="s">
        <v>46</v>
      </c>
      <c r="B383" t="s">
        <v>47</v>
      </c>
      <c r="C383" t="s">
        <v>796</v>
      </c>
      <c r="D383" t="s">
        <v>797</v>
      </c>
      <c r="E383" t="s">
        <v>60</v>
      </c>
      <c r="F383" t="s">
        <v>61</v>
      </c>
      <c r="G383" t="s">
        <v>49</v>
      </c>
      <c r="H383" t="s">
        <v>62</v>
      </c>
      <c r="I383" t="s">
        <v>808</v>
      </c>
      <c r="J383" t="s">
        <v>67</v>
      </c>
      <c r="K383">
        <v>921.41</v>
      </c>
      <c r="L383">
        <v>921.3</v>
      </c>
      <c r="M383">
        <v>-3</v>
      </c>
      <c r="N383">
        <v>3</v>
      </c>
      <c r="O383">
        <v>-4.5</v>
      </c>
      <c r="P383">
        <v>4.5</v>
      </c>
      <c r="Q383" t="s">
        <v>809</v>
      </c>
      <c r="R383" t="s">
        <v>52</v>
      </c>
      <c r="S383" t="s">
        <v>53</v>
      </c>
      <c r="T383">
        <v>15</v>
      </c>
      <c r="U383">
        <v>6</v>
      </c>
    </row>
    <row r="384" spans="1:21" x14ac:dyDescent="0.25">
      <c r="A384" t="s">
        <v>46</v>
      </c>
      <c r="B384" t="s">
        <v>47</v>
      </c>
      <c r="C384" t="s">
        <v>796</v>
      </c>
      <c r="D384" t="s">
        <v>797</v>
      </c>
      <c r="E384" t="s">
        <v>60</v>
      </c>
      <c r="F384" t="s">
        <v>61</v>
      </c>
      <c r="G384" t="s">
        <v>49</v>
      </c>
      <c r="H384" t="s">
        <v>62</v>
      </c>
      <c r="I384" t="s">
        <v>810</v>
      </c>
      <c r="J384" t="s">
        <v>50</v>
      </c>
      <c r="K384">
        <v>2813.41</v>
      </c>
      <c r="L384">
        <v>2813.6</v>
      </c>
      <c r="M384">
        <v>-3</v>
      </c>
      <c r="N384">
        <v>3</v>
      </c>
      <c r="O384">
        <v>-6</v>
      </c>
      <c r="P384">
        <v>6</v>
      </c>
      <c r="Q384" t="s">
        <v>811</v>
      </c>
      <c r="R384" t="s">
        <v>52</v>
      </c>
      <c r="S384" t="s">
        <v>53</v>
      </c>
      <c r="T384">
        <v>15</v>
      </c>
      <c r="U384">
        <v>7</v>
      </c>
    </row>
    <row r="385" spans="1:21" x14ac:dyDescent="0.25">
      <c r="A385" t="s">
        <v>46</v>
      </c>
      <c r="B385" t="s">
        <v>47</v>
      </c>
      <c r="C385" t="s">
        <v>796</v>
      </c>
      <c r="D385" t="s">
        <v>797</v>
      </c>
      <c r="E385" t="s">
        <v>60</v>
      </c>
      <c r="F385" t="s">
        <v>61</v>
      </c>
      <c r="G385" t="s">
        <v>49</v>
      </c>
      <c r="H385" t="s">
        <v>62</v>
      </c>
      <c r="I385" t="s">
        <v>812</v>
      </c>
      <c r="J385" t="s">
        <v>64</v>
      </c>
      <c r="K385">
        <v>-71.67</v>
      </c>
      <c r="L385">
        <v>-70.5</v>
      </c>
      <c r="M385">
        <v>-3</v>
      </c>
      <c r="N385">
        <v>3</v>
      </c>
      <c r="O385">
        <v>-6</v>
      </c>
      <c r="P385">
        <v>6</v>
      </c>
      <c r="Q385" t="s">
        <v>813</v>
      </c>
      <c r="R385" t="s">
        <v>52</v>
      </c>
      <c r="S385" t="s">
        <v>53</v>
      </c>
      <c r="T385">
        <v>15</v>
      </c>
      <c r="U385">
        <v>8</v>
      </c>
    </row>
    <row r="386" spans="1:21" x14ac:dyDescent="0.25">
      <c r="A386" t="s">
        <v>46</v>
      </c>
      <c r="B386" t="s">
        <v>47</v>
      </c>
      <c r="C386" t="s">
        <v>796</v>
      </c>
      <c r="D386" t="s">
        <v>797</v>
      </c>
      <c r="E386" t="s">
        <v>60</v>
      </c>
      <c r="F386" t="s">
        <v>61</v>
      </c>
      <c r="G386" t="s">
        <v>49</v>
      </c>
      <c r="H386" t="s">
        <v>62</v>
      </c>
      <c r="I386" t="s">
        <v>814</v>
      </c>
      <c r="J386" t="s">
        <v>67</v>
      </c>
      <c r="K386">
        <v>928.96</v>
      </c>
      <c r="L386">
        <v>930</v>
      </c>
      <c r="M386">
        <v>-3</v>
      </c>
      <c r="N386">
        <v>3</v>
      </c>
      <c r="O386">
        <v>-6</v>
      </c>
      <c r="P386">
        <v>6</v>
      </c>
      <c r="Q386" t="s">
        <v>815</v>
      </c>
      <c r="R386" t="s">
        <v>52</v>
      </c>
      <c r="S386" t="s">
        <v>53</v>
      </c>
      <c r="T386">
        <v>15</v>
      </c>
      <c r="U386">
        <v>9</v>
      </c>
    </row>
    <row r="387" spans="1:21" x14ac:dyDescent="0.25">
      <c r="A387" t="s">
        <v>46</v>
      </c>
      <c r="B387" t="s">
        <v>47</v>
      </c>
      <c r="C387" t="s">
        <v>796</v>
      </c>
      <c r="D387" t="s">
        <v>797</v>
      </c>
      <c r="E387" t="s">
        <v>60</v>
      </c>
      <c r="F387" t="s">
        <v>61</v>
      </c>
      <c r="G387" t="s">
        <v>49</v>
      </c>
      <c r="H387" t="s">
        <v>62</v>
      </c>
      <c r="I387" t="s">
        <v>816</v>
      </c>
      <c r="J387" t="s">
        <v>50</v>
      </c>
      <c r="K387">
        <v>2874.6</v>
      </c>
      <c r="L387">
        <v>2875</v>
      </c>
      <c r="M387">
        <v>-3</v>
      </c>
      <c r="N387">
        <v>3</v>
      </c>
      <c r="O387">
        <v>-4.5</v>
      </c>
      <c r="P387">
        <v>4.5</v>
      </c>
      <c r="Q387" t="s">
        <v>817</v>
      </c>
      <c r="R387" t="s">
        <v>52</v>
      </c>
      <c r="S387" t="s">
        <v>53</v>
      </c>
      <c r="T387">
        <v>15</v>
      </c>
      <c r="U387">
        <v>10</v>
      </c>
    </row>
    <row r="388" spans="1:21" x14ac:dyDescent="0.25">
      <c r="A388" t="s">
        <v>46</v>
      </c>
      <c r="B388" t="s">
        <v>47</v>
      </c>
      <c r="C388" t="s">
        <v>796</v>
      </c>
      <c r="D388" t="s">
        <v>797</v>
      </c>
      <c r="E388" t="s">
        <v>60</v>
      </c>
      <c r="F388" t="s">
        <v>61</v>
      </c>
      <c r="G388" t="s">
        <v>49</v>
      </c>
      <c r="H388" t="s">
        <v>62</v>
      </c>
      <c r="I388" t="s">
        <v>818</v>
      </c>
      <c r="J388" t="s">
        <v>64</v>
      </c>
      <c r="K388">
        <v>-75.94</v>
      </c>
      <c r="L388">
        <v>-75.2</v>
      </c>
      <c r="M388">
        <v>-3</v>
      </c>
      <c r="N388">
        <v>3</v>
      </c>
      <c r="O388">
        <v>-4.5</v>
      </c>
      <c r="P388">
        <v>4.5</v>
      </c>
      <c r="Q388" t="s">
        <v>819</v>
      </c>
      <c r="R388" t="s">
        <v>52</v>
      </c>
      <c r="S388" t="s">
        <v>53</v>
      </c>
      <c r="T388">
        <v>15</v>
      </c>
      <c r="U388">
        <v>11</v>
      </c>
    </row>
    <row r="389" spans="1:21" x14ac:dyDescent="0.25">
      <c r="A389" t="s">
        <v>46</v>
      </c>
      <c r="B389" t="s">
        <v>47</v>
      </c>
      <c r="C389" t="s">
        <v>796</v>
      </c>
      <c r="D389" t="s">
        <v>797</v>
      </c>
      <c r="E389" t="s">
        <v>60</v>
      </c>
      <c r="F389" t="s">
        <v>61</v>
      </c>
      <c r="G389" t="s">
        <v>49</v>
      </c>
      <c r="H389" t="s">
        <v>62</v>
      </c>
      <c r="I389" t="s">
        <v>820</v>
      </c>
      <c r="J389" t="s">
        <v>67</v>
      </c>
      <c r="K389">
        <v>920.03</v>
      </c>
      <c r="L389">
        <v>921.3</v>
      </c>
      <c r="M389">
        <v>-3</v>
      </c>
      <c r="N389">
        <v>3</v>
      </c>
      <c r="O389">
        <v>-4.5</v>
      </c>
      <c r="P389">
        <v>4.5</v>
      </c>
      <c r="Q389" t="s">
        <v>821</v>
      </c>
      <c r="R389" t="s">
        <v>52</v>
      </c>
      <c r="S389" t="s">
        <v>53</v>
      </c>
      <c r="T389">
        <v>15</v>
      </c>
      <c r="U389">
        <v>12</v>
      </c>
    </row>
    <row r="390" spans="1:21" x14ac:dyDescent="0.25">
      <c r="A390" t="s">
        <v>46</v>
      </c>
      <c r="B390" t="s">
        <v>47</v>
      </c>
      <c r="C390" t="s">
        <v>822</v>
      </c>
      <c r="D390" t="s">
        <v>823</v>
      </c>
      <c r="E390" t="s">
        <v>60</v>
      </c>
      <c r="F390" t="s">
        <v>61</v>
      </c>
      <c r="G390" t="s">
        <v>49</v>
      </c>
      <c r="H390" t="s">
        <v>62</v>
      </c>
      <c r="I390" t="s">
        <v>824</v>
      </c>
      <c r="J390" t="s">
        <v>50</v>
      </c>
      <c r="K390">
        <v>4616.16</v>
      </c>
      <c r="L390">
        <v>4617</v>
      </c>
      <c r="M390">
        <v>-3</v>
      </c>
      <c r="N390">
        <v>3</v>
      </c>
      <c r="O390">
        <v>-6</v>
      </c>
      <c r="P390">
        <v>6</v>
      </c>
      <c r="Q390" t="s">
        <v>825</v>
      </c>
      <c r="R390" t="s">
        <v>52</v>
      </c>
      <c r="S390" t="s">
        <v>53</v>
      </c>
      <c r="T390">
        <v>16</v>
      </c>
      <c r="U390">
        <v>1</v>
      </c>
    </row>
    <row r="391" spans="1:21" x14ac:dyDescent="0.25">
      <c r="A391" t="s">
        <v>46</v>
      </c>
      <c r="B391" t="s">
        <v>47</v>
      </c>
      <c r="C391" t="s">
        <v>822</v>
      </c>
      <c r="D391" t="s">
        <v>823</v>
      </c>
      <c r="E391" t="s">
        <v>60</v>
      </c>
      <c r="F391" t="s">
        <v>61</v>
      </c>
      <c r="G391" t="s">
        <v>49</v>
      </c>
      <c r="H391" t="s">
        <v>62</v>
      </c>
      <c r="I391" t="s">
        <v>826</v>
      </c>
      <c r="J391" t="s">
        <v>64</v>
      </c>
      <c r="K391">
        <v>10.63</v>
      </c>
      <c r="L391">
        <v>9.6999999999999993</v>
      </c>
      <c r="M391">
        <v>-3</v>
      </c>
      <c r="N391">
        <v>3</v>
      </c>
      <c r="O391">
        <v>-6</v>
      </c>
      <c r="P391">
        <v>6</v>
      </c>
      <c r="Q391" t="s">
        <v>827</v>
      </c>
      <c r="R391" t="s">
        <v>52</v>
      </c>
      <c r="S391" t="s">
        <v>53</v>
      </c>
      <c r="T391">
        <v>16</v>
      </c>
      <c r="U391">
        <v>2</v>
      </c>
    </row>
    <row r="392" spans="1:21" x14ac:dyDescent="0.25">
      <c r="A392" t="s">
        <v>46</v>
      </c>
      <c r="B392" t="s">
        <v>47</v>
      </c>
      <c r="C392" t="s">
        <v>822</v>
      </c>
      <c r="D392" t="s">
        <v>823</v>
      </c>
      <c r="E392" t="s">
        <v>60</v>
      </c>
      <c r="F392" t="s">
        <v>61</v>
      </c>
      <c r="G392" t="s">
        <v>49</v>
      </c>
      <c r="H392" t="s">
        <v>62</v>
      </c>
      <c r="I392" t="s">
        <v>828</v>
      </c>
      <c r="J392" t="s">
        <v>67</v>
      </c>
      <c r="K392">
        <v>1183.77</v>
      </c>
      <c r="L392">
        <v>1179.5999999999999</v>
      </c>
      <c r="M392">
        <v>-3</v>
      </c>
      <c r="N392">
        <v>3</v>
      </c>
      <c r="O392">
        <v>-6</v>
      </c>
      <c r="P392">
        <v>6</v>
      </c>
      <c r="Q392" t="s">
        <v>829</v>
      </c>
      <c r="R392" t="s">
        <v>52</v>
      </c>
      <c r="S392" t="s">
        <v>53</v>
      </c>
      <c r="T392">
        <v>16</v>
      </c>
      <c r="U392">
        <v>3</v>
      </c>
    </row>
    <row r="393" spans="1:21" x14ac:dyDescent="0.25">
      <c r="A393" t="s">
        <v>46</v>
      </c>
      <c r="B393" t="s">
        <v>47</v>
      </c>
      <c r="C393" t="s">
        <v>822</v>
      </c>
      <c r="D393" t="s">
        <v>823</v>
      </c>
      <c r="E393" t="s">
        <v>60</v>
      </c>
      <c r="F393" t="s">
        <v>61</v>
      </c>
      <c r="G393" t="s">
        <v>49</v>
      </c>
      <c r="H393" t="s">
        <v>62</v>
      </c>
      <c r="I393" t="s">
        <v>830</v>
      </c>
      <c r="J393" t="s">
        <v>50</v>
      </c>
      <c r="K393">
        <v>4626.83</v>
      </c>
      <c r="L393">
        <v>4627.3999999999996</v>
      </c>
      <c r="M393">
        <v>-3</v>
      </c>
      <c r="N393">
        <v>3</v>
      </c>
      <c r="O393">
        <v>-6</v>
      </c>
      <c r="P393">
        <v>6</v>
      </c>
      <c r="Q393" t="s">
        <v>831</v>
      </c>
      <c r="R393" t="s">
        <v>52</v>
      </c>
      <c r="S393" t="s">
        <v>53</v>
      </c>
      <c r="T393">
        <v>16</v>
      </c>
      <c r="U393">
        <v>4</v>
      </c>
    </row>
    <row r="394" spans="1:21" x14ac:dyDescent="0.25">
      <c r="A394" t="s">
        <v>46</v>
      </c>
      <c r="B394" t="s">
        <v>47</v>
      </c>
      <c r="C394" t="s">
        <v>822</v>
      </c>
      <c r="D394" t="s">
        <v>823</v>
      </c>
      <c r="E394" t="s">
        <v>60</v>
      </c>
      <c r="F394" t="s">
        <v>61</v>
      </c>
      <c r="G394" t="s">
        <v>49</v>
      </c>
      <c r="H394" t="s">
        <v>62</v>
      </c>
      <c r="I394" t="s">
        <v>832</v>
      </c>
      <c r="J394" t="s">
        <v>64</v>
      </c>
      <c r="K394">
        <v>-70.5</v>
      </c>
      <c r="L394">
        <v>-70.3</v>
      </c>
      <c r="M394">
        <v>-3</v>
      </c>
      <c r="N394">
        <v>3</v>
      </c>
      <c r="O394">
        <v>-6</v>
      </c>
      <c r="P394">
        <v>6</v>
      </c>
      <c r="Q394" t="s">
        <v>833</v>
      </c>
      <c r="R394" t="s">
        <v>52</v>
      </c>
      <c r="S394" t="s">
        <v>53</v>
      </c>
      <c r="T394">
        <v>16</v>
      </c>
      <c r="U394">
        <v>5</v>
      </c>
    </row>
    <row r="395" spans="1:21" x14ac:dyDescent="0.25">
      <c r="A395" t="s">
        <v>46</v>
      </c>
      <c r="B395" t="s">
        <v>47</v>
      </c>
      <c r="C395" t="s">
        <v>822</v>
      </c>
      <c r="D395" t="s">
        <v>823</v>
      </c>
      <c r="E395" t="s">
        <v>60</v>
      </c>
      <c r="F395" t="s">
        <v>61</v>
      </c>
      <c r="G395" t="s">
        <v>49</v>
      </c>
      <c r="H395" t="s">
        <v>62</v>
      </c>
      <c r="I395" t="s">
        <v>834</v>
      </c>
      <c r="J395" t="s">
        <v>67</v>
      </c>
      <c r="K395">
        <v>1185.33</v>
      </c>
      <c r="L395">
        <v>1181.2</v>
      </c>
      <c r="M395">
        <v>-3</v>
      </c>
      <c r="N395">
        <v>3</v>
      </c>
      <c r="O395">
        <v>-6</v>
      </c>
      <c r="P395">
        <v>6</v>
      </c>
      <c r="Q395" t="s">
        <v>835</v>
      </c>
      <c r="R395" t="s">
        <v>52</v>
      </c>
      <c r="S395" t="s">
        <v>53</v>
      </c>
      <c r="T395">
        <v>16</v>
      </c>
      <c r="U395">
        <v>6</v>
      </c>
    </row>
    <row r="396" spans="1:21" x14ac:dyDescent="0.25">
      <c r="A396" t="s">
        <v>46</v>
      </c>
      <c r="B396" t="s">
        <v>47</v>
      </c>
      <c r="C396" t="s">
        <v>836</v>
      </c>
      <c r="D396" t="s">
        <v>837</v>
      </c>
      <c r="E396" t="s">
        <v>60</v>
      </c>
      <c r="F396" t="s">
        <v>61</v>
      </c>
      <c r="G396" t="s">
        <v>49</v>
      </c>
      <c r="H396" t="s">
        <v>62</v>
      </c>
      <c r="I396" t="s">
        <v>838</v>
      </c>
      <c r="J396" t="s">
        <v>50</v>
      </c>
      <c r="K396">
        <v>3872.1</v>
      </c>
      <c r="L396">
        <v>3870.1</v>
      </c>
      <c r="M396">
        <v>-4</v>
      </c>
      <c r="N396">
        <v>4</v>
      </c>
      <c r="O396">
        <v>-8</v>
      </c>
      <c r="P396">
        <v>8</v>
      </c>
      <c r="Q396" t="s">
        <v>839</v>
      </c>
      <c r="R396" t="s">
        <v>52</v>
      </c>
      <c r="S396" t="s">
        <v>53</v>
      </c>
      <c r="T396">
        <v>17</v>
      </c>
      <c r="U396">
        <v>1</v>
      </c>
    </row>
    <row r="397" spans="1:21" x14ac:dyDescent="0.25">
      <c r="A397" t="s">
        <v>46</v>
      </c>
      <c r="B397" t="s">
        <v>47</v>
      </c>
      <c r="C397" t="s">
        <v>836</v>
      </c>
      <c r="D397" t="s">
        <v>837</v>
      </c>
      <c r="E397" t="s">
        <v>60</v>
      </c>
      <c r="F397" t="s">
        <v>61</v>
      </c>
      <c r="G397" t="s">
        <v>49</v>
      </c>
      <c r="H397" t="s">
        <v>62</v>
      </c>
      <c r="I397" t="s">
        <v>840</v>
      </c>
      <c r="J397" t="s">
        <v>64</v>
      </c>
      <c r="K397">
        <v>140.03</v>
      </c>
      <c r="L397">
        <v>140.9</v>
      </c>
      <c r="M397">
        <v>-4</v>
      </c>
      <c r="N397">
        <v>4</v>
      </c>
      <c r="O397">
        <v>-8</v>
      </c>
      <c r="P397">
        <v>8</v>
      </c>
      <c r="Q397" t="s">
        <v>841</v>
      </c>
      <c r="R397" t="s">
        <v>52</v>
      </c>
      <c r="S397" t="s">
        <v>53</v>
      </c>
      <c r="T397">
        <v>17</v>
      </c>
      <c r="U397">
        <v>2</v>
      </c>
    </row>
    <row r="398" spans="1:21" x14ac:dyDescent="0.25">
      <c r="A398" t="s">
        <v>46</v>
      </c>
      <c r="B398" t="s">
        <v>47</v>
      </c>
      <c r="C398" t="s">
        <v>836</v>
      </c>
      <c r="D398" t="s">
        <v>837</v>
      </c>
      <c r="E398" t="s">
        <v>60</v>
      </c>
      <c r="F398" t="s">
        <v>61</v>
      </c>
      <c r="G398" t="s">
        <v>49</v>
      </c>
      <c r="H398" t="s">
        <v>62</v>
      </c>
      <c r="I398" t="s">
        <v>842</v>
      </c>
      <c r="J398" t="s">
        <v>67</v>
      </c>
      <c r="K398">
        <v>984.05</v>
      </c>
      <c r="L398">
        <v>985.8</v>
      </c>
      <c r="M398">
        <v>-4</v>
      </c>
      <c r="N398">
        <v>4</v>
      </c>
      <c r="O398">
        <v>-8</v>
      </c>
      <c r="P398">
        <v>8</v>
      </c>
      <c r="Q398" t="s">
        <v>843</v>
      </c>
      <c r="R398" t="s">
        <v>52</v>
      </c>
      <c r="S398" t="s">
        <v>53</v>
      </c>
      <c r="T398">
        <v>17</v>
      </c>
      <c r="U398">
        <v>3</v>
      </c>
    </row>
    <row r="399" spans="1:21" x14ac:dyDescent="0.25">
      <c r="A399" t="s">
        <v>46</v>
      </c>
      <c r="B399" t="s">
        <v>47</v>
      </c>
      <c r="C399" t="s">
        <v>836</v>
      </c>
      <c r="D399" t="s">
        <v>837</v>
      </c>
      <c r="E399" t="s">
        <v>60</v>
      </c>
      <c r="F399" t="s">
        <v>61</v>
      </c>
      <c r="G399" t="s">
        <v>49</v>
      </c>
      <c r="H399" t="s">
        <v>62</v>
      </c>
      <c r="I399" t="s">
        <v>844</v>
      </c>
      <c r="J399" t="s">
        <v>50</v>
      </c>
      <c r="K399">
        <v>3869.38</v>
      </c>
      <c r="L399">
        <v>3870.1</v>
      </c>
      <c r="M399">
        <v>-4</v>
      </c>
      <c r="N399">
        <v>4</v>
      </c>
      <c r="O399">
        <v>-8</v>
      </c>
      <c r="P399">
        <v>8</v>
      </c>
      <c r="Q399" t="s">
        <v>845</v>
      </c>
      <c r="R399" t="s">
        <v>52</v>
      </c>
      <c r="S399" t="s">
        <v>53</v>
      </c>
      <c r="T399">
        <v>17</v>
      </c>
      <c r="U399">
        <v>4</v>
      </c>
    </row>
    <row r="400" spans="1:21" x14ac:dyDescent="0.25">
      <c r="A400" t="s">
        <v>46</v>
      </c>
      <c r="B400" t="s">
        <v>47</v>
      </c>
      <c r="C400" t="s">
        <v>836</v>
      </c>
      <c r="D400" t="s">
        <v>837</v>
      </c>
      <c r="E400" t="s">
        <v>60</v>
      </c>
      <c r="F400" t="s">
        <v>61</v>
      </c>
      <c r="G400" t="s">
        <v>49</v>
      </c>
      <c r="H400" t="s">
        <v>62</v>
      </c>
      <c r="I400" t="s">
        <v>846</v>
      </c>
      <c r="J400" t="s">
        <v>64</v>
      </c>
      <c r="K400">
        <v>384.51</v>
      </c>
      <c r="L400">
        <v>384.7</v>
      </c>
      <c r="M400">
        <v>-4</v>
      </c>
      <c r="N400">
        <v>4</v>
      </c>
      <c r="O400">
        <v>-8</v>
      </c>
      <c r="P400">
        <v>8</v>
      </c>
      <c r="Q400" t="s">
        <v>847</v>
      </c>
      <c r="R400" t="s">
        <v>52</v>
      </c>
      <c r="S400" t="s">
        <v>53</v>
      </c>
      <c r="T400">
        <v>17</v>
      </c>
      <c r="U400">
        <v>5</v>
      </c>
    </row>
    <row r="401" spans="1:21" x14ac:dyDescent="0.25">
      <c r="A401" t="s">
        <v>46</v>
      </c>
      <c r="B401" t="s">
        <v>47</v>
      </c>
      <c r="C401" t="s">
        <v>836</v>
      </c>
      <c r="D401" t="s">
        <v>837</v>
      </c>
      <c r="E401" t="s">
        <v>60</v>
      </c>
      <c r="F401" t="s">
        <v>61</v>
      </c>
      <c r="G401" t="s">
        <v>49</v>
      </c>
      <c r="H401" t="s">
        <v>62</v>
      </c>
      <c r="I401" t="s">
        <v>848</v>
      </c>
      <c r="J401" t="s">
        <v>67</v>
      </c>
      <c r="K401">
        <v>1012.39</v>
      </c>
      <c r="L401">
        <v>1010.3</v>
      </c>
      <c r="M401">
        <v>-4</v>
      </c>
      <c r="N401">
        <v>4</v>
      </c>
      <c r="O401">
        <v>-8</v>
      </c>
      <c r="P401">
        <v>8</v>
      </c>
      <c r="Q401" t="s">
        <v>849</v>
      </c>
      <c r="R401" t="s">
        <v>52</v>
      </c>
      <c r="S401" t="s">
        <v>53</v>
      </c>
      <c r="T401">
        <v>17</v>
      </c>
      <c r="U401">
        <v>6</v>
      </c>
    </row>
    <row r="402" spans="1:21" x14ac:dyDescent="0.25">
      <c r="A402" t="s">
        <v>46</v>
      </c>
      <c r="B402" t="s">
        <v>47</v>
      </c>
      <c r="C402" t="s">
        <v>836</v>
      </c>
      <c r="D402" t="s">
        <v>837</v>
      </c>
      <c r="E402" t="s">
        <v>60</v>
      </c>
      <c r="F402" t="s">
        <v>61</v>
      </c>
      <c r="G402" t="s">
        <v>49</v>
      </c>
      <c r="H402" t="s">
        <v>62</v>
      </c>
      <c r="I402" t="s">
        <v>850</v>
      </c>
      <c r="J402" t="s">
        <v>50</v>
      </c>
      <c r="K402">
        <v>4977.5</v>
      </c>
      <c r="L402">
        <v>4977.5</v>
      </c>
      <c r="M402">
        <v>-4</v>
      </c>
      <c r="N402">
        <v>4</v>
      </c>
      <c r="O402">
        <v>-8</v>
      </c>
      <c r="P402">
        <v>8</v>
      </c>
      <c r="Q402" t="s">
        <v>851</v>
      </c>
      <c r="R402" t="s">
        <v>52</v>
      </c>
      <c r="S402" t="s">
        <v>53</v>
      </c>
      <c r="T402">
        <v>17</v>
      </c>
      <c r="U402">
        <v>7</v>
      </c>
    </row>
    <row r="403" spans="1:21" x14ac:dyDescent="0.25">
      <c r="A403" t="s">
        <v>46</v>
      </c>
      <c r="B403" t="s">
        <v>47</v>
      </c>
      <c r="C403" t="s">
        <v>836</v>
      </c>
      <c r="D403" t="s">
        <v>837</v>
      </c>
      <c r="E403" t="s">
        <v>60</v>
      </c>
      <c r="F403" t="s">
        <v>61</v>
      </c>
      <c r="G403" t="s">
        <v>49</v>
      </c>
      <c r="H403" t="s">
        <v>62</v>
      </c>
      <c r="I403" t="s">
        <v>852</v>
      </c>
      <c r="J403" t="s">
        <v>64</v>
      </c>
      <c r="K403">
        <v>425.72</v>
      </c>
      <c r="L403">
        <v>424.7</v>
      </c>
      <c r="M403">
        <v>-4</v>
      </c>
      <c r="N403">
        <v>4</v>
      </c>
      <c r="O403">
        <v>-8</v>
      </c>
      <c r="P403">
        <v>8</v>
      </c>
      <c r="Q403" t="s">
        <v>853</v>
      </c>
      <c r="R403" t="s">
        <v>52</v>
      </c>
      <c r="S403" t="s">
        <v>53</v>
      </c>
      <c r="T403">
        <v>17</v>
      </c>
      <c r="U403">
        <v>8</v>
      </c>
    </row>
    <row r="404" spans="1:21" x14ac:dyDescent="0.25">
      <c r="A404" t="s">
        <v>46</v>
      </c>
      <c r="B404" t="s">
        <v>47</v>
      </c>
      <c r="C404" t="s">
        <v>836</v>
      </c>
      <c r="D404" t="s">
        <v>837</v>
      </c>
      <c r="E404" t="s">
        <v>60</v>
      </c>
      <c r="F404" t="s">
        <v>61</v>
      </c>
      <c r="G404" t="s">
        <v>49</v>
      </c>
      <c r="H404" t="s">
        <v>62</v>
      </c>
      <c r="I404" t="s">
        <v>854</v>
      </c>
      <c r="J404" t="s">
        <v>67</v>
      </c>
      <c r="K404">
        <v>1072.26</v>
      </c>
      <c r="L404">
        <v>1071.3</v>
      </c>
      <c r="M404">
        <v>-4</v>
      </c>
      <c r="N404">
        <v>4</v>
      </c>
      <c r="O404">
        <v>-8</v>
      </c>
      <c r="P404">
        <v>8</v>
      </c>
      <c r="Q404" t="s">
        <v>855</v>
      </c>
      <c r="R404" t="s">
        <v>52</v>
      </c>
      <c r="S404" t="s">
        <v>53</v>
      </c>
      <c r="T404">
        <v>17</v>
      </c>
      <c r="U404">
        <v>9</v>
      </c>
    </row>
    <row r="405" spans="1:21" x14ac:dyDescent="0.25">
      <c r="A405" t="s">
        <v>46</v>
      </c>
      <c r="B405" t="s">
        <v>47</v>
      </c>
      <c r="C405" t="s">
        <v>836</v>
      </c>
      <c r="D405" t="s">
        <v>837</v>
      </c>
      <c r="E405" t="s">
        <v>60</v>
      </c>
      <c r="F405" t="s">
        <v>61</v>
      </c>
      <c r="G405" t="s">
        <v>49</v>
      </c>
      <c r="H405" t="s">
        <v>62</v>
      </c>
      <c r="I405" t="s">
        <v>856</v>
      </c>
      <c r="J405" t="s">
        <v>50</v>
      </c>
      <c r="K405">
        <v>4975.1000000000004</v>
      </c>
      <c r="L405">
        <v>4974</v>
      </c>
      <c r="M405">
        <v>-4</v>
      </c>
      <c r="N405">
        <v>4</v>
      </c>
      <c r="O405">
        <v>-8</v>
      </c>
      <c r="P405">
        <v>8</v>
      </c>
      <c r="Q405" t="s">
        <v>857</v>
      </c>
      <c r="R405" t="s">
        <v>52</v>
      </c>
      <c r="S405" t="s">
        <v>53</v>
      </c>
      <c r="T405">
        <v>17</v>
      </c>
      <c r="U405">
        <v>10</v>
      </c>
    </row>
    <row r="406" spans="1:21" x14ac:dyDescent="0.25">
      <c r="A406" t="s">
        <v>46</v>
      </c>
      <c r="B406" t="s">
        <v>47</v>
      </c>
      <c r="C406" t="s">
        <v>836</v>
      </c>
      <c r="D406" t="s">
        <v>837</v>
      </c>
      <c r="E406" t="s">
        <v>60</v>
      </c>
      <c r="F406" t="s">
        <v>61</v>
      </c>
      <c r="G406" t="s">
        <v>49</v>
      </c>
      <c r="H406" t="s">
        <v>62</v>
      </c>
      <c r="I406" t="s">
        <v>858</v>
      </c>
      <c r="J406" t="s">
        <v>64</v>
      </c>
      <c r="K406">
        <v>450.26</v>
      </c>
      <c r="L406">
        <v>448.7</v>
      </c>
      <c r="M406">
        <v>-4</v>
      </c>
      <c r="N406">
        <v>4</v>
      </c>
      <c r="O406">
        <v>-8</v>
      </c>
      <c r="P406">
        <v>8</v>
      </c>
      <c r="Q406" t="s">
        <v>859</v>
      </c>
      <c r="R406" t="s">
        <v>52</v>
      </c>
      <c r="S406" t="s">
        <v>53</v>
      </c>
      <c r="T406">
        <v>17</v>
      </c>
      <c r="U406">
        <v>11</v>
      </c>
    </row>
    <row r="407" spans="1:21" x14ac:dyDescent="0.25">
      <c r="A407" t="s">
        <v>46</v>
      </c>
      <c r="B407" t="s">
        <v>47</v>
      </c>
      <c r="C407" t="s">
        <v>836</v>
      </c>
      <c r="D407" t="s">
        <v>837</v>
      </c>
      <c r="E407" t="s">
        <v>60</v>
      </c>
      <c r="F407" t="s">
        <v>61</v>
      </c>
      <c r="G407" t="s">
        <v>49</v>
      </c>
      <c r="H407" t="s">
        <v>62</v>
      </c>
      <c r="I407" t="s">
        <v>860</v>
      </c>
      <c r="J407" t="s">
        <v>67</v>
      </c>
      <c r="K407">
        <v>1070.68</v>
      </c>
      <c r="L407">
        <v>1071.3</v>
      </c>
      <c r="M407">
        <v>-4</v>
      </c>
      <c r="N407">
        <v>4</v>
      </c>
      <c r="O407">
        <v>-8</v>
      </c>
      <c r="P407">
        <v>8</v>
      </c>
      <c r="Q407" t="s">
        <v>861</v>
      </c>
      <c r="R407" t="s">
        <v>52</v>
      </c>
      <c r="S407" t="s">
        <v>53</v>
      </c>
      <c r="T407">
        <v>17</v>
      </c>
      <c r="U407">
        <v>12</v>
      </c>
    </row>
    <row r="408" spans="1:21" x14ac:dyDescent="0.25">
      <c r="A408" t="s">
        <v>46</v>
      </c>
      <c r="B408" t="s">
        <v>47</v>
      </c>
      <c r="C408" t="s">
        <v>862</v>
      </c>
      <c r="D408" t="s">
        <v>863</v>
      </c>
      <c r="E408" t="s">
        <v>60</v>
      </c>
      <c r="F408" t="s">
        <v>61</v>
      </c>
      <c r="G408" t="s">
        <v>49</v>
      </c>
      <c r="H408" t="s">
        <v>62</v>
      </c>
      <c r="I408" t="s">
        <v>864</v>
      </c>
      <c r="J408" t="s">
        <v>50</v>
      </c>
      <c r="K408">
        <v>3089.97</v>
      </c>
      <c r="L408">
        <v>3090</v>
      </c>
      <c r="M408">
        <v>-3</v>
      </c>
      <c r="N408">
        <v>3</v>
      </c>
      <c r="O408">
        <v>-6</v>
      </c>
      <c r="P408">
        <v>6</v>
      </c>
      <c r="Q408" t="s">
        <v>865</v>
      </c>
      <c r="R408" t="s">
        <v>52</v>
      </c>
      <c r="S408" t="s">
        <v>53</v>
      </c>
      <c r="T408">
        <v>18</v>
      </c>
      <c r="U408">
        <v>1</v>
      </c>
    </row>
    <row r="409" spans="1:21" x14ac:dyDescent="0.25">
      <c r="A409" t="s">
        <v>46</v>
      </c>
      <c r="B409" t="s">
        <v>47</v>
      </c>
      <c r="C409" t="s">
        <v>862</v>
      </c>
      <c r="D409" t="s">
        <v>863</v>
      </c>
      <c r="E409" t="s">
        <v>60</v>
      </c>
      <c r="F409" t="s">
        <v>61</v>
      </c>
      <c r="G409" t="s">
        <v>49</v>
      </c>
      <c r="H409" t="s">
        <v>62</v>
      </c>
      <c r="I409" t="s">
        <v>866</v>
      </c>
      <c r="J409" t="s">
        <v>64</v>
      </c>
      <c r="K409">
        <v>-64.790000000000006</v>
      </c>
      <c r="L409">
        <v>-64.5</v>
      </c>
      <c r="M409">
        <v>-3</v>
      </c>
      <c r="N409">
        <v>3</v>
      </c>
      <c r="O409">
        <v>-6</v>
      </c>
      <c r="P409">
        <v>6</v>
      </c>
      <c r="Q409" t="s">
        <v>867</v>
      </c>
      <c r="R409" t="s">
        <v>52</v>
      </c>
      <c r="S409" t="s">
        <v>53</v>
      </c>
      <c r="T409">
        <v>18</v>
      </c>
      <c r="U409">
        <v>2</v>
      </c>
    </row>
    <row r="410" spans="1:21" x14ac:dyDescent="0.25">
      <c r="A410" t="s">
        <v>46</v>
      </c>
      <c r="B410" t="s">
        <v>47</v>
      </c>
      <c r="C410" t="s">
        <v>862</v>
      </c>
      <c r="D410" t="s">
        <v>863</v>
      </c>
      <c r="E410" t="s">
        <v>60</v>
      </c>
      <c r="F410" t="s">
        <v>61</v>
      </c>
      <c r="G410" t="s">
        <v>49</v>
      </c>
      <c r="H410" t="s">
        <v>62</v>
      </c>
      <c r="I410" t="s">
        <v>868</v>
      </c>
      <c r="J410" t="s">
        <v>67</v>
      </c>
      <c r="K410">
        <v>1037.72</v>
      </c>
      <c r="L410">
        <v>1040</v>
      </c>
      <c r="M410">
        <v>-3</v>
      </c>
      <c r="N410">
        <v>3</v>
      </c>
      <c r="O410">
        <v>-6</v>
      </c>
      <c r="P410">
        <v>6</v>
      </c>
      <c r="Q410" t="s">
        <v>869</v>
      </c>
      <c r="R410" t="s">
        <v>52</v>
      </c>
      <c r="S410" t="s">
        <v>53</v>
      </c>
      <c r="T410">
        <v>18</v>
      </c>
      <c r="U410">
        <v>3</v>
      </c>
    </row>
    <row r="411" spans="1:21" x14ac:dyDescent="0.25">
      <c r="A411" t="s">
        <v>46</v>
      </c>
      <c r="B411" t="s">
        <v>47</v>
      </c>
      <c r="C411" t="s">
        <v>862</v>
      </c>
      <c r="D411" t="s">
        <v>863</v>
      </c>
      <c r="E411" t="s">
        <v>60</v>
      </c>
      <c r="F411" t="s">
        <v>61</v>
      </c>
      <c r="G411" t="s">
        <v>49</v>
      </c>
      <c r="H411" t="s">
        <v>62</v>
      </c>
      <c r="I411" t="s">
        <v>870</v>
      </c>
      <c r="J411" t="s">
        <v>50</v>
      </c>
      <c r="K411">
        <v>3139.95</v>
      </c>
      <c r="L411">
        <v>3140</v>
      </c>
      <c r="M411">
        <v>-3</v>
      </c>
      <c r="N411">
        <v>3</v>
      </c>
      <c r="O411">
        <v>-6</v>
      </c>
      <c r="P411">
        <v>6</v>
      </c>
      <c r="Q411" t="s">
        <v>871</v>
      </c>
      <c r="R411" t="s">
        <v>52</v>
      </c>
      <c r="S411" t="s">
        <v>53</v>
      </c>
      <c r="T411">
        <v>18</v>
      </c>
      <c r="U411">
        <v>4</v>
      </c>
    </row>
    <row r="412" spans="1:21" x14ac:dyDescent="0.25">
      <c r="A412" t="s">
        <v>46</v>
      </c>
      <c r="B412" t="s">
        <v>47</v>
      </c>
      <c r="C412" t="s">
        <v>862</v>
      </c>
      <c r="D412" t="s">
        <v>863</v>
      </c>
      <c r="E412" t="s">
        <v>60</v>
      </c>
      <c r="F412" t="s">
        <v>61</v>
      </c>
      <c r="G412" t="s">
        <v>49</v>
      </c>
      <c r="H412" t="s">
        <v>62</v>
      </c>
      <c r="I412" t="s">
        <v>872</v>
      </c>
      <c r="J412" t="s">
        <v>64</v>
      </c>
      <c r="K412">
        <v>-64.63</v>
      </c>
      <c r="L412">
        <v>-64.5</v>
      </c>
      <c r="M412">
        <v>-3</v>
      </c>
      <c r="N412">
        <v>3</v>
      </c>
      <c r="O412">
        <v>-6</v>
      </c>
      <c r="P412">
        <v>6</v>
      </c>
      <c r="Q412" t="s">
        <v>873</v>
      </c>
      <c r="R412" t="s">
        <v>52</v>
      </c>
      <c r="S412" t="s">
        <v>53</v>
      </c>
      <c r="T412">
        <v>18</v>
      </c>
      <c r="U412">
        <v>5</v>
      </c>
    </row>
    <row r="413" spans="1:21" x14ac:dyDescent="0.25">
      <c r="A413" t="s">
        <v>46</v>
      </c>
      <c r="B413" t="s">
        <v>47</v>
      </c>
      <c r="C413" t="s">
        <v>862</v>
      </c>
      <c r="D413" t="s">
        <v>863</v>
      </c>
      <c r="E413" t="s">
        <v>60</v>
      </c>
      <c r="F413" t="s">
        <v>61</v>
      </c>
      <c r="G413" t="s">
        <v>49</v>
      </c>
      <c r="H413" t="s">
        <v>62</v>
      </c>
      <c r="I413" t="s">
        <v>874</v>
      </c>
      <c r="J413" t="s">
        <v>67</v>
      </c>
      <c r="K413">
        <v>1038.8699999999999</v>
      </c>
      <c r="L413">
        <v>1040</v>
      </c>
      <c r="M413">
        <v>-3</v>
      </c>
      <c r="N413">
        <v>3</v>
      </c>
      <c r="O413">
        <v>-6</v>
      </c>
      <c r="P413">
        <v>6</v>
      </c>
      <c r="Q413" t="s">
        <v>875</v>
      </c>
      <c r="R413" t="s">
        <v>52</v>
      </c>
      <c r="S413" t="s">
        <v>53</v>
      </c>
      <c r="T413">
        <v>18</v>
      </c>
      <c r="U413">
        <v>6</v>
      </c>
    </row>
    <row r="414" spans="1:21" x14ac:dyDescent="0.25">
      <c r="A414" t="s">
        <v>46</v>
      </c>
      <c r="B414" t="s">
        <v>47</v>
      </c>
      <c r="C414" t="s">
        <v>862</v>
      </c>
      <c r="D414" t="s">
        <v>863</v>
      </c>
      <c r="E414" t="s">
        <v>60</v>
      </c>
      <c r="F414" t="s">
        <v>61</v>
      </c>
      <c r="G414" t="s">
        <v>49</v>
      </c>
      <c r="H414" t="s">
        <v>62</v>
      </c>
      <c r="I414" t="s">
        <v>876</v>
      </c>
      <c r="J414" t="s">
        <v>50</v>
      </c>
      <c r="K414">
        <v>3118.59</v>
      </c>
      <c r="L414">
        <v>3115</v>
      </c>
      <c r="M414">
        <v>-3</v>
      </c>
      <c r="N414">
        <v>3</v>
      </c>
      <c r="O414">
        <v>-6</v>
      </c>
      <c r="P414">
        <v>6</v>
      </c>
      <c r="Q414" t="s">
        <v>877</v>
      </c>
      <c r="R414" t="s">
        <v>52</v>
      </c>
      <c r="S414" t="s">
        <v>53</v>
      </c>
      <c r="T414">
        <v>18</v>
      </c>
      <c r="U414">
        <v>7</v>
      </c>
    </row>
    <row r="415" spans="1:21" x14ac:dyDescent="0.25">
      <c r="A415" t="s">
        <v>46</v>
      </c>
      <c r="B415" t="s">
        <v>47</v>
      </c>
      <c r="C415" t="s">
        <v>862</v>
      </c>
      <c r="D415" t="s">
        <v>863</v>
      </c>
      <c r="E415" t="s">
        <v>60</v>
      </c>
      <c r="F415" t="s">
        <v>61</v>
      </c>
      <c r="G415" t="s">
        <v>49</v>
      </c>
      <c r="H415" t="s">
        <v>62</v>
      </c>
      <c r="I415" t="s">
        <v>878</v>
      </c>
      <c r="J415" t="s">
        <v>64</v>
      </c>
      <c r="K415">
        <v>-466.86</v>
      </c>
      <c r="L415">
        <v>-465.4</v>
      </c>
      <c r="M415">
        <v>-3</v>
      </c>
      <c r="N415">
        <v>3</v>
      </c>
      <c r="O415">
        <v>-6</v>
      </c>
      <c r="P415">
        <v>6</v>
      </c>
      <c r="Q415" t="s">
        <v>879</v>
      </c>
      <c r="R415" t="s">
        <v>52</v>
      </c>
      <c r="S415" t="s">
        <v>53</v>
      </c>
      <c r="T415">
        <v>18</v>
      </c>
      <c r="U415">
        <v>8</v>
      </c>
    </row>
    <row r="416" spans="1:21" x14ac:dyDescent="0.25">
      <c r="A416" t="s">
        <v>46</v>
      </c>
      <c r="B416" t="s">
        <v>47</v>
      </c>
      <c r="C416" t="s">
        <v>862</v>
      </c>
      <c r="D416" t="s">
        <v>863</v>
      </c>
      <c r="E416" t="s">
        <v>60</v>
      </c>
      <c r="F416" t="s">
        <v>61</v>
      </c>
      <c r="G416" t="s">
        <v>49</v>
      </c>
      <c r="H416" t="s">
        <v>62</v>
      </c>
      <c r="I416" t="s">
        <v>880</v>
      </c>
      <c r="J416" t="s">
        <v>67</v>
      </c>
      <c r="K416">
        <v>888.66</v>
      </c>
      <c r="L416">
        <v>887.5</v>
      </c>
      <c r="M416">
        <v>-3</v>
      </c>
      <c r="N416">
        <v>3</v>
      </c>
      <c r="O416">
        <v>-6</v>
      </c>
      <c r="P416">
        <v>6</v>
      </c>
      <c r="Q416" t="s">
        <v>881</v>
      </c>
      <c r="R416" t="s">
        <v>52</v>
      </c>
      <c r="S416" t="s">
        <v>53</v>
      </c>
      <c r="T416">
        <v>18</v>
      </c>
      <c r="U416">
        <v>9</v>
      </c>
    </row>
    <row r="417" spans="1:21" x14ac:dyDescent="0.25">
      <c r="A417" t="s">
        <v>46</v>
      </c>
      <c r="B417" t="s">
        <v>47</v>
      </c>
      <c r="C417" t="s">
        <v>862</v>
      </c>
      <c r="D417" t="s">
        <v>863</v>
      </c>
      <c r="E417" t="s">
        <v>60</v>
      </c>
      <c r="F417" t="s">
        <v>61</v>
      </c>
      <c r="G417" t="s">
        <v>49</v>
      </c>
      <c r="H417" t="s">
        <v>62</v>
      </c>
      <c r="I417" t="s">
        <v>882</v>
      </c>
      <c r="J417" t="s">
        <v>50</v>
      </c>
      <c r="K417">
        <v>3754.58</v>
      </c>
      <c r="L417">
        <v>3755.4</v>
      </c>
      <c r="M417">
        <v>-3</v>
      </c>
      <c r="N417">
        <v>3</v>
      </c>
      <c r="O417">
        <v>-6</v>
      </c>
      <c r="P417">
        <v>6</v>
      </c>
      <c r="Q417" t="s">
        <v>883</v>
      </c>
      <c r="R417" t="s">
        <v>52</v>
      </c>
      <c r="S417" t="s">
        <v>53</v>
      </c>
      <c r="T417">
        <v>18</v>
      </c>
      <c r="U417">
        <v>10</v>
      </c>
    </row>
    <row r="418" spans="1:21" x14ac:dyDescent="0.25">
      <c r="A418" t="s">
        <v>46</v>
      </c>
      <c r="B418" t="s">
        <v>47</v>
      </c>
      <c r="C418" t="s">
        <v>862</v>
      </c>
      <c r="D418" t="s">
        <v>863</v>
      </c>
      <c r="E418" t="s">
        <v>60</v>
      </c>
      <c r="F418" t="s">
        <v>61</v>
      </c>
      <c r="G418" t="s">
        <v>49</v>
      </c>
      <c r="H418" t="s">
        <v>62</v>
      </c>
      <c r="I418" t="s">
        <v>884</v>
      </c>
      <c r="J418" t="s">
        <v>64</v>
      </c>
      <c r="K418">
        <v>-74.75</v>
      </c>
      <c r="L418">
        <v>-74.3</v>
      </c>
      <c r="M418">
        <v>-3</v>
      </c>
      <c r="N418">
        <v>3</v>
      </c>
      <c r="O418">
        <v>-6</v>
      </c>
      <c r="P418">
        <v>6</v>
      </c>
      <c r="Q418" t="s">
        <v>885</v>
      </c>
      <c r="R418" t="s">
        <v>234</v>
      </c>
      <c r="S418" t="s">
        <v>53</v>
      </c>
      <c r="T418">
        <v>18</v>
      </c>
      <c r="U418">
        <v>11</v>
      </c>
    </row>
    <row r="419" spans="1:21" x14ac:dyDescent="0.25">
      <c r="A419" t="s">
        <v>46</v>
      </c>
      <c r="B419" t="s">
        <v>47</v>
      </c>
      <c r="C419" t="s">
        <v>862</v>
      </c>
      <c r="D419" t="s">
        <v>863</v>
      </c>
      <c r="E419" t="s">
        <v>60</v>
      </c>
      <c r="F419" t="s">
        <v>61</v>
      </c>
      <c r="G419" t="s">
        <v>49</v>
      </c>
      <c r="H419" t="s">
        <v>62</v>
      </c>
      <c r="I419" t="s">
        <v>886</v>
      </c>
      <c r="J419" t="s">
        <v>67</v>
      </c>
      <c r="K419">
        <v>1059.67</v>
      </c>
      <c r="L419">
        <v>1061.8</v>
      </c>
      <c r="M419">
        <v>-3</v>
      </c>
      <c r="N419">
        <v>3</v>
      </c>
      <c r="O419">
        <v>-6</v>
      </c>
      <c r="P419">
        <v>6</v>
      </c>
      <c r="Q419" t="s">
        <v>887</v>
      </c>
      <c r="R419" t="s">
        <v>52</v>
      </c>
      <c r="S419" t="s">
        <v>53</v>
      </c>
      <c r="T419">
        <v>18</v>
      </c>
      <c r="U419">
        <v>12</v>
      </c>
    </row>
    <row r="420" spans="1:21" x14ac:dyDescent="0.25">
      <c r="A420" t="s">
        <v>46</v>
      </c>
      <c r="B420" t="s">
        <v>47</v>
      </c>
      <c r="C420" t="s">
        <v>862</v>
      </c>
      <c r="D420" t="s">
        <v>863</v>
      </c>
      <c r="E420" t="s">
        <v>60</v>
      </c>
      <c r="F420" t="s">
        <v>61</v>
      </c>
      <c r="G420" t="s">
        <v>49</v>
      </c>
      <c r="H420" t="s">
        <v>62</v>
      </c>
      <c r="I420" t="s">
        <v>888</v>
      </c>
      <c r="J420" t="s">
        <v>50</v>
      </c>
      <c r="K420">
        <v>3805.18</v>
      </c>
      <c r="L420">
        <v>3805</v>
      </c>
      <c r="M420">
        <v>-3</v>
      </c>
      <c r="N420">
        <v>3</v>
      </c>
      <c r="O420">
        <v>-6</v>
      </c>
      <c r="P420">
        <v>6</v>
      </c>
      <c r="Q420" t="s">
        <v>889</v>
      </c>
      <c r="R420" t="s">
        <v>52</v>
      </c>
      <c r="S420" t="s">
        <v>53</v>
      </c>
      <c r="T420">
        <v>18</v>
      </c>
      <c r="U420">
        <v>13</v>
      </c>
    </row>
    <row r="421" spans="1:21" x14ac:dyDescent="0.25">
      <c r="A421" t="s">
        <v>46</v>
      </c>
      <c r="B421" t="s">
        <v>47</v>
      </c>
      <c r="C421" t="s">
        <v>862</v>
      </c>
      <c r="D421" t="s">
        <v>863</v>
      </c>
      <c r="E421" t="s">
        <v>60</v>
      </c>
      <c r="F421" t="s">
        <v>61</v>
      </c>
      <c r="G421" t="s">
        <v>49</v>
      </c>
      <c r="H421" t="s">
        <v>62</v>
      </c>
      <c r="I421" t="s">
        <v>890</v>
      </c>
      <c r="J421" t="s">
        <v>64</v>
      </c>
      <c r="K421">
        <v>-70.92</v>
      </c>
      <c r="L421">
        <v>-71.2</v>
      </c>
      <c r="M421">
        <v>-3</v>
      </c>
      <c r="N421">
        <v>3</v>
      </c>
      <c r="O421">
        <v>-6</v>
      </c>
      <c r="P421">
        <v>6</v>
      </c>
      <c r="Q421" t="s">
        <v>891</v>
      </c>
      <c r="R421" t="s">
        <v>52</v>
      </c>
      <c r="S421" t="s">
        <v>53</v>
      </c>
      <c r="T421">
        <v>18</v>
      </c>
      <c r="U421">
        <v>14</v>
      </c>
    </row>
    <row r="422" spans="1:21" x14ac:dyDescent="0.25">
      <c r="A422" t="s">
        <v>46</v>
      </c>
      <c r="B422" t="s">
        <v>47</v>
      </c>
      <c r="C422" t="s">
        <v>862</v>
      </c>
      <c r="D422" t="s">
        <v>863</v>
      </c>
      <c r="E422" t="s">
        <v>60</v>
      </c>
      <c r="F422" t="s">
        <v>61</v>
      </c>
      <c r="G422" t="s">
        <v>49</v>
      </c>
      <c r="H422" t="s">
        <v>62</v>
      </c>
      <c r="I422" t="s">
        <v>892</v>
      </c>
      <c r="J422" t="s">
        <v>67</v>
      </c>
      <c r="K422">
        <v>1057.29</v>
      </c>
      <c r="L422">
        <v>1059.5999999999999</v>
      </c>
      <c r="M422">
        <v>-3</v>
      </c>
      <c r="N422">
        <v>3</v>
      </c>
      <c r="O422">
        <v>-6</v>
      </c>
      <c r="P422">
        <v>6</v>
      </c>
      <c r="Q422" t="s">
        <v>893</v>
      </c>
      <c r="R422" t="s">
        <v>52</v>
      </c>
      <c r="S422" t="s">
        <v>53</v>
      </c>
      <c r="T422">
        <v>18</v>
      </c>
      <c r="U422">
        <v>15</v>
      </c>
    </row>
    <row r="423" spans="1:21" x14ac:dyDescent="0.25">
      <c r="A423" t="s">
        <v>46</v>
      </c>
      <c r="B423" t="s">
        <v>47</v>
      </c>
      <c r="C423" t="s">
        <v>862</v>
      </c>
      <c r="D423" t="s">
        <v>863</v>
      </c>
      <c r="E423" t="s">
        <v>60</v>
      </c>
      <c r="F423" t="s">
        <v>61</v>
      </c>
      <c r="G423" t="s">
        <v>49</v>
      </c>
      <c r="H423" t="s">
        <v>62</v>
      </c>
      <c r="I423" t="s">
        <v>894</v>
      </c>
      <c r="J423" t="s">
        <v>50</v>
      </c>
      <c r="K423">
        <v>3807.61</v>
      </c>
      <c r="L423">
        <v>3806.5</v>
      </c>
      <c r="M423">
        <v>-3</v>
      </c>
      <c r="N423">
        <v>3</v>
      </c>
      <c r="O423">
        <v>-6</v>
      </c>
      <c r="P423">
        <v>6</v>
      </c>
      <c r="Q423" t="s">
        <v>895</v>
      </c>
      <c r="R423" t="s">
        <v>52</v>
      </c>
      <c r="S423" t="s">
        <v>53</v>
      </c>
      <c r="T423">
        <v>18</v>
      </c>
      <c r="U423">
        <v>16</v>
      </c>
    </row>
    <row r="424" spans="1:21" x14ac:dyDescent="0.25">
      <c r="A424" t="s">
        <v>46</v>
      </c>
      <c r="B424" t="s">
        <v>47</v>
      </c>
      <c r="C424" t="s">
        <v>862</v>
      </c>
      <c r="D424" t="s">
        <v>863</v>
      </c>
      <c r="E424" t="s">
        <v>60</v>
      </c>
      <c r="F424" t="s">
        <v>61</v>
      </c>
      <c r="G424" t="s">
        <v>49</v>
      </c>
      <c r="H424" t="s">
        <v>62</v>
      </c>
      <c r="I424" t="s">
        <v>896</v>
      </c>
      <c r="J424" t="s">
        <v>64</v>
      </c>
      <c r="K424">
        <v>-491.3</v>
      </c>
      <c r="L424">
        <v>-490</v>
      </c>
      <c r="M424">
        <v>-3</v>
      </c>
      <c r="N424">
        <v>3</v>
      </c>
      <c r="O424">
        <v>-6</v>
      </c>
      <c r="P424">
        <v>6</v>
      </c>
      <c r="Q424" t="s">
        <v>897</v>
      </c>
      <c r="R424" t="s">
        <v>52</v>
      </c>
      <c r="S424" t="s">
        <v>53</v>
      </c>
      <c r="T424">
        <v>18</v>
      </c>
      <c r="U424">
        <v>17</v>
      </c>
    </row>
    <row r="425" spans="1:21" x14ac:dyDescent="0.25">
      <c r="A425" t="s">
        <v>46</v>
      </c>
      <c r="B425" t="s">
        <v>47</v>
      </c>
      <c r="C425" t="s">
        <v>862</v>
      </c>
      <c r="D425" t="s">
        <v>863</v>
      </c>
      <c r="E425" t="s">
        <v>60</v>
      </c>
      <c r="F425" t="s">
        <v>61</v>
      </c>
      <c r="G425" t="s">
        <v>49</v>
      </c>
      <c r="H425" t="s">
        <v>62</v>
      </c>
      <c r="I425" t="s">
        <v>898</v>
      </c>
      <c r="J425" t="s">
        <v>67</v>
      </c>
      <c r="K425">
        <v>1031.69</v>
      </c>
      <c r="L425">
        <v>1031.4000000000001</v>
      </c>
      <c r="M425">
        <v>-3</v>
      </c>
      <c r="N425">
        <v>3</v>
      </c>
      <c r="O425">
        <v>-6</v>
      </c>
      <c r="P425">
        <v>6</v>
      </c>
      <c r="Q425" t="s">
        <v>899</v>
      </c>
      <c r="R425" t="s">
        <v>52</v>
      </c>
      <c r="S425" t="s">
        <v>53</v>
      </c>
      <c r="T425">
        <v>18</v>
      </c>
      <c r="U425">
        <v>18</v>
      </c>
    </row>
    <row r="426" spans="1:21" x14ac:dyDescent="0.25">
      <c r="A426" t="s">
        <v>46</v>
      </c>
      <c r="B426" t="s">
        <v>47</v>
      </c>
      <c r="C426" t="s">
        <v>862</v>
      </c>
      <c r="D426" t="s">
        <v>863</v>
      </c>
      <c r="E426" t="s">
        <v>60</v>
      </c>
      <c r="F426" t="s">
        <v>61</v>
      </c>
      <c r="G426" t="s">
        <v>49</v>
      </c>
      <c r="H426" t="s">
        <v>62</v>
      </c>
      <c r="I426" t="s">
        <v>900</v>
      </c>
      <c r="J426" t="s">
        <v>91</v>
      </c>
      <c r="K426">
        <v>665.23</v>
      </c>
      <c r="L426">
        <v>665.2</v>
      </c>
      <c r="M426">
        <v>-4</v>
      </c>
      <c r="N426">
        <v>4</v>
      </c>
      <c r="O426">
        <v>-6</v>
      </c>
      <c r="P426">
        <v>6</v>
      </c>
      <c r="Q426" t="s">
        <v>901</v>
      </c>
      <c r="R426" t="s">
        <v>52</v>
      </c>
      <c r="S426" t="s">
        <v>53</v>
      </c>
      <c r="T426">
        <v>18</v>
      </c>
      <c r="U426">
        <v>19</v>
      </c>
    </row>
    <row r="427" spans="1:21" x14ac:dyDescent="0.25">
      <c r="A427" t="s">
        <v>46</v>
      </c>
      <c r="B427" t="s">
        <v>47</v>
      </c>
      <c r="C427" t="s">
        <v>862</v>
      </c>
      <c r="D427" t="s">
        <v>863</v>
      </c>
      <c r="E427" t="s">
        <v>60</v>
      </c>
      <c r="F427" t="s">
        <v>61</v>
      </c>
      <c r="G427" t="s">
        <v>49</v>
      </c>
      <c r="H427" t="s">
        <v>62</v>
      </c>
      <c r="I427" t="s">
        <v>902</v>
      </c>
      <c r="J427" t="s">
        <v>88</v>
      </c>
      <c r="K427">
        <v>6.29</v>
      </c>
      <c r="L427">
        <v>8.3000000000000007</v>
      </c>
      <c r="M427">
        <v>-3</v>
      </c>
      <c r="N427">
        <v>3</v>
      </c>
      <c r="O427">
        <v>-4.5</v>
      </c>
      <c r="P427">
        <v>4.5</v>
      </c>
      <c r="Q427" t="s">
        <v>903</v>
      </c>
      <c r="R427" t="s">
        <v>52</v>
      </c>
      <c r="S427" t="s">
        <v>53</v>
      </c>
      <c r="T427">
        <v>18</v>
      </c>
      <c r="U427">
        <v>20</v>
      </c>
    </row>
    <row r="428" spans="1:21" x14ac:dyDescent="0.25">
      <c r="A428" t="s">
        <v>46</v>
      </c>
      <c r="B428" t="s">
        <v>47</v>
      </c>
      <c r="C428" t="s">
        <v>862</v>
      </c>
      <c r="D428" t="s">
        <v>863</v>
      </c>
      <c r="E428" t="s">
        <v>60</v>
      </c>
      <c r="F428" t="s">
        <v>61</v>
      </c>
      <c r="G428" t="s">
        <v>49</v>
      </c>
      <c r="H428" t="s">
        <v>62</v>
      </c>
      <c r="I428" t="s">
        <v>904</v>
      </c>
      <c r="J428" t="s">
        <v>96</v>
      </c>
      <c r="K428">
        <v>18.41</v>
      </c>
      <c r="L428">
        <v>19.600000000000001</v>
      </c>
      <c r="M428">
        <v>-3</v>
      </c>
      <c r="N428">
        <v>3</v>
      </c>
      <c r="O428">
        <v>-4.5</v>
      </c>
      <c r="P428">
        <v>4.5</v>
      </c>
      <c r="Q428" t="s">
        <v>905</v>
      </c>
      <c r="R428" t="s">
        <v>52</v>
      </c>
      <c r="S428" t="s">
        <v>53</v>
      </c>
      <c r="T428">
        <v>18</v>
      </c>
      <c r="U428">
        <v>21</v>
      </c>
    </row>
    <row r="429" spans="1:21" x14ac:dyDescent="0.25">
      <c r="A429" t="s">
        <v>46</v>
      </c>
      <c r="B429" t="s">
        <v>47</v>
      </c>
      <c r="C429" t="s">
        <v>862</v>
      </c>
      <c r="D429" t="s">
        <v>863</v>
      </c>
      <c r="E429" t="s">
        <v>60</v>
      </c>
      <c r="F429" t="s">
        <v>61</v>
      </c>
      <c r="G429" t="s">
        <v>49</v>
      </c>
      <c r="H429" t="s">
        <v>62</v>
      </c>
      <c r="I429" t="s">
        <v>906</v>
      </c>
      <c r="J429" t="s">
        <v>91</v>
      </c>
      <c r="K429">
        <v>3.72</v>
      </c>
      <c r="L429">
        <v>0</v>
      </c>
      <c r="M429">
        <v>-3</v>
      </c>
      <c r="N429">
        <v>3</v>
      </c>
      <c r="O429">
        <v>-4.5</v>
      </c>
      <c r="P429">
        <v>4.5</v>
      </c>
      <c r="Q429" t="s">
        <v>907</v>
      </c>
      <c r="R429" t="s">
        <v>234</v>
      </c>
      <c r="S429" t="s">
        <v>53</v>
      </c>
      <c r="T429">
        <v>18</v>
      </c>
      <c r="U429">
        <v>22</v>
      </c>
    </row>
    <row r="430" spans="1:21" x14ac:dyDescent="0.25">
      <c r="A430" t="s">
        <v>46</v>
      </c>
      <c r="B430" t="s">
        <v>47</v>
      </c>
      <c r="C430" t="s">
        <v>862</v>
      </c>
      <c r="D430" t="s">
        <v>863</v>
      </c>
      <c r="E430" t="s">
        <v>60</v>
      </c>
      <c r="F430" t="s">
        <v>61</v>
      </c>
      <c r="G430" t="s">
        <v>49</v>
      </c>
      <c r="H430" t="s">
        <v>62</v>
      </c>
      <c r="I430" t="s">
        <v>908</v>
      </c>
      <c r="J430" t="s">
        <v>88</v>
      </c>
      <c r="K430">
        <v>402.14</v>
      </c>
      <c r="L430">
        <v>400.9</v>
      </c>
      <c r="M430">
        <v>-3</v>
      </c>
      <c r="N430">
        <v>3</v>
      </c>
      <c r="O430">
        <v>-4.5</v>
      </c>
      <c r="P430">
        <v>4.5</v>
      </c>
      <c r="Q430" t="s">
        <v>909</v>
      </c>
      <c r="R430" t="s">
        <v>234</v>
      </c>
      <c r="S430" t="s">
        <v>53</v>
      </c>
      <c r="T430">
        <v>18</v>
      </c>
      <c r="U430">
        <v>23</v>
      </c>
    </row>
    <row r="431" spans="1:21" x14ac:dyDescent="0.25">
      <c r="A431" t="s">
        <v>46</v>
      </c>
      <c r="B431" t="s">
        <v>47</v>
      </c>
      <c r="C431" t="s">
        <v>862</v>
      </c>
      <c r="D431" t="s">
        <v>863</v>
      </c>
      <c r="E431" t="s">
        <v>60</v>
      </c>
      <c r="F431" t="s">
        <v>61</v>
      </c>
      <c r="G431" t="s">
        <v>49</v>
      </c>
      <c r="H431" t="s">
        <v>62</v>
      </c>
      <c r="I431" t="s">
        <v>910</v>
      </c>
      <c r="J431" t="s">
        <v>96</v>
      </c>
      <c r="K431">
        <v>149.63</v>
      </c>
      <c r="L431">
        <v>152.5</v>
      </c>
      <c r="M431">
        <v>-3</v>
      </c>
      <c r="N431">
        <v>3</v>
      </c>
      <c r="O431">
        <v>-4.5</v>
      </c>
      <c r="P431">
        <v>4.5</v>
      </c>
      <c r="Q431" t="s">
        <v>911</v>
      </c>
      <c r="R431" t="s">
        <v>234</v>
      </c>
      <c r="S431" t="s">
        <v>53</v>
      </c>
      <c r="T431">
        <v>18</v>
      </c>
      <c r="U431">
        <v>24</v>
      </c>
    </row>
    <row r="432" spans="1:21" x14ac:dyDescent="0.25">
      <c r="A432" t="s">
        <v>46</v>
      </c>
      <c r="B432" t="s">
        <v>47</v>
      </c>
      <c r="C432" t="s">
        <v>862</v>
      </c>
      <c r="D432" t="s">
        <v>863</v>
      </c>
      <c r="E432" t="s">
        <v>60</v>
      </c>
      <c r="F432" t="s">
        <v>61</v>
      </c>
      <c r="G432" t="s">
        <v>49</v>
      </c>
      <c r="H432" t="s">
        <v>62</v>
      </c>
      <c r="I432" t="s">
        <v>912</v>
      </c>
      <c r="J432" t="s">
        <v>91</v>
      </c>
      <c r="K432">
        <v>27.73</v>
      </c>
      <c r="L432">
        <v>26.2</v>
      </c>
      <c r="M432">
        <v>-3</v>
      </c>
      <c r="N432">
        <v>3</v>
      </c>
      <c r="O432">
        <v>-4.5</v>
      </c>
      <c r="P432">
        <v>4.5</v>
      </c>
      <c r="Q432" t="s">
        <v>913</v>
      </c>
      <c r="R432" t="s">
        <v>234</v>
      </c>
      <c r="S432" t="s">
        <v>53</v>
      </c>
      <c r="T432">
        <v>18</v>
      </c>
      <c r="U432">
        <v>25</v>
      </c>
    </row>
    <row r="433" spans="1:21" x14ac:dyDescent="0.25">
      <c r="A433" t="s">
        <v>46</v>
      </c>
      <c r="B433" t="s">
        <v>47</v>
      </c>
      <c r="C433" t="s">
        <v>862</v>
      </c>
      <c r="D433" t="s">
        <v>863</v>
      </c>
      <c r="E433" t="s">
        <v>60</v>
      </c>
      <c r="F433" t="s">
        <v>61</v>
      </c>
      <c r="G433" t="s">
        <v>49</v>
      </c>
      <c r="H433" t="s">
        <v>62</v>
      </c>
      <c r="I433" t="s">
        <v>914</v>
      </c>
      <c r="J433" t="s">
        <v>88</v>
      </c>
      <c r="K433">
        <v>418.46</v>
      </c>
      <c r="L433">
        <v>417.2</v>
      </c>
      <c r="M433">
        <v>-3</v>
      </c>
      <c r="N433">
        <v>3</v>
      </c>
      <c r="O433">
        <v>-4.5</v>
      </c>
      <c r="P433">
        <v>4.5</v>
      </c>
      <c r="Q433" t="s">
        <v>915</v>
      </c>
      <c r="R433" t="s">
        <v>234</v>
      </c>
      <c r="S433" t="s">
        <v>53</v>
      </c>
      <c r="T433">
        <v>18</v>
      </c>
      <c r="U433">
        <v>26</v>
      </c>
    </row>
    <row r="434" spans="1:21" x14ac:dyDescent="0.25">
      <c r="A434" t="s">
        <v>46</v>
      </c>
      <c r="B434" t="s">
        <v>47</v>
      </c>
      <c r="C434" t="s">
        <v>862</v>
      </c>
      <c r="D434" t="s">
        <v>863</v>
      </c>
      <c r="E434" t="s">
        <v>60</v>
      </c>
      <c r="F434" t="s">
        <v>61</v>
      </c>
      <c r="G434" t="s">
        <v>49</v>
      </c>
      <c r="H434" t="s">
        <v>62</v>
      </c>
      <c r="I434" t="s">
        <v>916</v>
      </c>
      <c r="J434" t="s">
        <v>96</v>
      </c>
      <c r="K434">
        <v>26.79</v>
      </c>
      <c r="L434">
        <v>29.3</v>
      </c>
      <c r="M434">
        <v>-3</v>
      </c>
      <c r="N434">
        <v>3</v>
      </c>
      <c r="O434">
        <v>-4.5</v>
      </c>
      <c r="P434">
        <v>4.5</v>
      </c>
      <c r="Q434" t="s">
        <v>917</v>
      </c>
      <c r="R434" t="s">
        <v>234</v>
      </c>
      <c r="S434" t="s">
        <v>53</v>
      </c>
      <c r="T434">
        <v>18</v>
      </c>
      <c r="U434">
        <v>27</v>
      </c>
    </row>
    <row r="435" spans="1:21" x14ac:dyDescent="0.25">
      <c r="A435" t="s">
        <v>46</v>
      </c>
      <c r="B435" t="s">
        <v>47</v>
      </c>
      <c r="C435" t="s">
        <v>918</v>
      </c>
      <c r="D435" t="s">
        <v>919</v>
      </c>
      <c r="E435" t="s">
        <v>60</v>
      </c>
      <c r="F435" t="s">
        <v>61</v>
      </c>
      <c r="G435" t="s">
        <v>49</v>
      </c>
      <c r="H435" t="s">
        <v>62</v>
      </c>
      <c r="I435" t="s">
        <v>920</v>
      </c>
      <c r="J435" t="s">
        <v>50</v>
      </c>
      <c r="K435">
        <v>3901.25</v>
      </c>
      <c r="L435">
        <v>3902.3</v>
      </c>
      <c r="M435">
        <v>-3</v>
      </c>
      <c r="N435">
        <v>3</v>
      </c>
      <c r="O435">
        <v>-4.5</v>
      </c>
      <c r="P435">
        <v>4.5</v>
      </c>
      <c r="Q435" t="s">
        <v>825</v>
      </c>
      <c r="R435" t="s">
        <v>52</v>
      </c>
      <c r="S435" t="s">
        <v>53</v>
      </c>
      <c r="T435">
        <v>19</v>
      </c>
      <c r="U435">
        <v>1</v>
      </c>
    </row>
    <row r="436" spans="1:21" x14ac:dyDescent="0.25">
      <c r="A436" t="s">
        <v>46</v>
      </c>
      <c r="B436" t="s">
        <v>47</v>
      </c>
      <c r="C436" t="s">
        <v>918</v>
      </c>
      <c r="D436" t="s">
        <v>919</v>
      </c>
      <c r="E436" t="s">
        <v>60</v>
      </c>
      <c r="F436" t="s">
        <v>61</v>
      </c>
      <c r="G436" t="s">
        <v>49</v>
      </c>
      <c r="H436" t="s">
        <v>62</v>
      </c>
      <c r="I436" t="s">
        <v>921</v>
      </c>
      <c r="J436" t="s">
        <v>64</v>
      </c>
      <c r="K436">
        <v>432.01</v>
      </c>
      <c r="L436">
        <v>432.5</v>
      </c>
      <c r="M436">
        <v>-3</v>
      </c>
      <c r="N436">
        <v>3</v>
      </c>
      <c r="O436">
        <v>-4.5</v>
      </c>
      <c r="P436">
        <v>4.5</v>
      </c>
      <c r="Q436" t="s">
        <v>827</v>
      </c>
      <c r="R436" t="s">
        <v>52</v>
      </c>
      <c r="S436" t="s">
        <v>53</v>
      </c>
      <c r="T436">
        <v>19</v>
      </c>
      <c r="U436">
        <v>2</v>
      </c>
    </row>
    <row r="437" spans="1:21" x14ac:dyDescent="0.25">
      <c r="A437" t="s">
        <v>46</v>
      </c>
      <c r="B437" t="s">
        <v>47</v>
      </c>
      <c r="C437" t="s">
        <v>918</v>
      </c>
      <c r="D437" t="s">
        <v>919</v>
      </c>
      <c r="E437" t="s">
        <v>60</v>
      </c>
      <c r="F437" t="s">
        <v>61</v>
      </c>
      <c r="G437" t="s">
        <v>49</v>
      </c>
      <c r="H437" t="s">
        <v>62</v>
      </c>
      <c r="I437" t="s">
        <v>922</v>
      </c>
      <c r="J437" t="s">
        <v>67</v>
      </c>
      <c r="K437">
        <v>1218.83</v>
      </c>
      <c r="L437">
        <v>1218.4000000000001</v>
      </c>
      <c r="M437">
        <v>-3</v>
      </c>
      <c r="N437">
        <v>3</v>
      </c>
      <c r="O437">
        <v>-4.5</v>
      </c>
      <c r="P437">
        <v>4.5</v>
      </c>
      <c r="Q437" t="s">
        <v>829</v>
      </c>
      <c r="R437" t="s">
        <v>52</v>
      </c>
      <c r="S437" t="s">
        <v>53</v>
      </c>
      <c r="T437">
        <v>19</v>
      </c>
      <c r="U437">
        <v>3</v>
      </c>
    </row>
    <row r="438" spans="1:21" x14ac:dyDescent="0.25">
      <c r="A438" t="s">
        <v>46</v>
      </c>
      <c r="B438" t="s">
        <v>47</v>
      </c>
      <c r="C438" t="s">
        <v>918</v>
      </c>
      <c r="D438" t="s">
        <v>919</v>
      </c>
      <c r="E438" t="s">
        <v>60</v>
      </c>
      <c r="F438" t="s">
        <v>61</v>
      </c>
      <c r="G438" t="s">
        <v>49</v>
      </c>
      <c r="H438" t="s">
        <v>62</v>
      </c>
      <c r="I438" t="s">
        <v>923</v>
      </c>
      <c r="J438" t="s">
        <v>50</v>
      </c>
      <c r="K438">
        <v>4292.2299999999996</v>
      </c>
      <c r="L438">
        <v>4295</v>
      </c>
      <c r="M438">
        <v>-3</v>
      </c>
      <c r="N438">
        <v>3</v>
      </c>
      <c r="O438">
        <v>-4.5</v>
      </c>
      <c r="P438">
        <v>4.5</v>
      </c>
      <c r="Q438" t="s">
        <v>831</v>
      </c>
      <c r="R438" t="s">
        <v>52</v>
      </c>
      <c r="S438" t="s">
        <v>53</v>
      </c>
      <c r="T438">
        <v>19</v>
      </c>
      <c r="U438">
        <v>4</v>
      </c>
    </row>
    <row r="439" spans="1:21" x14ac:dyDescent="0.25">
      <c r="A439" t="s">
        <v>46</v>
      </c>
      <c r="B439" t="s">
        <v>47</v>
      </c>
      <c r="C439" t="s">
        <v>918</v>
      </c>
      <c r="D439" t="s">
        <v>919</v>
      </c>
      <c r="E439" t="s">
        <v>60</v>
      </c>
      <c r="F439" t="s">
        <v>61</v>
      </c>
      <c r="G439" t="s">
        <v>49</v>
      </c>
      <c r="H439" t="s">
        <v>62</v>
      </c>
      <c r="I439" t="s">
        <v>924</v>
      </c>
      <c r="J439" t="s">
        <v>64</v>
      </c>
      <c r="K439">
        <v>-431.76</v>
      </c>
      <c r="L439">
        <v>-432.5</v>
      </c>
      <c r="M439">
        <v>-3</v>
      </c>
      <c r="N439">
        <v>3</v>
      </c>
      <c r="O439">
        <v>-4.5</v>
      </c>
      <c r="P439">
        <v>4.5</v>
      </c>
      <c r="Q439" t="s">
        <v>833</v>
      </c>
      <c r="R439" t="s">
        <v>52</v>
      </c>
      <c r="S439" t="s">
        <v>53</v>
      </c>
      <c r="T439">
        <v>19</v>
      </c>
      <c r="U439">
        <v>5</v>
      </c>
    </row>
    <row r="440" spans="1:21" x14ac:dyDescent="0.25">
      <c r="A440" t="s">
        <v>46</v>
      </c>
      <c r="B440" t="s">
        <v>47</v>
      </c>
      <c r="C440" t="s">
        <v>918</v>
      </c>
      <c r="D440" t="s">
        <v>919</v>
      </c>
      <c r="E440" t="s">
        <v>60</v>
      </c>
      <c r="F440" t="s">
        <v>61</v>
      </c>
      <c r="G440" t="s">
        <v>49</v>
      </c>
      <c r="H440" t="s">
        <v>62</v>
      </c>
      <c r="I440" t="s">
        <v>925</v>
      </c>
      <c r="J440" t="s">
        <v>67</v>
      </c>
      <c r="K440">
        <v>1210.7</v>
      </c>
      <c r="L440">
        <v>1211.3</v>
      </c>
      <c r="M440">
        <v>-3</v>
      </c>
      <c r="N440">
        <v>3</v>
      </c>
      <c r="O440">
        <v>-4.5</v>
      </c>
      <c r="P440">
        <v>4.5</v>
      </c>
      <c r="Q440" t="s">
        <v>835</v>
      </c>
      <c r="R440" t="s">
        <v>52</v>
      </c>
      <c r="S440" t="s">
        <v>53</v>
      </c>
      <c r="T440">
        <v>19</v>
      </c>
      <c r="U440">
        <v>6</v>
      </c>
    </row>
    <row r="441" spans="1:21" x14ac:dyDescent="0.25">
      <c r="A441" t="s">
        <v>46</v>
      </c>
      <c r="B441" t="s">
        <v>47</v>
      </c>
      <c r="C441" t="s">
        <v>926</v>
      </c>
      <c r="D441" t="s">
        <v>927</v>
      </c>
      <c r="E441" t="s">
        <v>60</v>
      </c>
      <c r="F441" t="s">
        <v>61</v>
      </c>
      <c r="G441" t="s">
        <v>49</v>
      </c>
      <c r="H441" t="s">
        <v>62</v>
      </c>
      <c r="I441" t="s">
        <v>928</v>
      </c>
      <c r="J441" t="s">
        <v>50</v>
      </c>
      <c r="K441">
        <v>4011.07</v>
      </c>
      <c r="L441">
        <v>4012.1</v>
      </c>
      <c r="M441">
        <v>-3</v>
      </c>
      <c r="N441">
        <v>3</v>
      </c>
      <c r="O441">
        <v>-6</v>
      </c>
      <c r="P441">
        <v>6</v>
      </c>
      <c r="Q441" t="s">
        <v>929</v>
      </c>
      <c r="R441" t="s">
        <v>52</v>
      </c>
      <c r="S441" t="s">
        <v>53</v>
      </c>
      <c r="T441">
        <v>20</v>
      </c>
      <c r="U441">
        <v>1</v>
      </c>
    </row>
    <row r="442" spans="1:21" x14ac:dyDescent="0.25">
      <c r="A442" t="s">
        <v>46</v>
      </c>
      <c r="B442" t="s">
        <v>47</v>
      </c>
      <c r="C442" t="s">
        <v>926</v>
      </c>
      <c r="D442" t="s">
        <v>927</v>
      </c>
      <c r="E442" t="s">
        <v>60</v>
      </c>
      <c r="F442" t="s">
        <v>61</v>
      </c>
      <c r="G442" t="s">
        <v>49</v>
      </c>
      <c r="H442" t="s">
        <v>62</v>
      </c>
      <c r="I442" t="s">
        <v>930</v>
      </c>
      <c r="J442" t="s">
        <v>64</v>
      </c>
      <c r="K442">
        <v>536.27</v>
      </c>
      <c r="L442">
        <v>535</v>
      </c>
      <c r="M442">
        <v>-3</v>
      </c>
      <c r="N442">
        <v>3</v>
      </c>
      <c r="O442">
        <v>-6</v>
      </c>
      <c r="P442">
        <v>6</v>
      </c>
      <c r="Q442" t="s">
        <v>931</v>
      </c>
      <c r="R442" t="s">
        <v>52</v>
      </c>
      <c r="S442" t="s">
        <v>53</v>
      </c>
      <c r="T442">
        <v>20</v>
      </c>
      <c r="U442">
        <v>2</v>
      </c>
    </row>
    <row r="443" spans="1:21" x14ac:dyDescent="0.25">
      <c r="A443" t="s">
        <v>46</v>
      </c>
      <c r="B443" t="s">
        <v>47</v>
      </c>
      <c r="C443" t="s">
        <v>926</v>
      </c>
      <c r="D443" t="s">
        <v>927</v>
      </c>
      <c r="E443" t="s">
        <v>60</v>
      </c>
      <c r="F443" t="s">
        <v>61</v>
      </c>
      <c r="G443" t="s">
        <v>49</v>
      </c>
      <c r="H443" t="s">
        <v>62</v>
      </c>
      <c r="I443" t="s">
        <v>932</v>
      </c>
      <c r="J443" t="s">
        <v>67</v>
      </c>
      <c r="K443">
        <v>1052.74</v>
      </c>
      <c r="L443">
        <v>1054.8</v>
      </c>
      <c r="M443">
        <v>-3</v>
      </c>
      <c r="N443">
        <v>3</v>
      </c>
      <c r="O443">
        <v>-6</v>
      </c>
      <c r="P443">
        <v>6</v>
      </c>
      <c r="Q443" t="s">
        <v>933</v>
      </c>
      <c r="R443" t="s">
        <v>52</v>
      </c>
      <c r="S443" t="s">
        <v>53</v>
      </c>
      <c r="T443">
        <v>20</v>
      </c>
      <c r="U443">
        <v>3</v>
      </c>
    </row>
    <row r="444" spans="1:21" x14ac:dyDescent="0.25">
      <c r="A444" t="s">
        <v>46</v>
      </c>
      <c r="B444" t="s">
        <v>47</v>
      </c>
      <c r="C444" t="s">
        <v>926</v>
      </c>
      <c r="D444" t="s">
        <v>927</v>
      </c>
      <c r="E444" t="s">
        <v>60</v>
      </c>
      <c r="F444" t="s">
        <v>61</v>
      </c>
      <c r="G444" t="s">
        <v>49</v>
      </c>
      <c r="H444" t="s">
        <v>62</v>
      </c>
      <c r="I444" t="s">
        <v>934</v>
      </c>
      <c r="J444" t="s">
        <v>50</v>
      </c>
      <c r="K444">
        <v>4091.23</v>
      </c>
      <c r="L444">
        <v>4092.7</v>
      </c>
      <c r="M444">
        <v>-3</v>
      </c>
      <c r="N444">
        <v>3</v>
      </c>
      <c r="O444">
        <v>-6</v>
      </c>
      <c r="P444">
        <v>6</v>
      </c>
      <c r="Q444" t="s">
        <v>935</v>
      </c>
      <c r="R444" t="s">
        <v>52</v>
      </c>
      <c r="S444" t="s">
        <v>53</v>
      </c>
      <c r="T444">
        <v>20</v>
      </c>
      <c r="U444">
        <v>4</v>
      </c>
    </row>
    <row r="445" spans="1:21" x14ac:dyDescent="0.25">
      <c r="A445" t="s">
        <v>46</v>
      </c>
      <c r="B445" t="s">
        <v>47</v>
      </c>
      <c r="C445" t="s">
        <v>926</v>
      </c>
      <c r="D445" t="s">
        <v>927</v>
      </c>
      <c r="E445" t="s">
        <v>60</v>
      </c>
      <c r="F445" t="s">
        <v>61</v>
      </c>
      <c r="G445" t="s">
        <v>49</v>
      </c>
      <c r="H445" t="s">
        <v>62</v>
      </c>
      <c r="I445" t="s">
        <v>936</v>
      </c>
      <c r="J445" t="s">
        <v>64</v>
      </c>
      <c r="K445">
        <v>528.20000000000005</v>
      </c>
      <c r="L445">
        <v>527</v>
      </c>
      <c r="M445">
        <v>-3</v>
      </c>
      <c r="N445">
        <v>3</v>
      </c>
      <c r="O445">
        <v>-6</v>
      </c>
      <c r="P445">
        <v>6</v>
      </c>
      <c r="Q445" t="s">
        <v>937</v>
      </c>
      <c r="R445" t="s">
        <v>52</v>
      </c>
      <c r="S445" t="s">
        <v>53</v>
      </c>
      <c r="T445">
        <v>20</v>
      </c>
      <c r="U445">
        <v>5</v>
      </c>
    </row>
    <row r="446" spans="1:21" x14ac:dyDescent="0.25">
      <c r="A446" t="s">
        <v>46</v>
      </c>
      <c r="B446" t="s">
        <v>47</v>
      </c>
      <c r="C446" t="s">
        <v>926</v>
      </c>
      <c r="D446" t="s">
        <v>927</v>
      </c>
      <c r="E446" t="s">
        <v>60</v>
      </c>
      <c r="F446" t="s">
        <v>61</v>
      </c>
      <c r="G446" t="s">
        <v>49</v>
      </c>
      <c r="H446" t="s">
        <v>62</v>
      </c>
      <c r="I446" t="s">
        <v>938</v>
      </c>
      <c r="J446" t="s">
        <v>67</v>
      </c>
      <c r="K446">
        <v>1060.6199999999999</v>
      </c>
      <c r="L446">
        <v>1061.8</v>
      </c>
      <c r="M446">
        <v>-3</v>
      </c>
      <c r="N446">
        <v>3</v>
      </c>
      <c r="O446">
        <v>-6</v>
      </c>
      <c r="P446">
        <v>6</v>
      </c>
      <c r="Q446" t="s">
        <v>939</v>
      </c>
      <c r="R446" t="s">
        <v>52</v>
      </c>
      <c r="S446" t="s">
        <v>53</v>
      </c>
      <c r="T446">
        <v>20</v>
      </c>
      <c r="U446">
        <v>6</v>
      </c>
    </row>
    <row r="447" spans="1:21" x14ac:dyDescent="0.25">
      <c r="A447" t="s">
        <v>46</v>
      </c>
      <c r="B447" t="s">
        <v>47</v>
      </c>
      <c r="C447" t="s">
        <v>926</v>
      </c>
      <c r="D447" t="s">
        <v>927</v>
      </c>
      <c r="E447" t="s">
        <v>60</v>
      </c>
      <c r="F447" t="s">
        <v>61</v>
      </c>
      <c r="G447" t="s">
        <v>49</v>
      </c>
      <c r="H447" t="s">
        <v>62</v>
      </c>
      <c r="I447" t="s">
        <v>940</v>
      </c>
      <c r="J447" t="s">
        <v>50</v>
      </c>
      <c r="K447">
        <v>4012.02</v>
      </c>
      <c r="L447">
        <v>4012.1</v>
      </c>
      <c r="M447">
        <v>-3</v>
      </c>
      <c r="N447">
        <v>3</v>
      </c>
      <c r="O447">
        <v>-6</v>
      </c>
      <c r="P447">
        <v>6</v>
      </c>
      <c r="Q447" t="s">
        <v>941</v>
      </c>
      <c r="R447" t="s">
        <v>52</v>
      </c>
      <c r="S447" t="s">
        <v>53</v>
      </c>
      <c r="T447">
        <v>20</v>
      </c>
      <c r="U447">
        <v>7</v>
      </c>
    </row>
    <row r="448" spans="1:21" x14ac:dyDescent="0.25">
      <c r="A448" t="s">
        <v>46</v>
      </c>
      <c r="B448" t="s">
        <v>47</v>
      </c>
      <c r="C448" t="s">
        <v>926</v>
      </c>
      <c r="D448" t="s">
        <v>927</v>
      </c>
      <c r="E448" t="s">
        <v>60</v>
      </c>
      <c r="F448" t="s">
        <v>61</v>
      </c>
      <c r="G448" t="s">
        <v>49</v>
      </c>
      <c r="H448" t="s">
        <v>62</v>
      </c>
      <c r="I448" t="s">
        <v>942</v>
      </c>
      <c r="J448" t="s">
        <v>64</v>
      </c>
      <c r="K448">
        <v>-537.24</v>
      </c>
      <c r="L448">
        <v>-535</v>
      </c>
      <c r="M448">
        <v>-3</v>
      </c>
      <c r="N448">
        <v>3</v>
      </c>
      <c r="O448">
        <v>-6</v>
      </c>
      <c r="P448">
        <v>6</v>
      </c>
      <c r="Q448" t="s">
        <v>943</v>
      </c>
      <c r="R448" t="s">
        <v>52</v>
      </c>
      <c r="S448" t="s">
        <v>53</v>
      </c>
      <c r="T448">
        <v>20</v>
      </c>
      <c r="U448">
        <v>8</v>
      </c>
    </row>
    <row r="449" spans="1:21" x14ac:dyDescent="0.25">
      <c r="A449" t="s">
        <v>46</v>
      </c>
      <c r="B449" t="s">
        <v>47</v>
      </c>
      <c r="C449" t="s">
        <v>926</v>
      </c>
      <c r="D449" t="s">
        <v>927</v>
      </c>
      <c r="E449" t="s">
        <v>60</v>
      </c>
      <c r="F449" t="s">
        <v>61</v>
      </c>
      <c r="G449" t="s">
        <v>49</v>
      </c>
      <c r="H449" t="s">
        <v>62</v>
      </c>
      <c r="I449" t="s">
        <v>944</v>
      </c>
      <c r="J449" t="s">
        <v>67</v>
      </c>
      <c r="K449">
        <v>1053.3699999999999</v>
      </c>
      <c r="L449">
        <v>1054.8</v>
      </c>
      <c r="M449">
        <v>-3</v>
      </c>
      <c r="N449">
        <v>3</v>
      </c>
      <c r="O449">
        <v>-6</v>
      </c>
      <c r="P449">
        <v>6</v>
      </c>
      <c r="Q449" t="s">
        <v>945</v>
      </c>
      <c r="R449" t="s">
        <v>52</v>
      </c>
      <c r="S449" t="s">
        <v>53</v>
      </c>
      <c r="T449">
        <v>20</v>
      </c>
      <c r="U449">
        <v>9</v>
      </c>
    </row>
    <row r="450" spans="1:21" x14ac:dyDescent="0.25">
      <c r="A450" t="s">
        <v>46</v>
      </c>
      <c r="B450" t="s">
        <v>47</v>
      </c>
      <c r="C450" t="s">
        <v>926</v>
      </c>
      <c r="D450" t="s">
        <v>927</v>
      </c>
      <c r="E450" t="s">
        <v>60</v>
      </c>
      <c r="F450" t="s">
        <v>61</v>
      </c>
      <c r="G450" t="s">
        <v>49</v>
      </c>
      <c r="H450" t="s">
        <v>62</v>
      </c>
      <c r="I450" t="s">
        <v>946</v>
      </c>
      <c r="J450" t="s">
        <v>50</v>
      </c>
      <c r="K450">
        <v>4092.53</v>
      </c>
      <c r="L450">
        <v>4092.7</v>
      </c>
      <c r="M450">
        <v>-3</v>
      </c>
      <c r="N450">
        <v>3</v>
      </c>
      <c r="O450">
        <v>-6</v>
      </c>
      <c r="P450">
        <v>6</v>
      </c>
      <c r="Q450" t="s">
        <v>947</v>
      </c>
      <c r="R450" t="s">
        <v>52</v>
      </c>
      <c r="S450" t="s">
        <v>53</v>
      </c>
      <c r="T450">
        <v>20</v>
      </c>
      <c r="U450">
        <v>10</v>
      </c>
    </row>
    <row r="451" spans="1:21" x14ac:dyDescent="0.25">
      <c r="A451" t="s">
        <v>46</v>
      </c>
      <c r="B451" t="s">
        <v>47</v>
      </c>
      <c r="C451" t="s">
        <v>926</v>
      </c>
      <c r="D451" t="s">
        <v>927</v>
      </c>
      <c r="E451" t="s">
        <v>60</v>
      </c>
      <c r="F451" t="s">
        <v>61</v>
      </c>
      <c r="G451" t="s">
        <v>49</v>
      </c>
      <c r="H451" t="s">
        <v>62</v>
      </c>
      <c r="I451" t="s">
        <v>948</v>
      </c>
      <c r="J451" t="s">
        <v>64</v>
      </c>
      <c r="K451">
        <v>-530.22</v>
      </c>
      <c r="L451">
        <v>-527</v>
      </c>
      <c r="M451">
        <v>-3</v>
      </c>
      <c r="N451">
        <v>3</v>
      </c>
      <c r="O451">
        <v>-6</v>
      </c>
      <c r="P451">
        <v>6</v>
      </c>
      <c r="Q451" t="s">
        <v>949</v>
      </c>
      <c r="R451" t="s">
        <v>52</v>
      </c>
      <c r="S451" t="s">
        <v>53</v>
      </c>
      <c r="T451">
        <v>20</v>
      </c>
      <c r="U451">
        <v>11</v>
      </c>
    </row>
    <row r="452" spans="1:21" x14ac:dyDescent="0.25">
      <c r="A452" t="s">
        <v>46</v>
      </c>
      <c r="B452" t="s">
        <v>47</v>
      </c>
      <c r="C452" t="s">
        <v>926</v>
      </c>
      <c r="D452" t="s">
        <v>927</v>
      </c>
      <c r="E452" t="s">
        <v>60</v>
      </c>
      <c r="F452" t="s">
        <v>61</v>
      </c>
      <c r="G452" t="s">
        <v>49</v>
      </c>
      <c r="H452" t="s">
        <v>62</v>
      </c>
      <c r="I452" t="s">
        <v>950</v>
      </c>
      <c r="J452" t="s">
        <v>67</v>
      </c>
      <c r="K452">
        <v>1059.76</v>
      </c>
      <c r="L452">
        <v>1061.8</v>
      </c>
      <c r="M452">
        <v>-3</v>
      </c>
      <c r="N452">
        <v>3</v>
      </c>
      <c r="O452">
        <v>-6</v>
      </c>
      <c r="P452">
        <v>6</v>
      </c>
      <c r="Q452" t="s">
        <v>951</v>
      </c>
      <c r="R452" t="s">
        <v>52</v>
      </c>
      <c r="S452" t="s">
        <v>53</v>
      </c>
      <c r="T452">
        <v>20</v>
      </c>
      <c r="U452">
        <v>12</v>
      </c>
    </row>
    <row r="453" spans="1:21" x14ac:dyDescent="0.25">
      <c r="A453" t="s">
        <v>46</v>
      </c>
      <c r="B453" t="s">
        <v>47</v>
      </c>
      <c r="C453" t="s">
        <v>926</v>
      </c>
      <c r="D453" t="s">
        <v>927</v>
      </c>
      <c r="E453" t="s">
        <v>60</v>
      </c>
      <c r="F453" t="s">
        <v>61</v>
      </c>
      <c r="G453" t="s">
        <v>49</v>
      </c>
      <c r="H453" t="s">
        <v>62</v>
      </c>
      <c r="I453" t="s">
        <v>952</v>
      </c>
      <c r="J453" t="s">
        <v>91</v>
      </c>
      <c r="K453">
        <v>80.16</v>
      </c>
      <c r="L453">
        <v>80.599999999999994</v>
      </c>
      <c r="M453">
        <v>-2</v>
      </c>
      <c r="N453">
        <v>2</v>
      </c>
      <c r="O453">
        <v>-4</v>
      </c>
      <c r="P453">
        <v>4</v>
      </c>
      <c r="Q453" t="s">
        <v>953</v>
      </c>
      <c r="R453" t="s">
        <v>52</v>
      </c>
      <c r="S453" t="s">
        <v>53</v>
      </c>
      <c r="T453">
        <v>20</v>
      </c>
      <c r="U453">
        <v>13</v>
      </c>
    </row>
    <row r="454" spans="1:21" x14ac:dyDescent="0.25">
      <c r="A454" t="s">
        <v>46</v>
      </c>
      <c r="B454" t="s">
        <v>47</v>
      </c>
      <c r="C454" t="s">
        <v>926</v>
      </c>
      <c r="D454" t="s">
        <v>927</v>
      </c>
      <c r="E454" t="s">
        <v>60</v>
      </c>
      <c r="F454" t="s">
        <v>61</v>
      </c>
      <c r="G454" t="s">
        <v>49</v>
      </c>
      <c r="H454" t="s">
        <v>62</v>
      </c>
      <c r="I454" t="s">
        <v>954</v>
      </c>
      <c r="J454" t="s">
        <v>88</v>
      </c>
      <c r="K454">
        <v>8.07</v>
      </c>
      <c r="L454">
        <v>8</v>
      </c>
      <c r="M454">
        <v>-2</v>
      </c>
      <c r="N454">
        <v>2</v>
      </c>
      <c r="O454">
        <v>-4</v>
      </c>
      <c r="P454">
        <v>4</v>
      </c>
      <c r="Q454" t="s">
        <v>955</v>
      </c>
      <c r="R454" t="s">
        <v>52</v>
      </c>
      <c r="S454" t="s">
        <v>53</v>
      </c>
      <c r="T454">
        <v>20</v>
      </c>
      <c r="U454">
        <v>14</v>
      </c>
    </row>
    <row r="455" spans="1:21" x14ac:dyDescent="0.25">
      <c r="A455" t="s">
        <v>46</v>
      </c>
      <c r="B455" t="s">
        <v>47</v>
      </c>
      <c r="C455" t="s">
        <v>926</v>
      </c>
      <c r="D455" t="s">
        <v>927</v>
      </c>
      <c r="E455" t="s">
        <v>60</v>
      </c>
      <c r="F455" t="s">
        <v>61</v>
      </c>
      <c r="G455" t="s">
        <v>49</v>
      </c>
      <c r="H455" t="s">
        <v>62</v>
      </c>
      <c r="I455" t="s">
        <v>956</v>
      </c>
      <c r="J455" t="s">
        <v>91</v>
      </c>
      <c r="K455">
        <v>80.510000000000005</v>
      </c>
      <c r="L455">
        <v>80.599999999999994</v>
      </c>
      <c r="M455">
        <v>-2</v>
      </c>
      <c r="N455">
        <v>2</v>
      </c>
      <c r="O455">
        <v>-4</v>
      </c>
      <c r="P455">
        <v>4</v>
      </c>
      <c r="Q455" t="s">
        <v>957</v>
      </c>
      <c r="R455" t="s">
        <v>52</v>
      </c>
      <c r="S455" t="s">
        <v>53</v>
      </c>
      <c r="T455">
        <v>20</v>
      </c>
      <c r="U455">
        <v>15</v>
      </c>
    </row>
    <row r="456" spans="1:21" x14ac:dyDescent="0.25">
      <c r="A456" t="s">
        <v>46</v>
      </c>
      <c r="B456" t="s">
        <v>47</v>
      </c>
      <c r="C456" t="s">
        <v>926</v>
      </c>
      <c r="D456" t="s">
        <v>927</v>
      </c>
      <c r="E456" t="s">
        <v>60</v>
      </c>
      <c r="F456" t="s">
        <v>61</v>
      </c>
      <c r="G456" t="s">
        <v>49</v>
      </c>
      <c r="H456" t="s">
        <v>62</v>
      </c>
      <c r="I456" t="s">
        <v>958</v>
      </c>
      <c r="J456" t="s">
        <v>88</v>
      </c>
      <c r="K456">
        <v>7.01</v>
      </c>
      <c r="L456">
        <v>8</v>
      </c>
      <c r="M456">
        <v>-2</v>
      </c>
      <c r="N456">
        <v>2</v>
      </c>
      <c r="O456">
        <v>-4</v>
      </c>
      <c r="P456">
        <v>4</v>
      </c>
      <c r="Q456" t="s">
        <v>959</v>
      </c>
      <c r="R456" t="s">
        <v>52</v>
      </c>
      <c r="S456" t="s">
        <v>53</v>
      </c>
      <c r="T456">
        <v>20</v>
      </c>
      <c r="U456">
        <v>16</v>
      </c>
    </row>
    <row r="457" spans="1:21" x14ac:dyDescent="0.25">
      <c r="A457" t="s">
        <v>46</v>
      </c>
      <c r="B457" t="s">
        <v>47</v>
      </c>
      <c r="C457" t="s">
        <v>960</v>
      </c>
      <c r="D457" t="s">
        <v>961</v>
      </c>
      <c r="E457" t="s">
        <v>60</v>
      </c>
      <c r="F457" t="s">
        <v>61</v>
      </c>
      <c r="G457" t="s">
        <v>49</v>
      </c>
      <c r="H457" t="s">
        <v>62</v>
      </c>
      <c r="I457" t="s">
        <v>962</v>
      </c>
      <c r="J457" t="s">
        <v>50</v>
      </c>
      <c r="K457">
        <v>4999.57</v>
      </c>
      <c r="L457">
        <v>5000.7</v>
      </c>
      <c r="M457">
        <v>-3</v>
      </c>
      <c r="N457">
        <v>3</v>
      </c>
      <c r="O457">
        <v>-6</v>
      </c>
      <c r="P457">
        <v>6</v>
      </c>
      <c r="Q457" t="s">
        <v>929</v>
      </c>
      <c r="R457" t="s">
        <v>52</v>
      </c>
      <c r="S457" t="s">
        <v>53</v>
      </c>
      <c r="T457">
        <v>21</v>
      </c>
      <c r="U457">
        <v>1</v>
      </c>
    </row>
    <row r="458" spans="1:21" x14ac:dyDescent="0.25">
      <c r="A458" t="s">
        <v>46</v>
      </c>
      <c r="B458" t="s">
        <v>47</v>
      </c>
      <c r="C458" t="s">
        <v>960</v>
      </c>
      <c r="D458" t="s">
        <v>961</v>
      </c>
      <c r="E458" t="s">
        <v>60</v>
      </c>
      <c r="F458" t="s">
        <v>61</v>
      </c>
      <c r="G458" t="s">
        <v>49</v>
      </c>
      <c r="H458" t="s">
        <v>62</v>
      </c>
      <c r="I458" t="s">
        <v>963</v>
      </c>
      <c r="J458" t="s">
        <v>64</v>
      </c>
      <c r="K458">
        <v>571.33000000000004</v>
      </c>
      <c r="L458">
        <v>570</v>
      </c>
      <c r="M458">
        <v>-3</v>
      </c>
      <c r="N458">
        <v>3</v>
      </c>
      <c r="O458">
        <v>-6</v>
      </c>
      <c r="P458">
        <v>6</v>
      </c>
      <c r="Q458" t="s">
        <v>931</v>
      </c>
      <c r="R458" t="s">
        <v>52</v>
      </c>
      <c r="S458" t="s">
        <v>53</v>
      </c>
      <c r="T458">
        <v>21</v>
      </c>
      <c r="U458">
        <v>2</v>
      </c>
    </row>
    <row r="459" spans="1:21" x14ac:dyDescent="0.25">
      <c r="A459" t="s">
        <v>46</v>
      </c>
      <c r="B459" t="s">
        <v>47</v>
      </c>
      <c r="C459" t="s">
        <v>960</v>
      </c>
      <c r="D459" t="s">
        <v>961</v>
      </c>
      <c r="E459" t="s">
        <v>60</v>
      </c>
      <c r="F459" t="s">
        <v>61</v>
      </c>
      <c r="G459" t="s">
        <v>49</v>
      </c>
      <c r="H459" t="s">
        <v>62</v>
      </c>
      <c r="I459" t="s">
        <v>964</v>
      </c>
      <c r="J459" t="s">
        <v>67</v>
      </c>
      <c r="K459">
        <v>1074.18</v>
      </c>
      <c r="L459">
        <v>1072.9000000000001</v>
      </c>
      <c r="M459">
        <v>-3</v>
      </c>
      <c r="N459">
        <v>3</v>
      </c>
      <c r="O459">
        <v>-6</v>
      </c>
      <c r="P459">
        <v>6</v>
      </c>
      <c r="Q459" t="s">
        <v>933</v>
      </c>
      <c r="R459" t="s">
        <v>52</v>
      </c>
      <c r="S459" t="s">
        <v>53</v>
      </c>
      <c r="T459">
        <v>21</v>
      </c>
      <c r="U459">
        <v>3</v>
      </c>
    </row>
    <row r="460" spans="1:21" x14ac:dyDescent="0.25">
      <c r="A460" t="s">
        <v>46</v>
      </c>
      <c r="B460" t="s">
        <v>47</v>
      </c>
      <c r="C460" t="s">
        <v>960</v>
      </c>
      <c r="D460" t="s">
        <v>961</v>
      </c>
      <c r="E460" t="s">
        <v>60</v>
      </c>
      <c r="F460" t="s">
        <v>61</v>
      </c>
      <c r="G460" t="s">
        <v>49</v>
      </c>
      <c r="H460" t="s">
        <v>62</v>
      </c>
      <c r="I460" t="s">
        <v>965</v>
      </c>
      <c r="J460" t="s">
        <v>50</v>
      </c>
      <c r="K460">
        <v>5053.55</v>
      </c>
      <c r="L460">
        <v>5054.7</v>
      </c>
      <c r="M460">
        <v>-3</v>
      </c>
      <c r="N460">
        <v>3</v>
      </c>
      <c r="O460">
        <v>-6</v>
      </c>
      <c r="P460">
        <v>6</v>
      </c>
      <c r="Q460" t="s">
        <v>935</v>
      </c>
      <c r="R460" t="s">
        <v>52</v>
      </c>
      <c r="S460" t="s">
        <v>53</v>
      </c>
      <c r="T460">
        <v>21</v>
      </c>
      <c r="U460">
        <v>4</v>
      </c>
    </row>
    <row r="461" spans="1:21" x14ac:dyDescent="0.25">
      <c r="A461" t="s">
        <v>46</v>
      </c>
      <c r="B461" t="s">
        <v>47</v>
      </c>
      <c r="C461" t="s">
        <v>960</v>
      </c>
      <c r="D461" t="s">
        <v>961</v>
      </c>
      <c r="E461" t="s">
        <v>60</v>
      </c>
      <c r="F461" t="s">
        <v>61</v>
      </c>
      <c r="G461" t="s">
        <v>49</v>
      </c>
      <c r="H461" t="s">
        <v>62</v>
      </c>
      <c r="I461" t="s">
        <v>966</v>
      </c>
      <c r="J461" t="s">
        <v>64</v>
      </c>
      <c r="K461">
        <v>571.27</v>
      </c>
      <c r="L461">
        <v>570</v>
      </c>
      <c r="M461">
        <v>-3</v>
      </c>
      <c r="N461">
        <v>3</v>
      </c>
      <c r="O461">
        <v>-6</v>
      </c>
      <c r="P461">
        <v>6</v>
      </c>
      <c r="Q461" t="s">
        <v>937</v>
      </c>
      <c r="R461" t="s">
        <v>52</v>
      </c>
      <c r="S461" t="s">
        <v>53</v>
      </c>
      <c r="T461">
        <v>21</v>
      </c>
      <c r="U461">
        <v>5</v>
      </c>
    </row>
    <row r="462" spans="1:21" x14ac:dyDescent="0.25">
      <c r="A462" t="s">
        <v>46</v>
      </c>
      <c r="B462" t="s">
        <v>47</v>
      </c>
      <c r="C462" t="s">
        <v>960</v>
      </c>
      <c r="D462" t="s">
        <v>961</v>
      </c>
      <c r="E462" t="s">
        <v>60</v>
      </c>
      <c r="F462" t="s">
        <v>61</v>
      </c>
      <c r="G462" t="s">
        <v>49</v>
      </c>
      <c r="H462" t="s">
        <v>62</v>
      </c>
      <c r="I462" t="s">
        <v>967</v>
      </c>
      <c r="J462" t="s">
        <v>67</v>
      </c>
      <c r="K462">
        <v>1069.6600000000001</v>
      </c>
      <c r="L462">
        <v>1068.2</v>
      </c>
      <c r="M462">
        <v>-3</v>
      </c>
      <c r="N462">
        <v>3</v>
      </c>
      <c r="O462">
        <v>-6</v>
      </c>
      <c r="P462">
        <v>6</v>
      </c>
      <c r="Q462" t="s">
        <v>939</v>
      </c>
      <c r="R462" t="s">
        <v>52</v>
      </c>
      <c r="S462" t="s">
        <v>53</v>
      </c>
      <c r="T462">
        <v>21</v>
      </c>
      <c r="U462">
        <v>6</v>
      </c>
    </row>
    <row r="463" spans="1:21" x14ac:dyDescent="0.25">
      <c r="A463" t="s">
        <v>46</v>
      </c>
      <c r="B463" t="s">
        <v>47</v>
      </c>
      <c r="C463" t="s">
        <v>960</v>
      </c>
      <c r="D463" t="s">
        <v>961</v>
      </c>
      <c r="E463" t="s">
        <v>60</v>
      </c>
      <c r="F463" t="s">
        <v>61</v>
      </c>
      <c r="G463" t="s">
        <v>49</v>
      </c>
      <c r="H463" t="s">
        <v>62</v>
      </c>
      <c r="I463" t="s">
        <v>968</v>
      </c>
      <c r="J463" t="s">
        <v>50</v>
      </c>
      <c r="K463">
        <v>4997.63</v>
      </c>
      <c r="L463">
        <v>5000.7</v>
      </c>
      <c r="M463">
        <v>-3</v>
      </c>
      <c r="N463">
        <v>3</v>
      </c>
      <c r="O463">
        <v>-6</v>
      </c>
      <c r="P463">
        <v>6</v>
      </c>
      <c r="Q463" t="s">
        <v>941</v>
      </c>
      <c r="R463" t="s">
        <v>52</v>
      </c>
      <c r="S463" t="s">
        <v>53</v>
      </c>
      <c r="T463">
        <v>21</v>
      </c>
      <c r="U463">
        <v>7</v>
      </c>
    </row>
    <row r="464" spans="1:21" x14ac:dyDescent="0.25">
      <c r="A464" t="s">
        <v>46</v>
      </c>
      <c r="B464" t="s">
        <v>47</v>
      </c>
      <c r="C464" t="s">
        <v>960</v>
      </c>
      <c r="D464" t="s">
        <v>961</v>
      </c>
      <c r="E464" t="s">
        <v>60</v>
      </c>
      <c r="F464" t="s">
        <v>61</v>
      </c>
      <c r="G464" t="s">
        <v>49</v>
      </c>
      <c r="H464" t="s">
        <v>62</v>
      </c>
      <c r="I464" t="s">
        <v>969</v>
      </c>
      <c r="J464" t="s">
        <v>64</v>
      </c>
      <c r="K464">
        <v>-571.75</v>
      </c>
      <c r="L464">
        <v>-570</v>
      </c>
      <c r="M464">
        <v>-3</v>
      </c>
      <c r="N464">
        <v>3</v>
      </c>
      <c r="O464">
        <v>-6</v>
      </c>
      <c r="P464">
        <v>6</v>
      </c>
      <c r="Q464" t="s">
        <v>943</v>
      </c>
      <c r="R464" t="s">
        <v>52</v>
      </c>
      <c r="S464" t="s">
        <v>53</v>
      </c>
      <c r="T464">
        <v>21</v>
      </c>
      <c r="U464">
        <v>8</v>
      </c>
    </row>
    <row r="465" spans="1:21" x14ac:dyDescent="0.25">
      <c r="A465" t="s">
        <v>46</v>
      </c>
      <c r="B465" t="s">
        <v>47</v>
      </c>
      <c r="C465" t="s">
        <v>960</v>
      </c>
      <c r="D465" t="s">
        <v>961</v>
      </c>
      <c r="E465" t="s">
        <v>60</v>
      </c>
      <c r="F465" t="s">
        <v>61</v>
      </c>
      <c r="G465" t="s">
        <v>49</v>
      </c>
      <c r="H465" t="s">
        <v>62</v>
      </c>
      <c r="I465" t="s">
        <v>970</v>
      </c>
      <c r="J465" t="s">
        <v>67</v>
      </c>
      <c r="K465">
        <v>1075.68</v>
      </c>
      <c r="L465">
        <v>1072.9000000000001</v>
      </c>
      <c r="M465">
        <v>-3</v>
      </c>
      <c r="N465">
        <v>3</v>
      </c>
      <c r="O465">
        <v>-6</v>
      </c>
      <c r="P465">
        <v>6</v>
      </c>
      <c r="Q465" t="s">
        <v>945</v>
      </c>
      <c r="R465" t="s">
        <v>52</v>
      </c>
      <c r="S465" t="s">
        <v>53</v>
      </c>
      <c r="T465">
        <v>21</v>
      </c>
      <c r="U465">
        <v>9</v>
      </c>
    </row>
    <row r="466" spans="1:21" x14ac:dyDescent="0.25">
      <c r="A466" t="s">
        <v>46</v>
      </c>
      <c r="B466" t="s">
        <v>47</v>
      </c>
      <c r="C466" t="s">
        <v>960</v>
      </c>
      <c r="D466" t="s">
        <v>961</v>
      </c>
      <c r="E466" t="s">
        <v>60</v>
      </c>
      <c r="F466" t="s">
        <v>61</v>
      </c>
      <c r="G466" t="s">
        <v>49</v>
      </c>
      <c r="H466" t="s">
        <v>62</v>
      </c>
      <c r="I466" t="s">
        <v>971</v>
      </c>
      <c r="J466" t="s">
        <v>50</v>
      </c>
      <c r="K466">
        <v>5051.6099999999997</v>
      </c>
      <c r="L466">
        <v>5054.7</v>
      </c>
      <c r="M466">
        <v>-3</v>
      </c>
      <c r="N466">
        <v>3</v>
      </c>
      <c r="O466">
        <v>-6</v>
      </c>
      <c r="P466">
        <v>6</v>
      </c>
      <c r="Q466" t="s">
        <v>947</v>
      </c>
      <c r="R466" t="s">
        <v>52</v>
      </c>
      <c r="S466" t="s">
        <v>53</v>
      </c>
      <c r="T466">
        <v>21</v>
      </c>
      <c r="U466">
        <v>10</v>
      </c>
    </row>
    <row r="467" spans="1:21" x14ac:dyDescent="0.25">
      <c r="A467" t="s">
        <v>46</v>
      </c>
      <c r="B467" t="s">
        <v>47</v>
      </c>
      <c r="C467" t="s">
        <v>960</v>
      </c>
      <c r="D467" t="s">
        <v>961</v>
      </c>
      <c r="E467" t="s">
        <v>60</v>
      </c>
      <c r="F467" t="s">
        <v>61</v>
      </c>
      <c r="G467" t="s">
        <v>49</v>
      </c>
      <c r="H467" t="s">
        <v>62</v>
      </c>
      <c r="I467" t="s">
        <v>972</v>
      </c>
      <c r="J467" t="s">
        <v>64</v>
      </c>
      <c r="K467">
        <v>-572.15</v>
      </c>
      <c r="L467">
        <v>-570</v>
      </c>
      <c r="M467">
        <v>-3</v>
      </c>
      <c r="N467">
        <v>3</v>
      </c>
      <c r="O467">
        <v>-6</v>
      </c>
      <c r="P467">
        <v>6</v>
      </c>
      <c r="Q467" t="s">
        <v>949</v>
      </c>
      <c r="R467" t="s">
        <v>52</v>
      </c>
      <c r="S467" t="s">
        <v>53</v>
      </c>
      <c r="T467">
        <v>21</v>
      </c>
      <c r="U467">
        <v>11</v>
      </c>
    </row>
    <row r="468" spans="1:21" x14ac:dyDescent="0.25">
      <c r="A468" t="s">
        <v>46</v>
      </c>
      <c r="B468" t="s">
        <v>47</v>
      </c>
      <c r="C468" t="s">
        <v>960</v>
      </c>
      <c r="D468" t="s">
        <v>961</v>
      </c>
      <c r="E468" t="s">
        <v>60</v>
      </c>
      <c r="F468" t="s">
        <v>61</v>
      </c>
      <c r="G468" t="s">
        <v>49</v>
      </c>
      <c r="H468" t="s">
        <v>62</v>
      </c>
      <c r="I468" t="s">
        <v>973</v>
      </c>
      <c r="J468" t="s">
        <v>67</v>
      </c>
      <c r="K468">
        <v>1071.3499999999999</v>
      </c>
      <c r="L468">
        <v>1068.2</v>
      </c>
      <c r="M468">
        <v>-3</v>
      </c>
      <c r="N468">
        <v>3</v>
      </c>
      <c r="O468">
        <v>-6</v>
      </c>
      <c r="P468">
        <v>6</v>
      </c>
      <c r="Q468" t="s">
        <v>951</v>
      </c>
      <c r="R468" t="s">
        <v>52</v>
      </c>
      <c r="S468" t="s">
        <v>53</v>
      </c>
      <c r="T468">
        <v>21</v>
      </c>
      <c r="U468">
        <v>12</v>
      </c>
    </row>
    <row r="469" spans="1:21" x14ac:dyDescent="0.25">
      <c r="A469" t="s">
        <v>46</v>
      </c>
      <c r="B469" t="s">
        <v>47</v>
      </c>
      <c r="C469" t="s">
        <v>960</v>
      </c>
      <c r="D469" t="s">
        <v>961</v>
      </c>
      <c r="E469" t="s">
        <v>60</v>
      </c>
      <c r="F469" t="s">
        <v>61</v>
      </c>
      <c r="G469" t="s">
        <v>49</v>
      </c>
      <c r="H469" t="s">
        <v>62</v>
      </c>
      <c r="I469" t="s">
        <v>974</v>
      </c>
      <c r="J469" t="s">
        <v>88</v>
      </c>
      <c r="K469">
        <v>1143.08</v>
      </c>
      <c r="L469">
        <v>1140</v>
      </c>
      <c r="M469">
        <v>-4</v>
      </c>
      <c r="N469">
        <v>4</v>
      </c>
      <c r="O469">
        <v>-8</v>
      </c>
      <c r="P469">
        <v>8</v>
      </c>
      <c r="Q469" t="s">
        <v>975</v>
      </c>
      <c r="R469" t="s">
        <v>52</v>
      </c>
      <c r="S469" t="s">
        <v>53</v>
      </c>
      <c r="T469">
        <v>21</v>
      </c>
      <c r="U469">
        <v>13</v>
      </c>
    </row>
    <row r="470" spans="1:21" x14ac:dyDescent="0.25">
      <c r="A470" t="s">
        <v>46</v>
      </c>
      <c r="B470" t="s">
        <v>47</v>
      </c>
      <c r="C470" t="s">
        <v>960</v>
      </c>
      <c r="D470" t="s">
        <v>961</v>
      </c>
      <c r="E470" t="s">
        <v>60</v>
      </c>
      <c r="F470" t="s">
        <v>61</v>
      </c>
      <c r="G470" t="s">
        <v>49</v>
      </c>
      <c r="H470" t="s">
        <v>62</v>
      </c>
      <c r="I470" t="s">
        <v>976</v>
      </c>
      <c r="J470" t="s">
        <v>88</v>
      </c>
      <c r="K470">
        <v>1143.42</v>
      </c>
      <c r="L470">
        <v>1140</v>
      </c>
      <c r="M470">
        <v>-4</v>
      </c>
      <c r="N470">
        <v>4</v>
      </c>
      <c r="O470">
        <v>-8</v>
      </c>
      <c r="P470">
        <v>8</v>
      </c>
      <c r="Q470" t="s">
        <v>977</v>
      </c>
      <c r="R470" t="s">
        <v>52</v>
      </c>
      <c r="S470" t="s">
        <v>53</v>
      </c>
      <c r="T470">
        <v>21</v>
      </c>
      <c r="U470">
        <v>14</v>
      </c>
    </row>
    <row r="471" spans="1:21" x14ac:dyDescent="0.25">
      <c r="A471" t="s">
        <v>46</v>
      </c>
      <c r="B471" t="s">
        <v>47</v>
      </c>
      <c r="C471" t="s">
        <v>978</v>
      </c>
      <c r="D471" t="s">
        <v>979</v>
      </c>
      <c r="E471" t="s">
        <v>60</v>
      </c>
      <c r="F471" t="s">
        <v>61</v>
      </c>
      <c r="G471" t="s">
        <v>49</v>
      </c>
      <c r="H471" t="s">
        <v>62</v>
      </c>
      <c r="I471" t="s">
        <v>980</v>
      </c>
      <c r="J471" t="s">
        <v>50</v>
      </c>
      <c r="K471">
        <v>421.13</v>
      </c>
      <c r="L471">
        <v>420</v>
      </c>
      <c r="M471">
        <v>-3</v>
      </c>
      <c r="N471">
        <v>3</v>
      </c>
      <c r="O471">
        <v>-6</v>
      </c>
      <c r="P471">
        <v>6</v>
      </c>
      <c r="Q471" t="s">
        <v>981</v>
      </c>
      <c r="R471" t="s">
        <v>234</v>
      </c>
      <c r="S471" t="s">
        <v>53</v>
      </c>
      <c r="T471">
        <v>22</v>
      </c>
      <c r="U471">
        <v>1</v>
      </c>
    </row>
    <row r="472" spans="1:21" x14ac:dyDescent="0.25">
      <c r="A472" t="s">
        <v>46</v>
      </c>
      <c r="B472" t="s">
        <v>47</v>
      </c>
      <c r="C472" t="s">
        <v>978</v>
      </c>
      <c r="D472" t="s">
        <v>979</v>
      </c>
      <c r="E472" t="s">
        <v>60</v>
      </c>
      <c r="F472" t="s">
        <v>61</v>
      </c>
      <c r="G472" t="s">
        <v>49</v>
      </c>
      <c r="H472" t="s">
        <v>62</v>
      </c>
      <c r="I472" t="s">
        <v>982</v>
      </c>
      <c r="J472" t="s">
        <v>64</v>
      </c>
      <c r="K472">
        <v>234.91</v>
      </c>
      <c r="L472">
        <v>235</v>
      </c>
      <c r="M472">
        <v>-3</v>
      </c>
      <c r="N472">
        <v>3</v>
      </c>
      <c r="O472">
        <v>-6</v>
      </c>
      <c r="P472">
        <v>6</v>
      </c>
      <c r="Q472" t="s">
        <v>983</v>
      </c>
      <c r="R472" t="s">
        <v>234</v>
      </c>
      <c r="S472" t="s">
        <v>53</v>
      </c>
      <c r="T472">
        <v>22</v>
      </c>
      <c r="U472">
        <v>2</v>
      </c>
    </row>
    <row r="473" spans="1:21" x14ac:dyDescent="0.25">
      <c r="A473" t="s">
        <v>46</v>
      </c>
      <c r="B473" t="s">
        <v>47</v>
      </c>
      <c r="C473" t="s">
        <v>978</v>
      </c>
      <c r="D473" t="s">
        <v>979</v>
      </c>
      <c r="E473" t="s">
        <v>60</v>
      </c>
      <c r="F473" t="s">
        <v>61</v>
      </c>
      <c r="G473" t="s">
        <v>49</v>
      </c>
      <c r="H473" t="s">
        <v>62</v>
      </c>
      <c r="I473" t="s">
        <v>984</v>
      </c>
      <c r="J473" t="s">
        <v>67</v>
      </c>
      <c r="K473">
        <v>873.59</v>
      </c>
      <c r="L473">
        <v>872.3</v>
      </c>
      <c r="M473">
        <v>-3</v>
      </c>
      <c r="N473">
        <v>3</v>
      </c>
      <c r="O473">
        <v>-6</v>
      </c>
      <c r="P473">
        <v>6</v>
      </c>
      <c r="Q473" t="s">
        <v>985</v>
      </c>
      <c r="R473" t="s">
        <v>234</v>
      </c>
      <c r="S473" t="s">
        <v>53</v>
      </c>
      <c r="T473">
        <v>22</v>
      </c>
      <c r="U473">
        <v>3</v>
      </c>
    </row>
    <row r="474" spans="1:21" x14ac:dyDescent="0.25">
      <c r="A474" t="s">
        <v>46</v>
      </c>
      <c r="B474" t="s">
        <v>47</v>
      </c>
      <c r="C474" t="s">
        <v>978</v>
      </c>
      <c r="D474" t="s">
        <v>979</v>
      </c>
      <c r="E474" t="s">
        <v>60</v>
      </c>
      <c r="F474" t="s">
        <v>61</v>
      </c>
      <c r="G474" t="s">
        <v>49</v>
      </c>
      <c r="H474" t="s">
        <v>62</v>
      </c>
      <c r="I474" t="s">
        <v>986</v>
      </c>
      <c r="J474" t="s">
        <v>50</v>
      </c>
      <c r="K474">
        <v>419.65</v>
      </c>
      <c r="L474">
        <v>420</v>
      </c>
      <c r="M474">
        <v>-3</v>
      </c>
      <c r="N474">
        <v>3</v>
      </c>
      <c r="O474">
        <v>-6</v>
      </c>
      <c r="P474">
        <v>6</v>
      </c>
      <c r="Q474" t="s">
        <v>987</v>
      </c>
      <c r="R474" t="s">
        <v>234</v>
      </c>
      <c r="S474" t="s">
        <v>53</v>
      </c>
      <c r="T474">
        <v>22</v>
      </c>
      <c r="U474">
        <v>4</v>
      </c>
    </row>
    <row r="475" spans="1:21" x14ac:dyDescent="0.25">
      <c r="A475" t="s">
        <v>46</v>
      </c>
      <c r="B475" t="s">
        <v>47</v>
      </c>
      <c r="C475" t="s">
        <v>978</v>
      </c>
      <c r="D475" t="s">
        <v>979</v>
      </c>
      <c r="E475" t="s">
        <v>60</v>
      </c>
      <c r="F475" t="s">
        <v>61</v>
      </c>
      <c r="G475" t="s">
        <v>49</v>
      </c>
      <c r="H475" t="s">
        <v>62</v>
      </c>
      <c r="I475" t="s">
        <v>988</v>
      </c>
      <c r="J475" t="s">
        <v>64</v>
      </c>
      <c r="K475">
        <v>-200.67</v>
      </c>
      <c r="L475">
        <v>-201</v>
      </c>
      <c r="M475">
        <v>-3</v>
      </c>
      <c r="N475">
        <v>3</v>
      </c>
      <c r="O475">
        <v>-6</v>
      </c>
      <c r="P475">
        <v>6</v>
      </c>
      <c r="Q475" t="s">
        <v>989</v>
      </c>
      <c r="R475" t="s">
        <v>234</v>
      </c>
      <c r="S475" t="s">
        <v>53</v>
      </c>
      <c r="T475">
        <v>22</v>
      </c>
      <c r="U475">
        <v>5</v>
      </c>
    </row>
    <row r="476" spans="1:21" x14ac:dyDescent="0.25">
      <c r="A476" t="s">
        <v>46</v>
      </c>
      <c r="B476" t="s">
        <v>47</v>
      </c>
      <c r="C476" t="s">
        <v>978</v>
      </c>
      <c r="D476" t="s">
        <v>979</v>
      </c>
      <c r="E476" t="s">
        <v>60</v>
      </c>
      <c r="F476" t="s">
        <v>61</v>
      </c>
      <c r="G476" t="s">
        <v>49</v>
      </c>
      <c r="H476" t="s">
        <v>62</v>
      </c>
      <c r="I476" t="s">
        <v>990</v>
      </c>
      <c r="J476" t="s">
        <v>67</v>
      </c>
      <c r="K476">
        <v>871.33</v>
      </c>
      <c r="L476">
        <v>872.3</v>
      </c>
      <c r="M476">
        <v>-3</v>
      </c>
      <c r="N476">
        <v>3</v>
      </c>
      <c r="O476">
        <v>-6</v>
      </c>
      <c r="P476">
        <v>6</v>
      </c>
      <c r="Q476" t="s">
        <v>991</v>
      </c>
      <c r="R476" t="s">
        <v>234</v>
      </c>
      <c r="S476" t="s">
        <v>53</v>
      </c>
      <c r="T476">
        <v>22</v>
      </c>
      <c r="U476">
        <v>6</v>
      </c>
    </row>
    <row r="477" spans="1:21" x14ac:dyDescent="0.25">
      <c r="A477" t="s">
        <v>46</v>
      </c>
      <c r="B477" t="s">
        <v>47</v>
      </c>
      <c r="C477" t="s">
        <v>978</v>
      </c>
      <c r="D477" t="s">
        <v>979</v>
      </c>
      <c r="E477" t="s">
        <v>60</v>
      </c>
      <c r="F477" t="s">
        <v>61</v>
      </c>
      <c r="G477" t="s">
        <v>49</v>
      </c>
      <c r="H477" t="s">
        <v>62</v>
      </c>
      <c r="I477" t="s">
        <v>992</v>
      </c>
      <c r="J477" t="s">
        <v>50</v>
      </c>
      <c r="K477">
        <v>733.33</v>
      </c>
      <c r="L477">
        <v>733.5</v>
      </c>
      <c r="M477">
        <v>-3</v>
      </c>
      <c r="N477">
        <v>3</v>
      </c>
      <c r="O477">
        <v>-6</v>
      </c>
      <c r="P477">
        <v>6</v>
      </c>
      <c r="Q477" t="s">
        <v>993</v>
      </c>
      <c r="R477" t="s">
        <v>234</v>
      </c>
      <c r="S477" t="s">
        <v>53</v>
      </c>
      <c r="T477">
        <v>22</v>
      </c>
      <c r="U477">
        <v>7</v>
      </c>
    </row>
    <row r="478" spans="1:21" x14ac:dyDescent="0.25">
      <c r="A478" t="s">
        <v>46</v>
      </c>
      <c r="B478" t="s">
        <v>47</v>
      </c>
      <c r="C478" t="s">
        <v>978</v>
      </c>
      <c r="D478" t="s">
        <v>979</v>
      </c>
      <c r="E478" t="s">
        <v>60</v>
      </c>
      <c r="F478" t="s">
        <v>61</v>
      </c>
      <c r="G478" t="s">
        <v>49</v>
      </c>
      <c r="H478" t="s">
        <v>62</v>
      </c>
      <c r="I478" t="s">
        <v>994</v>
      </c>
      <c r="J478" t="s">
        <v>64</v>
      </c>
      <c r="K478">
        <v>79.36</v>
      </c>
      <c r="L478">
        <v>80</v>
      </c>
      <c r="M478">
        <v>-3</v>
      </c>
      <c r="N478">
        <v>3</v>
      </c>
      <c r="O478">
        <v>-6</v>
      </c>
      <c r="P478">
        <v>6</v>
      </c>
      <c r="Q478" t="s">
        <v>995</v>
      </c>
      <c r="R478" t="s">
        <v>234</v>
      </c>
      <c r="S478" t="s">
        <v>53</v>
      </c>
      <c r="T478">
        <v>22</v>
      </c>
      <c r="U478">
        <v>8</v>
      </c>
    </row>
    <row r="479" spans="1:21" x14ac:dyDescent="0.25">
      <c r="A479" t="s">
        <v>46</v>
      </c>
      <c r="B479" t="s">
        <v>47</v>
      </c>
      <c r="C479" t="s">
        <v>978</v>
      </c>
      <c r="D479" t="s">
        <v>979</v>
      </c>
      <c r="E479" t="s">
        <v>60</v>
      </c>
      <c r="F479" t="s">
        <v>61</v>
      </c>
      <c r="G479" t="s">
        <v>49</v>
      </c>
      <c r="H479" t="s">
        <v>62</v>
      </c>
      <c r="I479" t="s">
        <v>996</v>
      </c>
      <c r="J479" t="s">
        <v>67</v>
      </c>
      <c r="K479">
        <v>786.82</v>
      </c>
      <c r="L479">
        <v>788.6</v>
      </c>
      <c r="M479">
        <v>-3</v>
      </c>
      <c r="N479">
        <v>3</v>
      </c>
      <c r="O479">
        <v>-6</v>
      </c>
      <c r="P479">
        <v>6</v>
      </c>
      <c r="Q479" t="s">
        <v>997</v>
      </c>
      <c r="R479" t="s">
        <v>234</v>
      </c>
      <c r="S479" t="s">
        <v>53</v>
      </c>
      <c r="T479">
        <v>22</v>
      </c>
      <c r="U479">
        <v>9</v>
      </c>
    </row>
    <row r="480" spans="1:21" x14ac:dyDescent="0.25">
      <c r="A480" t="s">
        <v>46</v>
      </c>
      <c r="B480" t="s">
        <v>47</v>
      </c>
      <c r="C480" t="s">
        <v>978</v>
      </c>
      <c r="D480" t="s">
        <v>979</v>
      </c>
      <c r="E480" t="s">
        <v>60</v>
      </c>
      <c r="F480" t="s">
        <v>61</v>
      </c>
      <c r="G480" t="s">
        <v>49</v>
      </c>
      <c r="H480" t="s">
        <v>62</v>
      </c>
      <c r="I480" t="s">
        <v>998</v>
      </c>
      <c r="J480" t="s">
        <v>50</v>
      </c>
      <c r="K480">
        <v>733.36</v>
      </c>
      <c r="L480">
        <v>733.5</v>
      </c>
      <c r="M480">
        <v>-3</v>
      </c>
      <c r="N480">
        <v>3</v>
      </c>
      <c r="O480">
        <v>-6</v>
      </c>
      <c r="P480">
        <v>6</v>
      </c>
      <c r="Q480" t="s">
        <v>999</v>
      </c>
      <c r="R480" t="s">
        <v>234</v>
      </c>
      <c r="S480" t="s">
        <v>53</v>
      </c>
      <c r="T480">
        <v>22</v>
      </c>
      <c r="U480">
        <v>10</v>
      </c>
    </row>
    <row r="481" spans="1:21" x14ac:dyDescent="0.25">
      <c r="A481" t="s">
        <v>46</v>
      </c>
      <c r="B481" t="s">
        <v>47</v>
      </c>
      <c r="C481" t="s">
        <v>978</v>
      </c>
      <c r="D481" t="s">
        <v>979</v>
      </c>
      <c r="E481" t="s">
        <v>60</v>
      </c>
      <c r="F481" t="s">
        <v>61</v>
      </c>
      <c r="G481" t="s">
        <v>49</v>
      </c>
      <c r="H481" t="s">
        <v>62</v>
      </c>
      <c r="I481" t="s">
        <v>1000</v>
      </c>
      <c r="J481" t="s">
        <v>64</v>
      </c>
      <c r="K481">
        <v>-152.24</v>
      </c>
      <c r="L481">
        <v>-152</v>
      </c>
      <c r="M481">
        <v>-3</v>
      </c>
      <c r="N481">
        <v>3</v>
      </c>
      <c r="O481">
        <v>-6</v>
      </c>
      <c r="P481">
        <v>6</v>
      </c>
      <c r="Q481" t="s">
        <v>1001</v>
      </c>
      <c r="R481" t="s">
        <v>234</v>
      </c>
      <c r="S481" t="s">
        <v>53</v>
      </c>
      <c r="T481">
        <v>22</v>
      </c>
      <c r="U481">
        <v>11</v>
      </c>
    </row>
    <row r="482" spans="1:21" x14ac:dyDescent="0.25">
      <c r="A482" t="s">
        <v>46</v>
      </c>
      <c r="B482" t="s">
        <v>47</v>
      </c>
      <c r="C482" t="s">
        <v>978</v>
      </c>
      <c r="D482" t="s">
        <v>979</v>
      </c>
      <c r="E482" t="s">
        <v>60</v>
      </c>
      <c r="F482" t="s">
        <v>61</v>
      </c>
      <c r="G482" t="s">
        <v>49</v>
      </c>
      <c r="H482" t="s">
        <v>62</v>
      </c>
      <c r="I482" t="s">
        <v>1002</v>
      </c>
      <c r="J482" t="s">
        <v>67</v>
      </c>
      <c r="K482">
        <v>787.39</v>
      </c>
      <c r="L482">
        <v>788.6</v>
      </c>
      <c r="M482">
        <v>-3</v>
      </c>
      <c r="N482">
        <v>3</v>
      </c>
      <c r="O482">
        <v>-6</v>
      </c>
      <c r="P482">
        <v>6</v>
      </c>
      <c r="Q482" t="s">
        <v>1003</v>
      </c>
      <c r="R482" t="s">
        <v>234</v>
      </c>
      <c r="S482" t="s">
        <v>53</v>
      </c>
      <c r="T482">
        <v>22</v>
      </c>
      <c r="U482">
        <v>12</v>
      </c>
    </row>
    <row r="483" spans="1:21" x14ac:dyDescent="0.25">
      <c r="A483" t="s">
        <v>46</v>
      </c>
      <c r="B483" t="s">
        <v>47</v>
      </c>
      <c r="C483" t="s">
        <v>978</v>
      </c>
      <c r="D483" t="s">
        <v>979</v>
      </c>
      <c r="E483" t="s">
        <v>60</v>
      </c>
      <c r="F483" t="s">
        <v>61</v>
      </c>
      <c r="G483" t="s">
        <v>49</v>
      </c>
      <c r="H483" t="s">
        <v>62</v>
      </c>
      <c r="I483" t="s">
        <v>1004</v>
      </c>
      <c r="J483" t="s">
        <v>50</v>
      </c>
      <c r="K483">
        <v>1167.94</v>
      </c>
      <c r="L483">
        <v>1168.0999999999999</v>
      </c>
      <c r="M483">
        <v>-3</v>
      </c>
      <c r="N483">
        <v>3</v>
      </c>
      <c r="O483">
        <v>-6</v>
      </c>
      <c r="P483">
        <v>6</v>
      </c>
      <c r="Q483" t="s">
        <v>1005</v>
      </c>
      <c r="R483" t="s">
        <v>234</v>
      </c>
      <c r="S483" t="s">
        <v>53</v>
      </c>
      <c r="T483">
        <v>22</v>
      </c>
      <c r="U483">
        <v>13</v>
      </c>
    </row>
    <row r="484" spans="1:21" x14ac:dyDescent="0.25">
      <c r="A484" t="s">
        <v>46</v>
      </c>
      <c r="B484" t="s">
        <v>47</v>
      </c>
      <c r="C484" t="s">
        <v>978</v>
      </c>
      <c r="D484" t="s">
        <v>979</v>
      </c>
      <c r="E484" t="s">
        <v>60</v>
      </c>
      <c r="F484" t="s">
        <v>61</v>
      </c>
      <c r="G484" t="s">
        <v>49</v>
      </c>
      <c r="H484" t="s">
        <v>62</v>
      </c>
      <c r="I484" t="s">
        <v>1006</v>
      </c>
      <c r="J484" t="s">
        <v>64</v>
      </c>
      <c r="K484">
        <v>143.46</v>
      </c>
      <c r="L484">
        <v>145</v>
      </c>
      <c r="M484">
        <v>-3</v>
      </c>
      <c r="N484">
        <v>3</v>
      </c>
      <c r="O484">
        <v>-6</v>
      </c>
      <c r="P484">
        <v>6</v>
      </c>
      <c r="Q484" t="s">
        <v>1007</v>
      </c>
      <c r="R484" t="s">
        <v>234</v>
      </c>
      <c r="S484" t="s">
        <v>53</v>
      </c>
      <c r="T484">
        <v>22</v>
      </c>
      <c r="U484">
        <v>14</v>
      </c>
    </row>
    <row r="485" spans="1:21" x14ac:dyDescent="0.25">
      <c r="A485" t="s">
        <v>46</v>
      </c>
      <c r="B485" t="s">
        <v>47</v>
      </c>
      <c r="C485" t="s">
        <v>978</v>
      </c>
      <c r="D485" t="s">
        <v>979</v>
      </c>
      <c r="E485" t="s">
        <v>60</v>
      </c>
      <c r="F485" t="s">
        <v>61</v>
      </c>
      <c r="G485" t="s">
        <v>49</v>
      </c>
      <c r="H485" t="s">
        <v>62</v>
      </c>
      <c r="I485" t="s">
        <v>1008</v>
      </c>
      <c r="J485" t="s">
        <v>67</v>
      </c>
      <c r="K485">
        <v>735.97</v>
      </c>
      <c r="L485">
        <v>738.4</v>
      </c>
      <c r="M485">
        <v>-3</v>
      </c>
      <c r="N485">
        <v>3</v>
      </c>
      <c r="O485">
        <v>-6</v>
      </c>
      <c r="P485">
        <v>6</v>
      </c>
      <c r="Q485" t="s">
        <v>1009</v>
      </c>
      <c r="R485" t="s">
        <v>234</v>
      </c>
      <c r="S485" t="s">
        <v>53</v>
      </c>
      <c r="T485">
        <v>22</v>
      </c>
      <c r="U485">
        <v>15</v>
      </c>
    </row>
    <row r="486" spans="1:21" x14ac:dyDescent="0.25">
      <c r="A486" t="s">
        <v>46</v>
      </c>
      <c r="B486" t="s">
        <v>47</v>
      </c>
      <c r="C486" t="s">
        <v>978</v>
      </c>
      <c r="D486" t="s">
        <v>979</v>
      </c>
      <c r="E486" t="s">
        <v>60</v>
      </c>
      <c r="F486" t="s">
        <v>61</v>
      </c>
      <c r="G486" t="s">
        <v>49</v>
      </c>
      <c r="H486" t="s">
        <v>62</v>
      </c>
      <c r="I486" t="s">
        <v>1010</v>
      </c>
      <c r="J486" t="s">
        <v>50</v>
      </c>
      <c r="K486">
        <v>1168.1500000000001</v>
      </c>
      <c r="L486">
        <v>1168.0999999999999</v>
      </c>
      <c r="M486">
        <v>-3</v>
      </c>
      <c r="N486">
        <v>3</v>
      </c>
      <c r="O486">
        <v>-6</v>
      </c>
      <c r="P486">
        <v>6</v>
      </c>
      <c r="Q486" t="s">
        <v>1011</v>
      </c>
      <c r="R486" t="s">
        <v>234</v>
      </c>
      <c r="S486" t="s">
        <v>53</v>
      </c>
      <c r="T486">
        <v>22</v>
      </c>
      <c r="U486">
        <v>16</v>
      </c>
    </row>
    <row r="487" spans="1:21" x14ac:dyDescent="0.25">
      <c r="A487" t="s">
        <v>46</v>
      </c>
      <c r="B487" t="s">
        <v>47</v>
      </c>
      <c r="C487" t="s">
        <v>978</v>
      </c>
      <c r="D487" t="s">
        <v>979</v>
      </c>
      <c r="E487" t="s">
        <v>60</v>
      </c>
      <c r="F487" t="s">
        <v>61</v>
      </c>
      <c r="G487" t="s">
        <v>49</v>
      </c>
      <c r="H487" t="s">
        <v>62</v>
      </c>
      <c r="I487" t="s">
        <v>1012</v>
      </c>
      <c r="J487" t="s">
        <v>64</v>
      </c>
      <c r="K487">
        <v>-80.95</v>
      </c>
      <c r="L487">
        <v>-80</v>
      </c>
      <c r="M487">
        <v>-3</v>
      </c>
      <c r="N487">
        <v>3</v>
      </c>
      <c r="O487">
        <v>-6</v>
      </c>
      <c r="P487">
        <v>6</v>
      </c>
      <c r="Q487" t="s">
        <v>1013</v>
      </c>
      <c r="R487" t="s">
        <v>234</v>
      </c>
      <c r="S487" t="s">
        <v>53</v>
      </c>
      <c r="T487">
        <v>22</v>
      </c>
      <c r="U487">
        <v>17</v>
      </c>
    </row>
    <row r="488" spans="1:21" x14ac:dyDescent="0.25">
      <c r="A488" t="s">
        <v>46</v>
      </c>
      <c r="B488" t="s">
        <v>47</v>
      </c>
      <c r="C488" t="s">
        <v>978</v>
      </c>
      <c r="D488" t="s">
        <v>979</v>
      </c>
      <c r="E488" t="s">
        <v>60</v>
      </c>
      <c r="F488" t="s">
        <v>61</v>
      </c>
      <c r="G488" t="s">
        <v>49</v>
      </c>
      <c r="H488" t="s">
        <v>62</v>
      </c>
      <c r="I488" t="s">
        <v>1014</v>
      </c>
      <c r="J488" t="s">
        <v>67</v>
      </c>
      <c r="K488">
        <v>735.21</v>
      </c>
      <c r="L488">
        <v>738.4</v>
      </c>
      <c r="M488">
        <v>-3</v>
      </c>
      <c r="N488">
        <v>3</v>
      </c>
      <c r="O488">
        <v>-6</v>
      </c>
      <c r="P488">
        <v>6</v>
      </c>
      <c r="Q488" t="s">
        <v>1015</v>
      </c>
      <c r="R488" t="s">
        <v>234</v>
      </c>
      <c r="S488" t="s">
        <v>53</v>
      </c>
      <c r="T488">
        <v>22</v>
      </c>
      <c r="U488">
        <v>18</v>
      </c>
    </row>
    <row r="489" spans="1:21" x14ac:dyDescent="0.25">
      <c r="A489" t="s">
        <v>46</v>
      </c>
      <c r="B489" t="s">
        <v>47</v>
      </c>
      <c r="C489" t="s">
        <v>978</v>
      </c>
      <c r="D489" t="s">
        <v>979</v>
      </c>
      <c r="E489" t="s">
        <v>60</v>
      </c>
      <c r="F489" t="s">
        <v>61</v>
      </c>
      <c r="G489" t="s">
        <v>49</v>
      </c>
      <c r="H489" t="s">
        <v>62</v>
      </c>
      <c r="I489" t="s">
        <v>1016</v>
      </c>
      <c r="J489" t="s">
        <v>50</v>
      </c>
      <c r="K489">
        <v>1793.65</v>
      </c>
      <c r="L489">
        <v>1792.7</v>
      </c>
      <c r="M489">
        <v>-3</v>
      </c>
      <c r="N489">
        <v>3</v>
      </c>
      <c r="O489">
        <v>-6</v>
      </c>
      <c r="P489">
        <v>6</v>
      </c>
      <c r="Q489" t="s">
        <v>1017</v>
      </c>
      <c r="R489" t="s">
        <v>234</v>
      </c>
      <c r="S489" t="s">
        <v>53</v>
      </c>
      <c r="T489">
        <v>22</v>
      </c>
      <c r="U489">
        <v>19</v>
      </c>
    </row>
    <row r="490" spans="1:21" x14ac:dyDescent="0.25">
      <c r="A490" t="s">
        <v>46</v>
      </c>
      <c r="B490" t="s">
        <v>47</v>
      </c>
      <c r="C490" t="s">
        <v>978</v>
      </c>
      <c r="D490" t="s">
        <v>979</v>
      </c>
      <c r="E490" t="s">
        <v>60</v>
      </c>
      <c r="F490" t="s">
        <v>61</v>
      </c>
      <c r="G490" t="s">
        <v>49</v>
      </c>
      <c r="H490" t="s">
        <v>62</v>
      </c>
      <c r="I490" t="s">
        <v>1018</v>
      </c>
      <c r="J490" t="s">
        <v>64</v>
      </c>
      <c r="K490">
        <v>378.02</v>
      </c>
      <c r="L490">
        <v>379</v>
      </c>
      <c r="M490">
        <v>-3</v>
      </c>
      <c r="N490">
        <v>3</v>
      </c>
      <c r="O490">
        <v>-6</v>
      </c>
      <c r="P490">
        <v>6</v>
      </c>
      <c r="Q490" t="s">
        <v>1019</v>
      </c>
      <c r="R490" t="s">
        <v>234</v>
      </c>
      <c r="S490" t="s">
        <v>53</v>
      </c>
      <c r="T490">
        <v>22</v>
      </c>
      <c r="U490">
        <v>20</v>
      </c>
    </row>
    <row r="491" spans="1:21" x14ac:dyDescent="0.25">
      <c r="A491" t="s">
        <v>46</v>
      </c>
      <c r="B491" t="s">
        <v>47</v>
      </c>
      <c r="C491" t="s">
        <v>978</v>
      </c>
      <c r="D491" t="s">
        <v>979</v>
      </c>
      <c r="E491" t="s">
        <v>60</v>
      </c>
      <c r="F491" t="s">
        <v>61</v>
      </c>
      <c r="G491" t="s">
        <v>49</v>
      </c>
      <c r="H491" t="s">
        <v>62</v>
      </c>
      <c r="I491" t="s">
        <v>1020</v>
      </c>
      <c r="J491" t="s">
        <v>67</v>
      </c>
      <c r="K491">
        <v>778.63</v>
      </c>
      <c r="L491">
        <v>779</v>
      </c>
      <c r="M491">
        <v>-3</v>
      </c>
      <c r="N491">
        <v>3</v>
      </c>
      <c r="O491">
        <v>-6</v>
      </c>
      <c r="P491">
        <v>6</v>
      </c>
      <c r="Q491" t="s">
        <v>1021</v>
      </c>
      <c r="R491" t="s">
        <v>234</v>
      </c>
      <c r="S491" t="s">
        <v>53</v>
      </c>
      <c r="T491">
        <v>22</v>
      </c>
      <c r="U491">
        <v>21</v>
      </c>
    </row>
    <row r="492" spans="1:21" x14ac:dyDescent="0.25">
      <c r="A492" t="s">
        <v>46</v>
      </c>
      <c r="B492" t="s">
        <v>47</v>
      </c>
      <c r="C492" t="s">
        <v>978</v>
      </c>
      <c r="D492" t="s">
        <v>979</v>
      </c>
      <c r="E492" t="s">
        <v>60</v>
      </c>
      <c r="F492" t="s">
        <v>61</v>
      </c>
      <c r="G492" t="s">
        <v>49</v>
      </c>
      <c r="H492" t="s">
        <v>62</v>
      </c>
      <c r="I492" t="s">
        <v>1022</v>
      </c>
      <c r="J492" t="s">
        <v>50</v>
      </c>
      <c r="K492">
        <v>1792.88</v>
      </c>
      <c r="L492">
        <v>1792.7</v>
      </c>
      <c r="M492">
        <v>-3</v>
      </c>
      <c r="N492">
        <v>3</v>
      </c>
      <c r="O492">
        <v>-6</v>
      </c>
      <c r="P492">
        <v>6</v>
      </c>
      <c r="Q492" t="s">
        <v>1023</v>
      </c>
      <c r="R492" t="s">
        <v>234</v>
      </c>
      <c r="S492" t="s">
        <v>53</v>
      </c>
      <c r="T492">
        <v>22</v>
      </c>
      <c r="U492">
        <v>22</v>
      </c>
    </row>
    <row r="493" spans="1:21" x14ac:dyDescent="0.25">
      <c r="A493" t="s">
        <v>46</v>
      </c>
      <c r="B493" t="s">
        <v>47</v>
      </c>
      <c r="C493" t="s">
        <v>978</v>
      </c>
      <c r="D493" t="s">
        <v>979</v>
      </c>
      <c r="E493" t="s">
        <v>60</v>
      </c>
      <c r="F493" t="s">
        <v>61</v>
      </c>
      <c r="G493" t="s">
        <v>49</v>
      </c>
      <c r="H493" t="s">
        <v>62</v>
      </c>
      <c r="I493" t="s">
        <v>1024</v>
      </c>
      <c r="J493" t="s">
        <v>64</v>
      </c>
      <c r="K493">
        <v>-379.19</v>
      </c>
      <c r="L493">
        <v>-379</v>
      </c>
      <c r="M493">
        <v>-3</v>
      </c>
      <c r="N493">
        <v>3</v>
      </c>
      <c r="O493">
        <v>-6</v>
      </c>
      <c r="P493">
        <v>6</v>
      </c>
      <c r="Q493" t="s">
        <v>1025</v>
      </c>
      <c r="R493" t="s">
        <v>234</v>
      </c>
      <c r="S493" t="s">
        <v>53</v>
      </c>
      <c r="T493">
        <v>22</v>
      </c>
      <c r="U493">
        <v>23</v>
      </c>
    </row>
    <row r="494" spans="1:21" x14ac:dyDescent="0.25">
      <c r="A494" t="s">
        <v>46</v>
      </c>
      <c r="B494" t="s">
        <v>47</v>
      </c>
      <c r="C494" t="s">
        <v>978</v>
      </c>
      <c r="D494" t="s">
        <v>979</v>
      </c>
      <c r="E494" t="s">
        <v>60</v>
      </c>
      <c r="F494" t="s">
        <v>61</v>
      </c>
      <c r="G494" t="s">
        <v>49</v>
      </c>
      <c r="H494" t="s">
        <v>62</v>
      </c>
      <c r="I494" t="s">
        <v>1026</v>
      </c>
      <c r="J494" t="s">
        <v>67</v>
      </c>
      <c r="K494">
        <v>777.16</v>
      </c>
      <c r="L494">
        <v>779</v>
      </c>
      <c r="M494">
        <v>-3</v>
      </c>
      <c r="N494">
        <v>3</v>
      </c>
      <c r="O494">
        <v>-6</v>
      </c>
      <c r="P494">
        <v>6</v>
      </c>
      <c r="Q494" t="s">
        <v>1027</v>
      </c>
      <c r="R494" t="s">
        <v>234</v>
      </c>
      <c r="S494" t="s">
        <v>53</v>
      </c>
      <c r="T494">
        <v>22</v>
      </c>
      <c r="U494">
        <v>24</v>
      </c>
    </row>
    <row r="495" spans="1:21" x14ac:dyDescent="0.25">
      <c r="A495" t="s">
        <v>46</v>
      </c>
      <c r="B495" t="s">
        <v>47</v>
      </c>
      <c r="C495" t="s">
        <v>978</v>
      </c>
      <c r="D495" t="s">
        <v>979</v>
      </c>
      <c r="E495" t="s">
        <v>60</v>
      </c>
      <c r="F495" t="s">
        <v>61</v>
      </c>
      <c r="G495" t="s">
        <v>49</v>
      </c>
      <c r="H495" t="s">
        <v>62</v>
      </c>
      <c r="I495" t="s">
        <v>1028</v>
      </c>
      <c r="J495" t="s">
        <v>50</v>
      </c>
      <c r="K495">
        <v>2762.6</v>
      </c>
      <c r="L495">
        <v>2763</v>
      </c>
      <c r="M495">
        <v>-3</v>
      </c>
      <c r="N495">
        <v>3</v>
      </c>
      <c r="O495">
        <v>-6</v>
      </c>
      <c r="P495">
        <v>6</v>
      </c>
      <c r="Q495" t="s">
        <v>1029</v>
      </c>
      <c r="R495" t="s">
        <v>234</v>
      </c>
      <c r="S495" t="s">
        <v>53</v>
      </c>
      <c r="T495">
        <v>22</v>
      </c>
      <c r="U495">
        <v>25</v>
      </c>
    </row>
    <row r="496" spans="1:21" x14ac:dyDescent="0.25">
      <c r="A496" t="s">
        <v>46</v>
      </c>
      <c r="B496" t="s">
        <v>47</v>
      </c>
      <c r="C496" t="s">
        <v>978</v>
      </c>
      <c r="D496" t="s">
        <v>979</v>
      </c>
      <c r="E496" t="s">
        <v>60</v>
      </c>
      <c r="F496" t="s">
        <v>61</v>
      </c>
      <c r="G496" t="s">
        <v>49</v>
      </c>
      <c r="H496" t="s">
        <v>62</v>
      </c>
      <c r="I496" t="s">
        <v>1030</v>
      </c>
      <c r="J496" t="s">
        <v>64</v>
      </c>
      <c r="K496">
        <v>258.64999999999998</v>
      </c>
      <c r="L496">
        <v>260</v>
      </c>
      <c r="M496">
        <v>-3</v>
      </c>
      <c r="N496">
        <v>3</v>
      </c>
      <c r="O496">
        <v>-6</v>
      </c>
      <c r="P496">
        <v>6</v>
      </c>
      <c r="Q496" t="s">
        <v>1031</v>
      </c>
      <c r="R496" t="s">
        <v>234</v>
      </c>
      <c r="S496" t="s">
        <v>53</v>
      </c>
      <c r="T496">
        <v>22</v>
      </c>
      <c r="U496">
        <v>26</v>
      </c>
    </row>
    <row r="497" spans="1:21" x14ac:dyDescent="0.25">
      <c r="A497" t="s">
        <v>46</v>
      </c>
      <c r="B497" t="s">
        <v>47</v>
      </c>
      <c r="C497" t="s">
        <v>978</v>
      </c>
      <c r="D497" t="s">
        <v>979</v>
      </c>
      <c r="E497" t="s">
        <v>60</v>
      </c>
      <c r="F497" t="s">
        <v>61</v>
      </c>
      <c r="G497" t="s">
        <v>49</v>
      </c>
      <c r="H497" t="s">
        <v>62</v>
      </c>
      <c r="I497" t="s">
        <v>1032</v>
      </c>
      <c r="J497" t="s">
        <v>67</v>
      </c>
      <c r="K497">
        <v>966.32</v>
      </c>
      <c r="L497">
        <v>965</v>
      </c>
      <c r="M497">
        <v>-3</v>
      </c>
      <c r="N497">
        <v>3</v>
      </c>
      <c r="O497">
        <v>-6</v>
      </c>
      <c r="P497">
        <v>6</v>
      </c>
      <c r="Q497" t="s">
        <v>1033</v>
      </c>
      <c r="R497" t="s">
        <v>234</v>
      </c>
      <c r="S497" t="s">
        <v>53</v>
      </c>
      <c r="T497">
        <v>22</v>
      </c>
      <c r="U497">
        <v>27</v>
      </c>
    </row>
    <row r="498" spans="1:21" x14ac:dyDescent="0.25">
      <c r="A498" t="s">
        <v>46</v>
      </c>
      <c r="B498" t="s">
        <v>47</v>
      </c>
      <c r="C498" t="s">
        <v>978</v>
      </c>
      <c r="D498" t="s">
        <v>979</v>
      </c>
      <c r="E498" t="s">
        <v>60</v>
      </c>
      <c r="F498" t="s">
        <v>61</v>
      </c>
      <c r="G498" t="s">
        <v>49</v>
      </c>
      <c r="H498" t="s">
        <v>62</v>
      </c>
      <c r="I498" t="s">
        <v>1034</v>
      </c>
      <c r="J498" t="s">
        <v>50</v>
      </c>
      <c r="K498">
        <v>2762.98</v>
      </c>
      <c r="L498">
        <v>2763</v>
      </c>
      <c r="M498">
        <v>-3</v>
      </c>
      <c r="N498">
        <v>3</v>
      </c>
      <c r="O498">
        <v>-6</v>
      </c>
      <c r="P498">
        <v>6</v>
      </c>
      <c r="Q498" t="s">
        <v>1035</v>
      </c>
      <c r="R498" t="s">
        <v>234</v>
      </c>
      <c r="S498" t="s">
        <v>53</v>
      </c>
      <c r="T498">
        <v>22</v>
      </c>
      <c r="U498">
        <v>28</v>
      </c>
    </row>
    <row r="499" spans="1:21" x14ac:dyDescent="0.25">
      <c r="A499" t="s">
        <v>46</v>
      </c>
      <c r="B499" t="s">
        <v>47</v>
      </c>
      <c r="C499" t="s">
        <v>978</v>
      </c>
      <c r="D499" t="s">
        <v>979</v>
      </c>
      <c r="E499" t="s">
        <v>60</v>
      </c>
      <c r="F499" t="s">
        <v>61</v>
      </c>
      <c r="G499" t="s">
        <v>49</v>
      </c>
      <c r="H499" t="s">
        <v>62</v>
      </c>
      <c r="I499" t="s">
        <v>1036</v>
      </c>
      <c r="J499" t="s">
        <v>64</v>
      </c>
      <c r="K499">
        <v>-311.61</v>
      </c>
      <c r="L499">
        <v>-309.89999999999998</v>
      </c>
      <c r="M499">
        <v>-3</v>
      </c>
      <c r="N499">
        <v>3</v>
      </c>
      <c r="O499">
        <v>-6</v>
      </c>
      <c r="P499">
        <v>6</v>
      </c>
      <c r="Q499" t="s">
        <v>1037</v>
      </c>
      <c r="R499" t="s">
        <v>234</v>
      </c>
      <c r="S499" t="s">
        <v>53</v>
      </c>
      <c r="T499">
        <v>22</v>
      </c>
      <c r="U499">
        <v>29</v>
      </c>
    </row>
    <row r="500" spans="1:21" x14ac:dyDescent="0.25">
      <c r="A500" t="s">
        <v>46</v>
      </c>
      <c r="B500" t="s">
        <v>47</v>
      </c>
      <c r="C500" t="s">
        <v>978</v>
      </c>
      <c r="D500" t="s">
        <v>979</v>
      </c>
      <c r="E500" t="s">
        <v>60</v>
      </c>
      <c r="F500" t="s">
        <v>61</v>
      </c>
      <c r="G500" t="s">
        <v>49</v>
      </c>
      <c r="H500" t="s">
        <v>62</v>
      </c>
      <c r="I500" t="s">
        <v>1038</v>
      </c>
      <c r="J500" t="s">
        <v>67</v>
      </c>
      <c r="K500">
        <v>966.13</v>
      </c>
      <c r="L500">
        <v>965</v>
      </c>
      <c r="M500">
        <v>-3</v>
      </c>
      <c r="N500">
        <v>3</v>
      </c>
      <c r="O500">
        <v>-6</v>
      </c>
      <c r="P500">
        <v>6</v>
      </c>
      <c r="Q500" t="s">
        <v>1039</v>
      </c>
      <c r="R500" t="s">
        <v>234</v>
      </c>
      <c r="S500" t="s">
        <v>53</v>
      </c>
      <c r="T500">
        <v>22</v>
      </c>
      <c r="U500">
        <v>30</v>
      </c>
    </row>
    <row r="501" spans="1:21" x14ac:dyDescent="0.25">
      <c r="A501" t="s">
        <v>46</v>
      </c>
      <c r="B501" t="s">
        <v>47</v>
      </c>
      <c r="C501" t="s">
        <v>978</v>
      </c>
      <c r="D501" t="s">
        <v>979</v>
      </c>
      <c r="E501" t="s">
        <v>60</v>
      </c>
      <c r="F501" t="s">
        <v>61</v>
      </c>
      <c r="G501" t="s">
        <v>49</v>
      </c>
      <c r="H501" t="s">
        <v>62</v>
      </c>
      <c r="I501" t="s">
        <v>1040</v>
      </c>
      <c r="J501" t="s">
        <v>50</v>
      </c>
      <c r="K501">
        <v>3114.92</v>
      </c>
      <c r="L501">
        <v>3115</v>
      </c>
      <c r="M501">
        <v>-3</v>
      </c>
      <c r="N501">
        <v>3</v>
      </c>
      <c r="O501">
        <v>-6</v>
      </c>
      <c r="P501">
        <v>6</v>
      </c>
      <c r="Q501" t="s">
        <v>1041</v>
      </c>
      <c r="R501" t="s">
        <v>234</v>
      </c>
      <c r="S501" t="s">
        <v>53</v>
      </c>
      <c r="T501">
        <v>22</v>
      </c>
      <c r="U501">
        <v>31</v>
      </c>
    </row>
    <row r="502" spans="1:21" x14ac:dyDescent="0.25">
      <c r="A502" t="s">
        <v>46</v>
      </c>
      <c r="B502" t="s">
        <v>47</v>
      </c>
      <c r="C502" t="s">
        <v>978</v>
      </c>
      <c r="D502" t="s">
        <v>979</v>
      </c>
      <c r="E502" t="s">
        <v>60</v>
      </c>
      <c r="F502" t="s">
        <v>61</v>
      </c>
      <c r="G502" t="s">
        <v>49</v>
      </c>
      <c r="H502" t="s">
        <v>62</v>
      </c>
      <c r="I502" t="s">
        <v>1042</v>
      </c>
      <c r="J502" t="s">
        <v>64</v>
      </c>
      <c r="K502">
        <v>-161.96</v>
      </c>
      <c r="L502">
        <v>-161.5</v>
      </c>
      <c r="M502">
        <v>-3</v>
      </c>
      <c r="N502">
        <v>3</v>
      </c>
      <c r="O502">
        <v>-6</v>
      </c>
      <c r="P502">
        <v>6</v>
      </c>
      <c r="Q502" t="s">
        <v>1043</v>
      </c>
      <c r="R502" t="s">
        <v>234</v>
      </c>
      <c r="S502" t="s">
        <v>53</v>
      </c>
      <c r="T502">
        <v>22</v>
      </c>
      <c r="U502">
        <v>32</v>
      </c>
    </row>
    <row r="503" spans="1:21" x14ac:dyDescent="0.25">
      <c r="A503" t="s">
        <v>46</v>
      </c>
      <c r="B503" t="s">
        <v>47</v>
      </c>
      <c r="C503" t="s">
        <v>978</v>
      </c>
      <c r="D503" t="s">
        <v>979</v>
      </c>
      <c r="E503" t="s">
        <v>60</v>
      </c>
      <c r="F503" t="s">
        <v>61</v>
      </c>
      <c r="G503" t="s">
        <v>49</v>
      </c>
      <c r="H503" t="s">
        <v>62</v>
      </c>
      <c r="I503" t="s">
        <v>1044</v>
      </c>
      <c r="J503" t="s">
        <v>67</v>
      </c>
      <c r="K503">
        <v>1034.3</v>
      </c>
      <c r="L503">
        <v>1034.8</v>
      </c>
      <c r="M503">
        <v>-3</v>
      </c>
      <c r="N503">
        <v>3</v>
      </c>
      <c r="O503">
        <v>-6</v>
      </c>
      <c r="P503">
        <v>6</v>
      </c>
      <c r="Q503" t="s">
        <v>1045</v>
      </c>
      <c r="R503" t="s">
        <v>234</v>
      </c>
      <c r="S503" t="s">
        <v>53</v>
      </c>
      <c r="T503">
        <v>22</v>
      </c>
      <c r="U503">
        <v>33</v>
      </c>
    </row>
    <row r="504" spans="1:21" x14ac:dyDescent="0.25">
      <c r="A504" t="s">
        <v>46</v>
      </c>
      <c r="B504" t="s">
        <v>47</v>
      </c>
      <c r="C504" t="s">
        <v>978</v>
      </c>
      <c r="D504" t="s">
        <v>979</v>
      </c>
      <c r="E504" t="s">
        <v>60</v>
      </c>
      <c r="F504" t="s">
        <v>61</v>
      </c>
      <c r="G504" t="s">
        <v>49</v>
      </c>
      <c r="H504" t="s">
        <v>62</v>
      </c>
      <c r="I504" t="s">
        <v>1046</v>
      </c>
      <c r="J504" t="s">
        <v>50</v>
      </c>
      <c r="K504">
        <v>3116.56</v>
      </c>
      <c r="L504">
        <v>3115</v>
      </c>
      <c r="M504">
        <v>-3</v>
      </c>
      <c r="N504">
        <v>3</v>
      </c>
      <c r="O504">
        <v>-6</v>
      </c>
      <c r="P504">
        <v>6</v>
      </c>
      <c r="Q504" t="s">
        <v>1047</v>
      </c>
      <c r="R504" t="s">
        <v>234</v>
      </c>
      <c r="S504" t="s">
        <v>53</v>
      </c>
      <c r="T504">
        <v>22</v>
      </c>
      <c r="U504">
        <v>34</v>
      </c>
    </row>
    <row r="505" spans="1:21" x14ac:dyDescent="0.25">
      <c r="A505" t="s">
        <v>46</v>
      </c>
      <c r="B505" t="s">
        <v>47</v>
      </c>
      <c r="C505" t="s">
        <v>978</v>
      </c>
      <c r="D505" t="s">
        <v>979</v>
      </c>
      <c r="E505" t="s">
        <v>60</v>
      </c>
      <c r="F505" t="s">
        <v>61</v>
      </c>
      <c r="G505" t="s">
        <v>49</v>
      </c>
      <c r="H505" t="s">
        <v>62</v>
      </c>
      <c r="I505" t="s">
        <v>1048</v>
      </c>
      <c r="J505" t="s">
        <v>64</v>
      </c>
      <c r="K505">
        <v>-416.45</v>
      </c>
      <c r="L505">
        <v>-415.8</v>
      </c>
      <c r="M505">
        <v>-3</v>
      </c>
      <c r="N505">
        <v>3</v>
      </c>
      <c r="O505">
        <v>-6</v>
      </c>
      <c r="P505">
        <v>6</v>
      </c>
      <c r="Q505" t="s">
        <v>1049</v>
      </c>
      <c r="R505" t="s">
        <v>234</v>
      </c>
      <c r="S505" t="s">
        <v>53</v>
      </c>
      <c r="T505">
        <v>22</v>
      </c>
      <c r="U505">
        <v>35</v>
      </c>
    </row>
    <row r="506" spans="1:21" x14ac:dyDescent="0.25">
      <c r="A506" t="s">
        <v>46</v>
      </c>
      <c r="B506" t="s">
        <v>47</v>
      </c>
      <c r="C506" t="s">
        <v>978</v>
      </c>
      <c r="D506" t="s">
        <v>979</v>
      </c>
      <c r="E506" t="s">
        <v>60</v>
      </c>
      <c r="F506" t="s">
        <v>61</v>
      </c>
      <c r="G506" t="s">
        <v>49</v>
      </c>
      <c r="H506" t="s">
        <v>62</v>
      </c>
      <c r="I506" t="s">
        <v>1050</v>
      </c>
      <c r="J506" t="s">
        <v>67</v>
      </c>
      <c r="K506">
        <v>984.57</v>
      </c>
      <c r="L506">
        <v>982.9</v>
      </c>
      <c r="M506">
        <v>-3</v>
      </c>
      <c r="N506">
        <v>3</v>
      </c>
      <c r="O506">
        <v>-6</v>
      </c>
      <c r="P506">
        <v>6</v>
      </c>
      <c r="Q506" t="s">
        <v>1051</v>
      </c>
      <c r="R506" t="s">
        <v>234</v>
      </c>
      <c r="S506" t="s">
        <v>53</v>
      </c>
      <c r="T506">
        <v>22</v>
      </c>
      <c r="U506">
        <v>36</v>
      </c>
    </row>
    <row r="507" spans="1:21" x14ac:dyDescent="0.25">
      <c r="A507" t="s">
        <v>46</v>
      </c>
      <c r="B507" t="s">
        <v>47</v>
      </c>
      <c r="C507" t="s">
        <v>978</v>
      </c>
      <c r="D507" t="s">
        <v>979</v>
      </c>
      <c r="E507" t="s">
        <v>60</v>
      </c>
      <c r="F507" t="s">
        <v>61</v>
      </c>
      <c r="G507" t="s">
        <v>49</v>
      </c>
      <c r="H507" t="s">
        <v>62</v>
      </c>
      <c r="I507" t="s">
        <v>1052</v>
      </c>
      <c r="J507" t="s">
        <v>50</v>
      </c>
      <c r="K507">
        <v>3808.88</v>
      </c>
      <c r="L507">
        <v>3810</v>
      </c>
      <c r="M507">
        <v>-3</v>
      </c>
      <c r="N507">
        <v>3</v>
      </c>
      <c r="O507">
        <v>-6</v>
      </c>
      <c r="P507">
        <v>6</v>
      </c>
      <c r="Q507" t="s">
        <v>1053</v>
      </c>
      <c r="R507" t="s">
        <v>234</v>
      </c>
      <c r="S507" t="s">
        <v>53</v>
      </c>
      <c r="T507">
        <v>22</v>
      </c>
      <c r="U507">
        <v>37</v>
      </c>
    </row>
    <row r="508" spans="1:21" x14ac:dyDescent="0.25">
      <c r="A508" t="s">
        <v>46</v>
      </c>
      <c r="B508" t="s">
        <v>47</v>
      </c>
      <c r="C508" t="s">
        <v>978</v>
      </c>
      <c r="D508" t="s">
        <v>979</v>
      </c>
      <c r="E508" t="s">
        <v>60</v>
      </c>
      <c r="F508" t="s">
        <v>61</v>
      </c>
      <c r="G508" t="s">
        <v>49</v>
      </c>
      <c r="H508" t="s">
        <v>62</v>
      </c>
      <c r="I508" t="s">
        <v>1054</v>
      </c>
      <c r="J508" t="s">
        <v>64</v>
      </c>
      <c r="K508">
        <v>231.9</v>
      </c>
      <c r="L508">
        <v>233</v>
      </c>
      <c r="M508">
        <v>-3</v>
      </c>
      <c r="N508">
        <v>3</v>
      </c>
      <c r="O508">
        <v>-6</v>
      </c>
      <c r="P508">
        <v>6</v>
      </c>
      <c r="Q508" t="s">
        <v>1055</v>
      </c>
      <c r="R508" t="s">
        <v>234</v>
      </c>
      <c r="S508" t="s">
        <v>53</v>
      </c>
      <c r="T508">
        <v>22</v>
      </c>
      <c r="U508">
        <v>38</v>
      </c>
    </row>
    <row r="509" spans="1:21" x14ac:dyDescent="0.25">
      <c r="A509" t="s">
        <v>46</v>
      </c>
      <c r="B509" t="s">
        <v>47</v>
      </c>
      <c r="C509" t="s">
        <v>978</v>
      </c>
      <c r="D509" t="s">
        <v>979</v>
      </c>
      <c r="E509" t="s">
        <v>60</v>
      </c>
      <c r="F509" t="s">
        <v>61</v>
      </c>
      <c r="G509" t="s">
        <v>49</v>
      </c>
      <c r="H509" t="s">
        <v>62</v>
      </c>
      <c r="I509" t="s">
        <v>1056</v>
      </c>
      <c r="J509" t="s">
        <v>67</v>
      </c>
      <c r="K509">
        <v>1078.75</v>
      </c>
      <c r="L509">
        <v>1079.5999999999999</v>
      </c>
      <c r="M509">
        <v>-3</v>
      </c>
      <c r="N509">
        <v>3</v>
      </c>
      <c r="O509">
        <v>-6</v>
      </c>
      <c r="P509">
        <v>6</v>
      </c>
      <c r="Q509" t="s">
        <v>1057</v>
      </c>
      <c r="R509" t="s">
        <v>234</v>
      </c>
      <c r="S509" t="s">
        <v>53</v>
      </c>
      <c r="T509">
        <v>22</v>
      </c>
      <c r="U509">
        <v>39</v>
      </c>
    </row>
    <row r="510" spans="1:21" x14ac:dyDescent="0.25">
      <c r="A510" t="s">
        <v>46</v>
      </c>
      <c r="B510" t="s">
        <v>47</v>
      </c>
      <c r="C510" t="s">
        <v>978</v>
      </c>
      <c r="D510" t="s">
        <v>979</v>
      </c>
      <c r="E510" t="s">
        <v>60</v>
      </c>
      <c r="F510" t="s">
        <v>61</v>
      </c>
      <c r="G510" t="s">
        <v>49</v>
      </c>
      <c r="H510" t="s">
        <v>62</v>
      </c>
      <c r="I510" t="s">
        <v>1058</v>
      </c>
      <c r="J510" t="s">
        <v>50</v>
      </c>
      <c r="K510">
        <v>3808.92</v>
      </c>
      <c r="L510">
        <v>3810</v>
      </c>
      <c r="M510">
        <v>-3</v>
      </c>
      <c r="N510">
        <v>3</v>
      </c>
      <c r="O510">
        <v>-6</v>
      </c>
      <c r="P510">
        <v>6</v>
      </c>
      <c r="Q510" t="s">
        <v>1059</v>
      </c>
      <c r="R510" t="s">
        <v>234</v>
      </c>
      <c r="S510" t="s">
        <v>53</v>
      </c>
      <c r="T510">
        <v>22</v>
      </c>
      <c r="U510">
        <v>40</v>
      </c>
    </row>
    <row r="511" spans="1:21" x14ac:dyDescent="0.25">
      <c r="A511" t="s">
        <v>46</v>
      </c>
      <c r="B511" t="s">
        <v>47</v>
      </c>
      <c r="C511" t="s">
        <v>978</v>
      </c>
      <c r="D511" t="s">
        <v>979</v>
      </c>
      <c r="E511" t="s">
        <v>60</v>
      </c>
      <c r="F511" t="s">
        <v>61</v>
      </c>
      <c r="G511" t="s">
        <v>49</v>
      </c>
      <c r="H511" t="s">
        <v>62</v>
      </c>
      <c r="I511" t="s">
        <v>1060</v>
      </c>
      <c r="J511" t="s">
        <v>64</v>
      </c>
      <c r="K511">
        <v>-230.23</v>
      </c>
      <c r="L511">
        <v>-230</v>
      </c>
      <c r="M511">
        <v>-3</v>
      </c>
      <c r="N511">
        <v>3</v>
      </c>
      <c r="O511">
        <v>-6</v>
      </c>
      <c r="P511">
        <v>6</v>
      </c>
      <c r="Q511" t="s">
        <v>1061</v>
      </c>
      <c r="R511" t="s">
        <v>234</v>
      </c>
      <c r="S511" t="s">
        <v>53</v>
      </c>
      <c r="T511">
        <v>22</v>
      </c>
      <c r="U511">
        <v>41</v>
      </c>
    </row>
    <row r="512" spans="1:21" x14ac:dyDescent="0.25">
      <c r="A512" t="s">
        <v>46</v>
      </c>
      <c r="B512" t="s">
        <v>47</v>
      </c>
      <c r="C512" t="s">
        <v>978</v>
      </c>
      <c r="D512" t="s">
        <v>979</v>
      </c>
      <c r="E512" t="s">
        <v>60</v>
      </c>
      <c r="F512" t="s">
        <v>61</v>
      </c>
      <c r="G512" t="s">
        <v>49</v>
      </c>
      <c r="H512" t="s">
        <v>62</v>
      </c>
      <c r="I512" t="s">
        <v>1062</v>
      </c>
      <c r="J512" t="s">
        <v>67</v>
      </c>
      <c r="K512">
        <v>1077.08</v>
      </c>
      <c r="L512">
        <v>1079.5999999999999</v>
      </c>
      <c r="M512">
        <v>-3</v>
      </c>
      <c r="N512">
        <v>3</v>
      </c>
      <c r="O512">
        <v>-6</v>
      </c>
      <c r="P512">
        <v>6</v>
      </c>
      <c r="Q512" t="s">
        <v>1063</v>
      </c>
      <c r="R512" t="s">
        <v>234</v>
      </c>
      <c r="S512" t="s">
        <v>53</v>
      </c>
      <c r="T512">
        <v>22</v>
      </c>
      <c r="U512">
        <v>42</v>
      </c>
    </row>
    <row r="513" spans="1:21" x14ac:dyDescent="0.25">
      <c r="A513" t="s">
        <v>46</v>
      </c>
      <c r="B513" t="s">
        <v>47</v>
      </c>
      <c r="C513" t="s">
        <v>978</v>
      </c>
      <c r="D513" t="s">
        <v>979</v>
      </c>
      <c r="E513" t="s">
        <v>60</v>
      </c>
      <c r="F513" t="s">
        <v>61</v>
      </c>
      <c r="G513" t="s">
        <v>49</v>
      </c>
      <c r="H513" t="s">
        <v>62</v>
      </c>
      <c r="I513" t="s">
        <v>1064</v>
      </c>
      <c r="J513" t="s">
        <v>50</v>
      </c>
      <c r="K513">
        <v>4615.87</v>
      </c>
      <c r="L513">
        <v>4616.1000000000004</v>
      </c>
      <c r="M513">
        <v>-3</v>
      </c>
      <c r="N513">
        <v>3</v>
      </c>
      <c r="O513">
        <v>-6</v>
      </c>
      <c r="P513">
        <v>6</v>
      </c>
      <c r="Q513" t="s">
        <v>1065</v>
      </c>
      <c r="R513" t="s">
        <v>234</v>
      </c>
      <c r="S513" t="s">
        <v>53</v>
      </c>
      <c r="T513">
        <v>22</v>
      </c>
      <c r="U513">
        <v>43</v>
      </c>
    </row>
    <row r="514" spans="1:21" x14ac:dyDescent="0.25">
      <c r="A514" t="s">
        <v>46</v>
      </c>
      <c r="B514" t="s">
        <v>47</v>
      </c>
      <c r="C514" t="s">
        <v>978</v>
      </c>
      <c r="D514" t="s">
        <v>979</v>
      </c>
      <c r="E514" t="s">
        <v>60</v>
      </c>
      <c r="F514" t="s">
        <v>61</v>
      </c>
      <c r="G514" t="s">
        <v>49</v>
      </c>
      <c r="H514" t="s">
        <v>62</v>
      </c>
      <c r="I514" t="s">
        <v>1066</v>
      </c>
      <c r="J514" t="s">
        <v>64</v>
      </c>
      <c r="K514">
        <v>327.45</v>
      </c>
      <c r="L514">
        <v>329.2</v>
      </c>
      <c r="M514">
        <v>-3</v>
      </c>
      <c r="N514">
        <v>3</v>
      </c>
      <c r="O514">
        <v>-6</v>
      </c>
      <c r="P514">
        <v>6</v>
      </c>
      <c r="Q514" t="s">
        <v>1067</v>
      </c>
      <c r="R514" t="s">
        <v>234</v>
      </c>
      <c r="S514" t="s">
        <v>53</v>
      </c>
      <c r="T514">
        <v>22</v>
      </c>
      <c r="U514">
        <v>44</v>
      </c>
    </row>
    <row r="515" spans="1:21" x14ac:dyDescent="0.25">
      <c r="A515" t="s">
        <v>46</v>
      </c>
      <c r="B515" t="s">
        <v>47</v>
      </c>
      <c r="C515" t="s">
        <v>978</v>
      </c>
      <c r="D515" t="s">
        <v>979</v>
      </c>
      <c r="E515" t="s">
        <v>60</v>
      </c>
      <c r="F515" t="s">
        <v>61</v>
      </c>
      <c r="G515" t="s">
        <v>49</v>
      </c>
      <c r="H515" t="s">
        <v>62</v>
      </c>
      <c r="I515" t="s">
        <v>1068</v>
      </c>
      <c r="J515" t="s">
        <v>67</v>
      </c>
      <c r="K515">
        <v>1103.05</v>
      </c>
      <c r="L515">
        <v>1100.4000000000001</v>
      </c>
      <c r="M515">
        <v>-3</v>
      </c>
      <c r="N515">
        <v>3</v>
      </c>
      <c r="O515">
        <v>-6</v>
      </c>
      <c r="P515">
        <v>6</v>
      </c>
      <c r="Q515" t="s">
        <v>1069</v>
      </c>
      <c r="R515" t="s">
        <v>234</v>
      </c>
      <c r="S515" t="s">
        <v>53</v>
      </c>
      <c r="T515">
        <v>22</v>
      </c>
      <c r="U515">
        <v>45</v>
      </c>
    </row>
    <row r="516" spans="1:21" x14ac:dyDescent="0.25">
      <c r="A516" t="s">
        <v>46</v>
      </c>
      <c r="B516" t="s">
        <v>47</v>
      </c>
      <c r="C516" t="s">
        <v>978</v>
      </c>
      <c r="D516" t="s">
        <v>979</v>
      </c>
      <c r="E516" t="s">
        <v>60</v>
      </c>
      <c r="F516" t="s">
        <v>61</v>
      </c>
      <c r="G516" t="s">
        <v>49</v>
      </c>
      <c r="H516" t="s">
        <v>62</v>
      </c>
      <c r="I516" t="s">
        <v>1070</v>
      </c>
      <c r="J516" t="s">
        <v>50</v>
      </c>
      <c r="K516">
        <v>4615.32</v>
      </c>
      <c r="L516">
        <v>4616.1000000000004</v>
      </c>
      <c r="M516">
        <v>-3</v>
      </c>
      <c r="N516">
        <v>3</v>
      </c>
      <c r="O516">
        <v>-6</v>
      </c>
      <c r="P516">
        <v>6</v>
      </c>
      <c r="Q516" t="s">
        <v>1071</v>
      </c>
      <c r="R516" t="s">
        <v>234</v>
      </c>
      <c r="S516" t="s">
        <v>53</v>
      </c>
      <c r="T516">
        <v>22</v>
      </c>
      <c r="U516">
        <v>46</v>
      </c>
    </row>
    <row r="517" spans="1:21" x14ac:dyDescent="0.25">
      <c r="A517" t="s">
        <v>46</v>
      </c>
      <c r="B517" t="s">
        <v>47</v>
      </c>
      <c r="C517" t="s">
        <v>978</v>
      </c>
      <c r="D517" t="s">
        <v>979</v>
      </c>
      <c r="E517" t="s">
        <v>60</v>
      </c>
      <c r="F517" t="s">
        <v>61</v>
      </c>
      <c r="G517" t="s">
        <v>49</v>
      </c>
      <c r="H517" t="s">
        <v>62</v>
      </c>
      <c r="I517" t="s">
        <v>1072</v>
      </c>
      <c r="J517" t="s">
        <v>64</v>
      </c>
      <c r="K517">
        <v>-365</v>
      </c>
      <c r="L517">
        <v>-365</v>
      </c>
      <c r="M517">
        <v>-3</v>
      </c>
      <c r="N517">
        <v>3</v>
      </c>
      <c r="O517">
        <v>-6</v>
      </c>
      <c r="P517">
        <v>6</v>
      </c>
      <c r="Q517" t="s">
        <v>1073</v>
      </c>
      <c r="R517" t="s">
        <v>234</v>
      </c>
      <c r="S517" t="s">
        <v>53</v>
      </c>
      <c r="T517">
        <v>22</v>
      </c>
      <c r="U517">
        <v>47</v>
      </c>
    </row>
    <row r="518" spans="1:21" x14ac:dyDescent="0.25">
      <c r="A518" t="s">
        <v>46</v>
      </c>
      <c r="B518" t="s">
        <v>47</v>
      </c>
      <c r="C518" t="s">
        <v>978</v>
      </c>
      <c r="D518" t="s">
        <v>979</v>
      </c>
      <c r="E518" t="s">
        <v>60</v>
      </c>
      <c r="F518" t="s">
        <v>61</v>
      </c>
      <c r="G518" t="s">
        <v>49</v>
      </c>
      <c r="H518" t="s">
        <v>62</v>
      </c>
      <c r="I518" t="s">
        <v>1074</v>
      </c>
      <c r="J518" t="s">
        <v>67</v>
      </c>
      <c r="K518">
        <v>1101.5999999999999</v>
      </c>
      <c r="L518">
        <v>1100.0999999999999</v>
      </c>
      <c r="M518">
        <v>-3</v>
      </c>
      <c r="N518">
        <v>3</v>
      </c>
      <c r="O518">
        <v>-6</v>
      </c>
      <c r="P518">
        <v>6</v>
      </c>
      <c r="Q518" t="s">
        <v>1075</v>
      </c>
      <c r="R518" t="s">
        <v>234</v>
      </c>
      <c r="S518" t="s">
        <v>53</v>
      </c>
      <c r="T518">
        <v>22</v>
      </c>
      <c r="U518">
        <v>48</v>
      </c>
    </row>
    <row r="519" spans="1:21" x14ac:dyDescent="0.25">
      <c r="A519" t="s">
        <v>46</v>
      </c>
      <c r="B519" t="s">
        <v>47</v>
      </c>
      <c r="C519" t="s">
        <v>978</v>
      </c>
      <c r="D519" t="s">
        <v>979</v>
      </c>
      <c r="E519" t="s">
        <v>60</v>
      </c>
      <c r="F519" t="s">
        <v>61</v>
      </c>
      <c r="G519" t="s">
        <v>49</v>
      </c>
      <c r="H519" t="s">
        <v>62</v>
      </c>
      <c r="I519" t="s">
        <v>1076</v>
      </c>
      <c r="J519" t="s">
        <v>50</v>
      </c>
      <c r="K519">
        <v>2820.53</v>
      </c>
      <c r="L519">
        <v>2821.3</v>
      </c>
      <c r="M519">
        <v>-4</v>
      </c>
      <c r="N519">
        <v>4</v>
      </c>
      <c r="O519">
        <v>-8</v>
      </c>
      <c r="P519">
        <v>8</v>
      </c>
      <c r="Q519" t="s">
        <v>1077</v>
      </c>
      <c r="R519" t="s">
        <v>234</v>
      </c>
      <c r="S519" t="s">
        <v>53</v>
      </c>
      <c r="T519">
        <v>22</v>
      </c>
      <c r="U519">
        <v>49</v>
      </c>
    </row>
    <row r="520" spans="1:21" x14ac:dyDescent="0.25">
      <c r="A520" t="s">
        <v>46</v>
      </c>
      <c r="B520" t="s">
        <v>47</v>
      </c>
      <c r="C520" t="s">
        <v>978</v>
      </c>
      <c r="D520" t="s">
        <v>979</v>
      </c>
      <c r="E520" t="s">
        <v>60</v>
      </c>
      <c r="F520" t="s">
        <v>61</v>
      </c>
      <c r="G520" t="s">
        <v>49</v>
      </c>
      <c r="H520" t="s">
        <v>62</v>
      </c>
      <c r="I520" t="s">
        <v>1078</v>
      </c>
      <c r="J520" t="s">
        <v>64</v>
      </c>
      <c r="K520">
        <v>144.16999999999999</v>
      </c>
      <c r="L520">
        <v>145.19999999999999</v>
      </c>
      <c r="M520">
        <v>-4</v>
      </c>
      <c r="N520">
        <v>4</v>
      </c>
      <c r="O520">
        <v>-8</v>
      </c>
      <c r="P520">
        <v>8</v>
      </c>
      <c r="Q520" t="s">
        <v>1079</v>
      </c>
      <c r="R520" t="s">
        <v>234</v>
      </c>
      <c r="S520" t="s">
        <v>53</v>
      </c>
      <c r="T520">
        <v>22</v>
      </c>
      <c r="U520">
        <v>50</v>
      </c>
    </row>
    <row r="521" spans="1:21" x14ac:dyDescent="0.25">
      <c r="A521" t="s">
        <v>46</v>
      </c>
      <c r="B521" t="s">
        <v>47</v>
      </c>
      <c r="C521" t="s">
        <v>978</v>
      </c>
      <c r="D521" t="s">
        <v>979</v>
      </c>
      <c r="E521" t="s">
        <v>60</v>
      </c>
      <c r="F521" t="s">
        <v>61</v>
      </c>
      <c r="G521" t="s">
        <v>49</v>
      </c>
      <c r="H521" t="s">
        <v>62</v>
      </c>
      <c r="I521" t="s">
        <v>1080</v>
      </c>
      <c r="J521" t="s">
        <v>67</v>
      </c>
      <c r="K521">
        <v>917.36</v>
      </c>
      <c r="L521">
        <v>919</v>
      </c>
      <c r="M521">
        <v>-4</v>
      </c>
      <c r="N521">
        <v>4</v>
      </c>
      <c r="O521">
        <v>-8</v>
      </c>
      <c r="P521">
        <v>8</v>
      </c>
      <c r="Q521" t="s">
        <v>1081</v>
      </c>
      <c r="R521" t="s">
        <v>234</v>
      </c>
      <c r="S521" t="s">
        <v>53</v>
      </c>
      <c r="T521">
        <v>22</v>
      </c>
      <c r="U521">
        <v>51</v>
      </c>
    </row>
    <row r="522" spans="1:21" x14ac:dyDescent="0.25">
      <c r="A522" t="s">
        <v>46</v>
      </c>
      <c r="B522" t="s">
        <v>47</v>
      </c>
      <c r="C522" t="s">
        <v>978</v>
      </c>
      <c r="D522" t="s">
        <v>979</v>
      </c>
      <c r="E522" t="s">
        <v>60</v>
      </c>
      <c r="F522" t="s">
        <v>61</v>
      </c>
      <c r="G522" t="s">
        <v>49</v>
      </c>
      <c r="H522" t="s">
        <v>62</v>
      </c>
      <c r="I522" t="s">
        <v>1082</v>
      </c>
      <c r="J522" t="s">
        <v>50</v>
      </c>
      <c r="K522">
        <v>632.79999999999995</v>
      </c>
      <c r="L522">
        <v>632.5</v>
      </c>
      <c r="M522">
        <v>-4</v>
      </c>
      <c r="N522">
        <v>4</v>
      </c>
      <c r="O522">
        <v>-8</v>
      </c>
      <c r="P522">
        <v>8</v>
      </c>
      <c r="Q522" t="s">
        <v>1083</v>
      </c>
      <c r="R522" t="s">
        <v>234</v>
      </c>
      <c r="S522" t="s">
        <v>53</v>
      </c>
      <c r="T522">
        <v>22</v>
      </c>
      <c r="U522">
        <v>52</v>
      </c>
    </row>
    <row r="523" spans="1:21" x14ac:dyDescent="0.25">
      <c r="A523" t="s">
        <v>46</v>
      </c>
      <c r="B523" t="s">
        <v>47</v>
      </c>
      <c r="C523" t="s">
        <v>978</v>
      </c>
      <c r="D523" t="s">
        <v>979</v>
      </c>
      <c r="E523" t="s">
        <v>60</v>
      </c>
      <c r="F523" t="s">
        <v>61</v>
      </c>
      <c r="G523" t="s">
        <v>49</v>
      </c>
      <c r="H523" t="s">
        <v>62</v>
      </c>
      <c r="I523" t="s">
        <v>1084</v>
      </c>
      <c r="J523" t="s">
        <v>64</v>
      </c>
      <c r="K523">
        <v>170.81</v>
      </c>
      <c r="L523">
        <v>171</v>
      </c>
      <c r="M523">
        <v>-3</v>
      </c>
      <c r="N523">
        <v>3</v>
      </c>
      <c r="O523">
        <v>-6</v>
      </c>
      <c r="P523">
        <v>6</v>
      </c>
      <c r="Q523" t="s">
        <v>1085</v>
      </c>
      <c r="R523" t="s">
        <v>234</v>
      </c>
      <c r="S523" t="s">
        <v>53</v>
      </c>
      <c r="T523">
        <v>22</v>
      </c>
      <c r="U523">
        <v>53</v>
      </c>
    </row>
    <row r="524" spans="1:21" x14ac:dyDescent="0.25">
      <c r="A524" t="s">
        <v>46</v>
      </c>
      <c r="B524" t="s">
        <v>47</v>
      </c>
      <c r="C524" t="s">
        <v>978</v>
      </c>
      <c r="D524" t="s">
        <v>979</v>
      </c>
      <c r="E524" t="s">
        <v>60</v>
      </c>
      <c r="F524" t="s">
        <v>61</v>
      </c>
      <c r="G524" t="s">
        <v>49</v>
      </c>
      <c r="H524" t="s">
        <v>62</v>
      </c>
      <c r="I524" t="s">
        <v>1086</v>
      </c>
      <c r="J524" t="s">
        <v>67</v>
      </c>
      <c r="K524">
        <v>801.37</v>
      </c>
      <c r="L524">
        <v>802</v>
      </c>
      <c r="M524">
        <v>-3</v>
      </c>
      <c r="N524">
        <v>3</v>
      </c>
      <c r="O524">
        <v>-6</v>
      </c>
      <c r="P524">
        <v>6</v>
      </c>
      <c r="Q524" t="s">
        <v>1087</v>
      </c>
      <c r="R524" t="s">
        <v>234</v>
      </c>
      <c r="S524" t="s">
        <v>53</v>
      </c>
      <c r="T524">
        <v>22</v>
      </c>
      <c r="U524">
        <v>54</v>
      </c>
    </row>
    <row r="525" spans="1:21" x14ac:dyDescent="0.25">
      <c r="A525" t="s">
        <v>46</v>
      </c>
      <c r="B525" t="s">
        <v>47</v>
      </c>
      <c r="C525" t="s">
        <v>978</v>
      </c>
      <c r="D525" t="s">
        <v>979</v>
      </c>
      <c r="E525" t="s">
        <v>60</v>
      </c>
      <c r="F525" t="s">
        <v>61</v>
      </c>
      <c r="G525" t="s">
        <v>49</v>
      </c>
      <c r="H525" t="s">
        <v>62</v>
      </c>
      <c r="I525" t="s">
        <v>1088</v>
      </c>
      <c r="J525" t="s">
        <v>50</v>
      </c>
      <c r="K525">
        <v>632.82000000000005</v>
      </c>
      <c r="L525">
        <v>632.5</v>
      </c>
      <c r="M525">
        <v>-4</v>
      </c>
      <c r="N525">
        <v>4</v>
      </c>
      <c r="O525">
        <v>-8</v>
      </c>
      <c r="P525">
        <v>8</v>
      </c>
      <c r="Q525" t="s">
        <v>1089</v>
      </c>
      <c r="R525" t="s">
        <v>234</v>
      </c>
      <c r="S525" t="s">
        <v>53</v>
      </c>
      <c r="T525">
        <v>22</v>
      </c>
      <c r="U525">
        <v>55</v>
      </c>
    </row>
    <row r="526" spans="1:21" x14ac:dyDescent="0.25">
      <c r="A526" t="s">
        <v>46</v>
      </c>
      <c r="B526" t="s">
        <v>47</v>
      </c>
      <c r="C526" t="s">
        <v>978</v>
      </c>
      <c r="D526" t="s">
        <v>979</v>
      </c>
      <c r="E526" t="s">
        <v>60</v>
      </c>
      <c r="F526" t="s">
        <v>61</v>
      </c>
      <c r="G526" t="s">
        <v>49</v>
      </c>
      <c r="H526" t="s">
        <v>62</v>
      </c>
      <c r="I526" t="s">
        <v>1090</v>
      </c>
      <c r="J526" t="s">
        <v>64</v>
      </c>
      <c r="K526">
        <v>-191.72</v>
      </c>
      <c r="L526">
        <v>-192</v>
      </c>
      <c r="M526">
        <v>-3</v>
      </c>
      <c r="N526">
        <v>3</v>
      </c>
      <c r="O526">
        <v>-6</v>
      </c>
      <c r="P526">
        <v>6</v>
      </c>
      <c r="Q526" t="s">
        <v>1091</v>
      </c>
      <c r="R526" t="s">
        <v>234</v>
      </c>
      <c r="S526" t="s">
        <v>53</v>
      </c>
      <c r="T526">
        <v>22</v>
      </c>
      <c r="U526">
        <v>56</v>
      </c>
    </row>
    <row r="527" spans="1:21" x14ac:dyDescent="0.25">
      <c r="A527" t="s">
        <v>46</v>
      </c>
      <c r="B527" t="s">
        <v>47</v>
      </c>
      <c r="C527" t="s">
        <v>978</v>
      </c>
      <c r="D527" t="s">
        <v>979</v>
      </c>
      <c r="E527" t="s">
        <v>60</v>
      </c>
      <c r="F527" t="s">
        <v>61</v>
      </c>
      <c r="G527" t="s">
        <v>49</v>
      </c>
      <c r="H527" t="s">
        <v>62</v>
      </c>
      <c r="I527" t="s">
        <v>1092</v>
      </c>
      <c r="J527" t="s">
        <v>67</v>
      </c>
      <c r="K527">
        <v>801.74</v>
      </c>
      <c r="L527">
        <v>802</v>
      </c>
      <c r="M527">
        <v>-3</v>
      </c>
      <c r="N527">
        <v>3</v>
      </c>
      <c r="O527">
        <v>-6</v>
      </c>
      <c r="P527">
        <v>6</v>
      </c>
      <c r="Q527" t="s">
        <v>1093</v>
      </c>
      <c r="R527" t="s">
        <v>234</v>
      </c>
      <c r="S527" t="s">
        <v>53</v>
      </c>
      <c r="T527">
        <v>22</v>
      </c>
      <c r="U527">
        <v>57</v>
      </c>
    </row>
    <row r="528" spans="1:21" x14ac:dyDescent="0.25">
      <c r="A528" t="s">
        <v>46</v>
      </c>
      <c r="B528" t="s">
        <v>47</v>
      </c>
      <c r="C528" t="s">
        <v>978</v>
      </c>
      <c r="D528" t="s">
        <v>979</v>
      </c>
      <c r="E528" t="s">
        <v>60</v>
      </c>
      <c r="F528" t="s">
        <v>61</v>
      </c>
      <c r="G528" t="s">
        <v>49</v>
      </c>
      <c r="H528" t="s">
        <v>62</v>
      </c>
      <c r="I528" t="s">
        <v>1094</v>
      </c>
      <c r="J528" t="s">
        <v>50</v>
      </c>
      <c r="K528">
        <v>1970.17</v>
      </c>
      <c r="L528">
        <v>1970</v>
      </c>
      <c r="M528">
        <v>-3</v>
      </c>
      <c r="N528">
        <v>3</v>
      </c>
      <c r="O528">
        <v>-6</v>
      </c>
      <c r="P528">
        <v>6</v>
      </c>
      <c r="Q528" t="s">
        <v>1095</v>
      </c>
      <c r="R528" t="s">
        <v>234</v>
      </c>
      <c r="S528" t="s">
        <v>53</v>
      </c>
      <c r="T528">
        <v>22</v>
      </c>
      <c r="U528">
        <v>58</v>
      </c>
    </row>
    <row r="529" spans="1:21" x14ac:dyDescent="0.25">
      <c r="A529" t="s">
        <v>46</v>
      </c>
      <c r="B529" t="s">
        <v>47</v>
      </c>
      <c r="C529" t="s">
        <v>978</v>
      </c>
      <c r="D529" t="s">
        <v>979</v>
      </c>
      <c r="E529" t="s">
        <v>60</v>
      </c>
      <c r="F529" t="s">
        <v>61</v>
      </c>
      <c r="G529" t="s">
        <v>49</v>
      </c>
      <c r="H529" t="s">
        <v>62</v>
      </c>
      <c r="I529" t="s">
        <v>1096</v>
      </c>
      <c r="J529" t="s">
        <v>64</v>
      </c>
      <c r="K529">
        <v>-513.75</v>
      </c>
      <c r="L529">
        <v>-513</v>
      </c>
      <c r="M529">
        <v>-3</v>
      </c>
      <c r="N529">
        <v>3</v>
      </c>
      <c r="O529">
        <v>-6</v>
      </c>
      <c r="P529">
        <v>6</v>
      </c>
      <c r="Q529" t="s">
        <v>1097</v>
      </c>
      <c r="R529" t="s">
        <v>234</v>
      </c>
      <c r="S529" t="s">
        <v>53</v>
      </c>
      <c r="T529">
        <v>22</v>
      </c>
      <c r="U529">
        <v>59</v>
      </c>
    </row>
    <row r="530" spans="1:21" x14ac:dyDescent="0.25">
      <c r="A530" t="s">
        <v>46</v>
      </c>
      <c r="B530" t="s">
        <v>47</v>
      </c>
      <c r="C530" t="s">
        <v>978</v>
      </c>
      <c r="D530" t="s">
        <v>979</v>
      </c>
      <c r="E530" t="s">
        <v>60</v>
      </c>
      <c r="F530" t="s">
        <v>61</v>
      </c>
      <c r="G530" t="s">
        <v>49</v>
      </c>
      <c r="H530" t="s">
        <v>62</v>
      </c>
      <c r="I530" t="s">
        <v>1098</v>
      </c>
      <c r="J530" t="s">
        <v>67</v>
      </c>
      <c r="K530">
        <v>999.92</v>
      </c>
      <c r="L530">
        <v>1000</v>
      </c>
      <c r="M530">
        <v>-3</v>
      </c>
      <c r="N530">
        <v>3</v>
      </c>
      <c r="O530">
        <v>-6</v>
      </c>
      <c r="P530">
        <v>6</v>
      </c>
      <c r="Q530" t="s">
        <v>1099</v>
      </c>
      <c r="R530" t="s">
        <v>234</v>
      </c>
      <c r="S530" t="s">
        <v>53</v>
      </c>
      <c r="T530">
        <v>22</v>
      </c>
      <c r="U530">
        <v>60</v>
      </c>
    </row>
    <row r="531" spans="1:21" x14ac:dyDescent="0.25">
      <c r="A531" t="s">
        <v>46</v>
      </c>
      <c r="B531" t="s">
        <v>47</v>
      </c>
      <c r="C531" t="s">
        <v>978</v>
      </c>
      <c r="D531" t="s">
        <v>979</v>
      </c>
      <c r="E531" t="s">
        <v>60</v>
      </c>
      <c r="F531" t="s">
        <v>61</v>
      </c>
      <c r="G531" t="s">
        <v>49</v>
      </c>
      <c r="H531" t="s">
        <v>62</v>
      </c>
      <c r="I531" t="s">
        <v>1100</v>
      </c>
      <c r="J531" t="s">
        <v>50</v>
      </c>
      <c r="K531">
        <v>770.32</v>
      </c>
      <c r="L531">
        <v>770.1</v>
      </c>
      <c r="M531">
        <v>-3</v>
      </c>
      <c r="N531">
        <v>3</v>
      </c>
      <c r="O531">
        <v>-6</v>
      </c>
      <c r="P531">
        <v>6</v>
      </c>
      <c r="Q531" t="s">
        <v>1101</v>
      </c>
      <c r="R531" t="s">
        <v>234</v>
      </c>
      <c r="S531" t="s">
        <v>53</v>
      </c>
      <c r="T531">
        <v>22</v>
      </c>
      <c r="U531">
        <v>61</v>
      </c>
    </row>
    <row r="532" spans="1:21" x14ac:dyDescent="0.25">
      <c r="A532" t="s">
        <v>46</v>
      </c>
      <c r="B532" t="s">
        <v>47</v>
      </c>
      <c r="C532" t="s">
        <v>978</v>
      </c>
      <c r="D532" t="s">
        <v>979</v>
      </c>
      <c r="E532" t="s">
        <v>60</v>
      </c>
      <c r="F532" t="s">
        <v>61</v>
      </c>
      <c r="G532" t="s">
        <v>49</v>
      </c>
      <c r="H532" t="s">
        <v>62</v>
      </c>
      <c r="I532" t="s">
        <v>1102</v>
      </c>
      <c r="J532" t="s">
        <v>64</v>
      </c>
      <c r="K532">
        <v>340.25</v>
      </c>
      <c r="L532">
        <v>340.3</v>
      </c>
      <c r="M532">
        <v>-3</v>
      </c>
      <c r="N532">
        <v>3</v>
      </c>
      <c r="O532">
        <v>-6</v>
      </c>
      <c r="P532">
        <v>6</v>
      </c>
      <c r="Q532" t="s">
        <v>1103</v>
      </c>
      <c r="R532" t="s">
        <v>234</v>
      </c>
      <c r="S532" t="s">
        <v>53</v>
      </c>
      <c r="T532">
        <v>22</v>
      </c>
      <c r="U532">
        <v>62</v>
      </c>
    </row>
    <row r="533" spans="1:21" x14ac:dyDescent="0.25">
      <c r="A533" t="s">
        <v>46</v>
      </c>
      <c r="B533" t="s">
        <v>47</v>
      </c>
      <c r="C533" t="s">
        <v>978</v>
      </c>
      <c r="D533" t="s">
        <v>979</v>
      </c>
      <c r="E533" t="s">
        <v>60</v>
      </c>
      <c r="F533" t="s">
        <v>61</v>
      </c>
      <c r="G533" t="s">
        <v>49</v>
      </c>
      <c r="H533" t="s">
        <v>62</v>
      </c>
      <c r="I533" t="s">
        <v>1104</v>
      </c>
      <c r="J533" t="s">
        <v>67</v>
      </c>
      <c r="K533">
        <v>777.63</v>
      </c>
      <c r="L533">
        <v>778.9</v>
      </c>
      <c r="M533">
        <v>-3</v>
      </c>
      <c r="N533">
        <v>3</v>
      </c>
      <c r="O533">
        <v>-6</v>
      </c>
      <c r="P533">
        <v>6</v>
      </c>
      <c r="Q533" t="s">
        <v>1105</v>
      </c>
      <c r="R533" t="s">
        <v>234</v>
      </c>
      <c r="S533" t="s">
        <v>53</v>
      </c>
      <c r="T533">
        <v>22</v>
      </c>
      <c r="U533">
        <v>63</v>
      </c>
    </row>
    <row r="534" spans="1:21" x14ac:dyDescent="0.25">
      <c r="A534" t="s">
        <v>46</v>
      </c>
      <c r="B534" t="s">
        <v>47</v>
      </c>
      <c r="C534" t="s">
        <v>978</v>
      </c>
      <c r="D534" t="s">
        <v>979</v>
      </c>
      <c r="E534" t="s">
        <v>60</v>
      </c>
      <c r="F534" t="s">
        <v>61</v>
      </c>
      <c r="G534" t="s">
        <v>49</v>
      </c>
      <c r="H534" t="s">
        <v>62</v>
      </c>
      <c r="I534" t="s">
        <v>1106</v>
      </c>
      <c r="J534" t="s">
        <v>50</v>
      </c>
      <c r="K534">
        <v>1137.75</v>
      </c>
      <c r="L534">
        <v>1136.4000000000001</v>
      </c>
      <c r="M534">
        <v>-3</v>
      </c>
      <c r="N534">
        <v>3</v>
      </c>
      <c r="O534">
        <v>-3.75</v>
      </c>
      <c r="P534">
        <v>3.75</v>
      </c>
      <c r="Q534" t="s">
        <v>1107</v>
      </c>
      <c r="R534" t="s">
        <v>234</v>
      </c>
      <c r="S534" t="s">
        <v>53</v>
      </c>
      <c r="T534">
        <v>22</v>
      </c>
      <c r="U534">
        <v>64</v>
      </c>
    </row>
    <row r="535" spans="1:21" x14ac:dyDescent="0.25">
      <c r="A535" t="s">
        <v>46</v>
      </c>
      <c r="B535" t="s">
        <v>47</v>
      </c>
      <c r="C535" t="s">
        <v>978</v>
      </c>
      <c r="D535" t="s">
        <v>979</v>
      </c>
      <c r="E535" t="s">
        <v>60</v>
      </c>
      <c r="F535" t="s">
        <v>61</v>
      </c>
      <c r="G535" t="s">
        <v>49</v>
      </c>
      <c r="H535" t="s">
        <v>62</v>
      </c>
      <c r="I535" t="s">
        <v>1108</v>
      </c>
      <c r="J535" t="s">
        <v>64</v>
      </c>
      <c r="K535">
        <v>339.31</v>
      </c>
      <c r="L535">
        <v>340.3</v>
      </c>
      <c r="M535">
        <v>-3</v>
      </c>
      <c r="N535">
        <v>3</v>
      </c>
      <c r="O535">
        <v>-3.75</v>
      </c>
      <c r="P535">
        <v>3.75</v>
      </c>
      <c r="Q535" t="s">
        <v>1109</v>
      </c>
      <c r="R535" t="s">
        <v>234</v>
      </c>
      <c r="S535" t="s">
        <v>53</v>
      </c>
      <c r="T535">
        <v>22</v>
      </c>
      <c r="U535">
        <v>65</v>
      </c>
    </row>
    <row r="536" spans="1:21" x14ac:dyDescent="0.25">
      <c r="A536" t="s">
        <v>46</v>
      </c>
      <c r="B536" t="s">
        <v>47</v>
      </c>
      <c r="C536" t="s">
        <v>978</v>
      </c>
      <c r="D536" t="s">
        <v>979</v>
      </c>
      <c r="E536" t="s">
        <v>60</v>
      </c>
      <c r="F536" t="s">
        <v>61</v>
      </c>
      <c r="G536" t="s">
        <v>49</v>
      </c>
      <c r="H536" t="s">
        <v>62</v>
      </c>
      <c r="I536" t="s">
        <v>1110</v>
      </c>
      <c r="J536" t="s">
        <v>67</v>
      </c>
      <c r="K536">
        <v>785.22</v>
      </c>
      <c r="L536">
        <v>790.1</v>
      </c>
      <c r="M536">
        <v>-3</v>
      </c>
      <c r="N536">
        <v>3</v>
      </c>
      <c r="O536">
        <v>-6</v>
      </c>
      <c r="P536">
        <v>6</v>
      </c>
      <c r="Q536" t="s">
        <v>1111</v>
      </c>
      <c r="R536" t="s">
        <v>234</v>
      </c>
      <c r="S536" t="s">
        <v>53</v>
      </c>
      <c r="T536">
        <v>22</v>
      </c>
      <c r="U536">
        <v>66</v>
      </c>
    </row>
    <row r="537" spans="1:21" x14ac:dyDescent="0.25">
      <c r="A537" t="s">
        <v>46</v>
      </c>
      <c r="B537" t="s">
        <v>47</v>
      </c>
      <c r="C537" t="s">
        <v>978</v>
      </c>
      <c r="D537" t="s">
        <v>979</v>
      </c>
      <c r="E537" t="s">
        <v>60</v>
      </c>
      <c r="F537" t="s">
        <v>61</v>
      </c>
      <c r="G537" t="s">
        <v>49</v>
      </c>
      <c r="H537" t="s">
        <v>62</v>
      </c>
      <c r="I537" t="s">
        <v>1112</v>
      </c>
      <c r="J537" t="s">
        <v>50</v>
      </c>
      <c r="K537">
        <v>769.97</v>
      </c>
      <c r="L537">
        <v>770.1</v>
      </c>
      <c r="M537">
        <v>-3</v>
      </c>
      <c r="N537">
        <v>3</v>
      </c>
      <c r="O537">
        <v>-3.75</v>
      </c>
      <c r="P537">
        <v>3.75</v>
      </c>
      <c r="Q537" t="s">
        <v>1113</v>
      </c>
      <c r="R537" t="s">
        <v>234</v>
      </c>
      <c r="S537" t="s">
        <v>53</v>
      </c>
      <c r="T537">
        <v>22</v>
      </c>
      <c r="U537">
        <v>67</v>
      </c>
    </row>
    <row r="538" spans="1:21" x14ac:dyDescent="0.25">
      <c r="A538" t="s">
        <v>46</v>
      </c>
      <c r="B538" t="s">
        <v>47</v>
      </c>
      <c r="C538" t="s">
        <v>978</v>
      </c>
      <c r="D538" t="s">
        <v>979</v>
      </c>
      <c r="E538" t="s">
        <v>60</v>
      </c>
      <c r="F538" t="s">
        <v>61</v>
      </c>
      <c r="G538" t="s">
        <v>49</v>
      </c>
      <c r="H538" t="s">
        <v>62</v>
      </c>
      <c r="I538" t="s">
        <v>1114</v>
      </c>
      <c r="J538" t="s">
        <v>64</v>
      </c>
      <c r="K538">
        <v>-340.45</v>
      </c>
      <c r="L538">
        <v>-340.3</v>
      </c>
      <c r="M538">
        <v>-3</v>
      </c>
      <c r="N538">
        <v>3</v>
      </c>
      <c r="O538">
        <v>-3.75</v>
      </c>
      <c r="P538">
        <v>3.75</v>
      </c>
      <c r="Q538" t="s">
        <v>1115</v>
      </c>
      <c r="R538" t="s">
        <v>234</v>
      </c>
      <c r="S538" t="s">
        <v>53</v>
      </c>
      <c r="T538">
        <v>22</v>
      </c>
      <c r="U538">
        <v>68</v>
      </c>
    </row>
    <row r="539" spans="1:21" x14ac:dyDescent="0.25">
      <c r="A539" t="s">
        <v>46</v>
      </c>
      <c r="B539" t="s">
        <v>47</v>
      </c>
      <c r="C539" t="s">
        <v>978</v>
      </c>
      <c r="D539" t="s">
        <v>979</v>
      </c>
      <c r="E539" t="s">
        <v>60</v>
      </c>
      <c r="F539" t="s">
        <v>61</v>
      </c>
      <c r="G539" t="s">
        <v>49</v>
      </c>
      <c r="H539" t="s">
        <v>62</v>
      </c>
      <c r="I539" t="s">
        <v>1116</v>
      </c>
      <c r="J539" t="s">
        <v>67</v>
      </c>
      <c r="K539">
        <v>777.68</v>
      </c>
      <c r="L539">
        <v>778.9</v>
      </c>
      <c r="M539">
        <v>-3</v>
      </c>
      <c r="N539">
        <v>3</v>
      </c>
      <c r="O539">
        <v>-3.75</v>
      </c>
      <c r="P539">
        <v>3.75</v>
      </c>
      <c r="Q539" t="s">
        <v>1117</v>
      </c>
      <c r="R539" t="s">
        <v>234</v>
      </c>
      <c r="S539" t="s">
        <v>53</v>
      </c>
      <c r="T539">
        <v>22</v>
      </c>
      <c r="U539">
        <v>69</v>
      </c>
    </row>
    <row r="540" spans="1:21" x14ac:dyDescent="0.25">
      <c r="A540" t="s">
        <v>46</v>
      </c>
      <c r="B540" t="s">
        <v>47</v>
      </c>
      <c r="C540" t="s">
        <v>978</v>
      </c>
      <c r="D540" t="s">
        <v>979</v>
      </c>
      <c r="E540" t="s">
        <v>60</v>
      </c>
      <c r="F540" t="s">
        <v>61</v>
      </c>
      <c r="G540" t="s">
        <v>49</v>
      </c>
      <c r="H540" t="s">
        <v>62</v>
      </c>
      <c r="I540" t="s">
        <v>1118</v>
      </c>
      <c r="J540" t="s">
        <v>50</v>
      </c>
      <c r="K540">
        <v>1137.01</v>
      </c>
      <c r="L540">
        <v>1136.4000000000001</v>
      </c>
      <c r="M540">
        <v>-3</v>
      </c>
      <c r="N540">
        <v>3</v>
      </c>
      <c r="O540">
        <v>-3.75</v>
      </c>
      <c r="P540">
        <v>3.75</v>
      </c>
      <c r="Q540" t="s">
        <v>1119</v>
      </c>
      <c r="R540" t="s">
        <v>234</v>
      </c>
      <c r="S540" t="s">
        <v>53</v>
      </c>
      <c r="T540">
        <v>22</v>
      </c>
      <c r="U540">
        <v>70</v>
      </c>
    </row>
    <row r="541" spans="1:21" x14ac:dyDescent="0.25">
      <c r="A541" t="s">
        <v>46</v>
      </c>
      <c r="B541" t="s">
        <v>47</v>
      </c>
      <c r="C541" t="s">
        <v>978</v>
      </c>
      <c r="D541" t="s">
        <v>979</v>
      </c>
      <c r="E541" t="s">
        <v>60</v>
      </c>
      <c r="F541" t="s">
        <v>61</v>
      </c>
      <c r="G541" t="s">
        <v>49</v>
      </c>
      <c r="H541" t="s">
        <v>62</v>
      </c>
      <c r="I541" t="s">
        <v>1120</v>
      </c>
      <c r="J541" t="s">
        <v>64</v>
      </c>
      <c r="K541">
        <v>-341.81</v>
      </c>
      <c r="L541">
        <v>-340.3</v>
      </c>
      <c r="M541">
        <v>-3</v>
      </c>
      <c r="N541">
        <v>3</v>
      </c>
      <c r="O541">
        <v>-3.75</v>
      </c>
      <c r="P541">
        <v>3.75</v>
      </c>
      <c r="Q541" t="s">
        <v>1121</v>
      </c>
      <c r="R541" t="s">
        <v>234</v>
      </c>
      <c r="S541" t="s">
        <v>53</v>
      </c>
      <c r="T541">
        <v>22</v>
      </c>
      <c r="U541">
        <v>71</v>
      </c>
    </row>
    <row r="542" spans="1:21" x14ac:dyDescent="0.25">
      <c r="A542" t="s">
        <v>46</v>
      </c>
      <c r="B542" t="s">
        <v>47</v>
      </c>
      <c r="C542" t="s">
        <v>978</v>
      </c>
      <c r="D542" t="s">
        <v>979</v>
      </c>
      <c r="E542" t="s">
        <v>60</v>
      </c>
      <c r="F542" t="s">
        <v>61</v>
      </c>
      <c r="G542" t="s">
        <v>49</v>
      </c>
      <c r="H542" t="s">
        <v>62</v>
      </c>
      <c r="I542" t="s">
        <v>1122</v>
      </c>
      <c r="J542" t="s">
        <v>67</v>
      </c>
      <c r="K542">
        <v>787.15</v>
      </c>
      <c r="L542">
        <v>790.1</v>
      </c>
      <c r="M542">
        <v>-3</v>
      </c>
      <c r="N542">
        <v>3</v>
      </c>
      <c r="O542">
        <v>-3.75</v>
      </c>
      <c r="P542">
        <v>3.75</v>
      </c>
      <c r="Q542" t="s">
        <v>1123</v>
      </c>
      <c r="R542" t="s">
        <v>234</v>
      </c>
      <c r="S542" t="s">
        <v>53</v>
      </c>
      <c r="T542">
        <v>22</v>
      </c>
      <c r="U542">
        <v>72</v>
      </c>
    </row>
    <row r="543" spans="1:21" x14ac:dyDescent="0.25">
      <c r="A543" t="s">
        <v>46</v>
      </c>
      <c r="B543" t="s">
        <v>47</v>
      </c>
      <c r="C543" t="s">
        <v>978</v>
      </c>
      <c r="D543" t="s">
        <v>979</v>
      </c>
      <c r="E543" t="s">
        <v>60</v>
      </c>
      <c r="F543" t="s">
        <v>61</v>
      </c>
      <c r="G543" t="s">
        <v>49</v>
      </c>
      <c r="H543" t="s">
        <v>62</v>
      </c>
      <c r="I543" t="s">
        <v>1124</v>
      </c>
      <c r="J543" t="s">
        <v>50</v>
      </c>
      <c r="K543">
        <v>2847.33</v>
      </c>
      <c r="L543">
        <v>2846.9</v>
      </c>
      <c r="M543">
        <v>-3</v>
      </c>
      <c r="N543">
        <v>3</v>
      </c>
      <c r="O543">
        <v>-6</v>
      </c>
      <c r="P543">
        <v>6</v>
      </c>
      <c r="Q543" t="s">
        <v>1125</v>
      </c>
      <c r="R543" t="s">
        <v>234</v>
      </c>
      <c r="S543" t="s">
        <v>53</v>
      </c>
      <c r="T543">
        <v>22</v>
      </c>
      <c r="U543">
        <v>73</v>
      </c>
    </row>
    <row r="544" spans="1:21" x14ac:dyDescent="0.25">
      <c r="A544" t="s">
        <v>46</v>
      </c>
      <c r="B544" t="s">
        <v>47</v>
      </c>
      <c r="C544" t="s">
        <v>978</v>
      </c>
      <c r="D544" t="s">
        <v>979</v>
      </c>
      <c r="E544" t="s">
        <v>60</v>
      </c>
      <c r="F544" t="s">
        <v>61</v>
      </c>
      <c r="G544" t="s">
        <v>49</v>
      </c>
      <c r="H544" t="s">
        <v>62</v>
      </c>
      <c r="I544" t="s">
        <v>1126</v>
      </c>
      <c r="J544" t="s">
        <v>64</v>
      </c>
      <c r="K544">
        <v>170.85</v>
      </c>
      <c r="L544">
        <v>173</v>
      </c>
      <c r="M544">
        <v>-3</v>
      </c>
      <c r="N544">
        <v>3</v>
      </c>
      <c r="O544">
        <v>-6</v>
      </c>
      <c r="P544">
        <v>6</v>
      </c>
      <c r="Q544" t="s">
        <v>1127</v>
      </c>
      <c r="R544" t="s">
        <v>234</v>
      </c>
      <c r="S544" t="s">
        <v>53</v>
      </c>
      <c r="T544">
        <v>22</v>
      </c>
      <c r="U544">
        <v>74</v>
      </c>
    </row>
    <row r="545" spans="1:21" x14ac:dyDescent="0.25">
      <c r="A545" t="s">
        <v>46</v>
      </c>
      <c r="B545" t="s">
        <v>47</v>
      </c>
      <c r="C545" t="s">
        <v>978</v>
      </c>
      <c r="D545" t="s">
        <v>979</v>
      </c>
      <c r="E545" t="s">
        <v>60</v>
      </c>
      <c r="F545" t="s">
        <v>61</v>
      </c>
      <c r="G545" t="s">
        <v>49</v>
      </c>
      <c r="H545" t="s">
        <v>62</v>
      </c>
      <c r="I545" t="s">
        <v>1128</v>
      </c>
      <c r="J545" t="s">
        <v>67</v>
      </c>
      <c r="K545">
        <v>991.45</v>
      </c>
      <c r="L545">
        <v>992.5</v>
      </c>
      <c r="M545">
        <v>-3</v>
      </c>
      <c r="N545">
        <v>3</v>
      </c>
      <c r="O545">
        <v>-6</v>
      </c>
      <c r="P545">
        <v>6</v>
      </c>
      <c r="Q545" t="s">
        <v>1129</v>
      </c>
      <c r="R545" t="s">
        <v>234</v>
      </c>
      <c r="S545" t="s">
        <v>53</v>
      </c>
      <c r="T545">
        <v>22</v>
      </c>
      <c r="U545">
        <v>75</v>
      </c>
    </row>
    <row r="546" spans="1:21" x14ac:dyDescent="0.25">
      <c r="A546" t="s">
        <v>46</v>
      </c>
      <c r="B546" t="s">
        <v>47</v>
      </c>
      <c r="C546" t="s">
        <v>978</v>
      </c>
      <c r="D546" t="s">
        <v>979</v>
      </c>
      <c r="E546" t="s">
        <v>60</v>
      </c>
      <c r="F546" t="s">
        <v>61</v>
      </c>
      <c r="G546" t="s">
        <v>49</v>
      </c>
      <c r="H546" t="s">
        <v>62</v>
      </c>
      <c r="I546" t="s">
        <v>1130</v>
      </c>
      <c r="J546" t="s">
        <v>50</v>
      </c>
      <c r="K546">
        <v>2874.43</v>
      </c>
      <c r="L546">
        <v>2871.9</v>
      </c>
      <c r="M546">
        <v>-3</v>
      </c>
      <c r="N546">
        <v>3</v>
      </c>
      <c r="O546">
        <v>-6</v>
      </c>
      <c r="P546">
        <v>6</v>
      </c>
      <c r="Q546" t="s">
        <v>1131</v>
      </c>
      <c r="R546" t="s">
        <v>234</v>
      </c>
      <c r="S546" t="s">
        <v>53</v>
      </c>
      <c r="T546">
        <v>22</v>
      </c>
      <c r="U546">
        <v>76</v>
      </c>
    </row>
    <row r="547" spans="1:21" x14ac:dyDescent="0.25">
      <c r="A547" t="s">
        <v>46</v>
      </c>
      <c r="B547" t="s">
        <v>47</v>
      </c>
      <c r="C547" t="s">
        <v>978</v>
      </c>
      <c r="D547" t="s">
        <v>979</v>
      </c>
      <c r="E547" t="s">
        <v>60</v>
      </c>
      <c r="F547" t="s">
        <v>61</v>
      </c>
      <c r="G547" t="s">
        <v>49</v>
      </c>
      <c r="H547" t="s">
        <v>62</v>
      </c>
      <c r="I547" t="s">
        <v>1132</v>
      </c>
      <c r="J547" t="s">
        <v>64</v>
      </c>
      <c r="K547">
        <v>497.7</v>
      </c>
      <c r="L547">
        <v>500</v>
      </c>
      <c r="M547">
        <v>-3</v>
      </c>
      <c r="N547">
        <v>3</v>
      </c>
      <c r="O547">
        <v>-6</v>
      </c>
      <c r="P547">
        <v>6</v>
      </c>
      <c r="Q547" t="s">
        <v>1133</v>
      </c>
      <c r="R547" t="s">
        <v>234</v>
      </c>
      <c r="S547" t="s">
        <v>53</v>
      </c>
      <c r="T547">
        <v>22</v>
      </c>
      <c r="U547">
        <v>77</v>
      </c>
    </row>
    <row r="548" spans="1:21" x14ac:dyDescent="0.25">
      <c r="A548" t="s">
        <v>46</v>
      </c>
      <c r="B548" t="s">
        <v>47</v>
      </c>
      <c r="C548" t="s">
        <v>978</v>
      </c>
      <c r="D548" t="s">
        <v>979</v>
      </c>
      <c r="E548" t="s">
        <v>60</v>
      </c>
      <c r="F548" t="s">
        <v>61</v>
      </c>
      <c r="G548" t="s">
        <v>49</v>
      </c>
      <c r="H548" t="s">
        <v>62</v>
      </c>
      <c r="I548" t="s">
        <v>1134</v>
      </c>
      <c r="J548" t="s">
        <v>67</v>
      </c>
      <c r="K548">
        <v>969.16</v>
      </c>
      <c r="L548">
        <v>968.1</v>
      </c>
      <c r="M548">
        <v>-3</v>
      </c>
      <c r="N548">
        <v>3</v>
      </c>
      <c r="O548">
        <v>-6</v>
      </c>
      <c r="P548">
        <v>6</v>
      </c>
      <c r="Q548" t="s">
        <v>1135</v>
      </c>
      <c r="R548" t="s">
        <v>234</v>
      </c>
      <c r="S548" t="s">
        <v>53</v>
      </c>
      <c r="T548">
        <v>22</v>
      </c>
      <c r="U548">
        <v>78</v>
      </c>
    </row>
    <row r="549" spans="1:21" x14ac:dyDescent="0.25">
      <c r="A549" t="s">
        <v>46</v>
      </c>
      <c r="B549" t="s">
        <v>47</v>
      </c>
      <c r="C549" t="s">
        <v>978</v>
      </c>
      <c r="D549" t="s">
        <v>979</v>
      </c>
      <c r="E549" t="s">
        <v>60</v>
      </c>
      <c r="F549" t="s">
        <v>61</v>
      </c>
      <c r="G549" t="s">
        <v>49</v>
      </c>
      <c r="H549" t="s">
        <v>62</v>
      </c>
      <c r="I549" t="s">
        <v>1136</v>
      </c>
      <c r="J549" t="s">
        <v>50</v>
      </c>
      <c r="K549">
        <v>2940.25</v>
      </c>
      <c r="L549">
        <v>2937.9</v>
      </c>
      <c r="M549">
        <v>-3</v>
      </c>
      <c r="N549">
        <v>3</v>
      </c>
      <c r="O549">
        <v>-6</v>
      </c>
      <c r="P549">
        <v>6</v>
      </c>
      <c r="Q549" t="s">
        <v>1137</v>
      </c>
      <c r="R549" t="s">
        <v>234</v>
      </c>
      <c r="S549" t="s">
        <v>53</v>
      </c>
      <c r="T549">
        <v>22</v>
      </c>
      <c r="U549">
        <v>79</v>
      </c>
    </row>
    <row r="550" spans="1:21" x14ac:dyDescent="0.25">
      <c r="A550" t="s">
        <v>46</v>
      </c>
      <c r="B550" t="s">
        <v>47</v>
      </c>
      <c r="C550" t="s">
        <v>978</v>
      </c>
      <c r="D550" t="s">
        <v>979</v>
      </c>
      <c r="E550" t="s">
        <v>60</v>
      </c>
      <c r="F550" t="s">
        <v>61</v>
      </c>
      <c r="G550" t="s">
        <v>49</v>
      </c>
      <c r="H550" t="s">
        <v>62</v>
      </c>
      <c r="I550" t="s">
        <v>1138</v>
      </c>
      <c r="J550" t="s">
        <v>64</v>
      </c>
      <c r="K550">
        <v>497.58</v>
      </c>
      <c r="L550">
        <v>500</v>
      </c>
      <c r="M550">
        <v>-3</v>
      </c>
      <c r="N550">
        <v>3</v>
      </c>
      <c r="O550">
        <v>-6</v>
      </c>
      <c r="P550">
        <v>6</v>
      </c>
      <c r="Q550" t="s">
        <v>1139</v>
      </c>
      <c r="R550" t="s">
        <v>234</v>
      </c>
      <c r="S550" t="s">
        <v>53</v>
      </c>
      <c r="T550">
        <v>22</v>
      </c>
      <c r="U550">
        <v>80</v>
      </c>
    </row>
    <row r="551" spans="1:21" x14ac:dyDescent="0.25">
      <c r="A551" t="s">
        <v>46</v>
      </c>
      <c r="B551" t="s">
        <v>47</v>
      </c>
      <c r="C551" t="s">
        <v>978</v>
      </c>
      <c r="D551" t="s">
        <v>979</v>
      </c>
      <c r="E551" t="s">
        <v>60</v>
      </c>
      <c r="F551" t="s">
        <v>61</v>
      </c>
      <c r="G551" t="s">
        <v>49</v>
      </c>
      <c r="H551" t="s">
        <v>62</v>
      </c>
      <c r="I551" t="s">
        <v>1140</v>
      </c>
      <c r="J551" t="s">
        <v>67</v>
      </c>
      <c r="K551">
        <v>969.26</v>
      </c>
      <c r="L551">
        <v>968.1</v>
      </c>
      <c r="M551">
        <v>-3</v>
      </c>
      <c r="N551">
        <v>3</v>
      </c>
      <c r="O551">
        <v>-6</v>
      </c>
      <c r="P551">
        <v>6</v>
      </c>
      <c r="Q551" t="s">
        <v>1141</v>
      </c>
      <c r="R551" t="s">
        <v>234</v>
      </c>
      <c r="S551" t="s">
        <v>53</v>
      </c>
      <c r="T551">
        <v>22</v>
      </c>
      <c r="U551">
        <v>81</v>
      </c>
    </row>
    <row r="552" spans="1:21" x14ac:dyDescent="0.25">
      <c r="A552" t="s">
        <v>46</v>
      </c>
      <c r="B552" t="s">
        <v>47</v>
      </c>
      <c r="C552" t="s">
        <v>978</v>
      </c>
      <c r="D552" t="s">
        <v>979</v>
      </c>
      <c r="E552" t="s">
        <v>60</v>
      </c>
      <c r="F552" t="s">
        <v>61</v>
      </c>
      <c r="G552" t="s">
        <v>49</v>
      </c>
      <c r="H552" t="s">
        <v>62</v>
      </c>
      <c r="I552" t="s">
        <v>1142</v>
      </c>
      <c r="J552" t="s">
        <v>50</v>
      </c>
      <c r="K552">
        <v>3105.16</v>
      </c>
      <c r="L552">
        <v>3102.9</v>
      </c>
      <c r="M552">
        <v>-3</v>
      </c>
      <c r="N552">
        <v>3</v>
      </c>
      <c r="O552">
        <v>-6</v>
      </c>
      <c r="P552">
        <v>6</v>
      </c>
      <c r="Q552" t="s">
        <v>1143</v>
      </c>
      <c r="R552" t="s">
        <v>234</v>
      </c>
      <c r="S552" t="s">
        <v>53</v>
      </c>
      <c r="T552">
        <v>22</v>
      </c>
      <c r="U552">
        <v>82</v>
      </c>
    </row>
    <row r="553" spans="1:21" x14ac:dyDescent="0.25">
      <c r="A553" t="s">
        <v>46</v>
      </c>
      <c r="B553" t="s">
        <v>47</v>
      </c>
      <c r="C553" t="s">
        <v>978</v>
      </c>
      <c r="D553" t="s">
        <v>979</v>
      </c>
      <c r="E553" t="s">
        <v>60</v>
      </c>
      <c r="F553" t="s">
        <v>61</v>
      </c>
      <c r="G553" t="s">
        <v>49</v>
      </c>
      <c r="H553" t="s">
        <v>62</v>
      </c>
      <c r="I553" t="s">
        <v>1144</v>
      </c>
      <c r="J553" t="s">
        <v>64</v>
      </c>
      <c r="K553">
        <v>498.32</v>
      </c>
      <c r="L553">
        <v>500</v>
      </c>
      <c r="M553">
        <v>-3</v>
      </c>
      <c r="N553">
        <v>3</v>
      </c>
      <c r="O553">
        <v>-6</v>
      </c>
      <c r="P553">
        <v>6</v>
      </c>
      <c r="Q553" t="s">
        <v>1145</v>
      </c>
      <c r="R553" t="s">
        <v>234</v>
      </c>
      <c r="S553" t="s">
        <v>53</v>
      </c>
      <c r="T553">
        <v>22</v>
      </c>
      <c r="U553">
        <v>83</v>
      </c>
    </row>
    <row r="554" spans="1:21" x14ac:dyDescent="0.25">
      <c r="A554" t="s">
        <v>46</v>
      </c>
      <c r="B554" t="s">
        <v>47</v>
      </c>
      <c r="C554" t="s">
        <v>978</v>
      </c>
      <c r="D554" t="s">
        <v>979</v>
      </c>
      <c r="E554" t="s">
        <v>60</v>
      </c>
      <c r="F554" t="s">
        <v>61</v>
      </c>
      <c r="G554" t="s">
        <v>49</v>
      </c>
      <c r="H554" t="s">
        <v>62</v>
      </c>
      <c r="I554" t="s">
        <v>1146</v>
      </c>
      <c r="J554" t="s">
        <v>67</v>
      </c>
      <c r="K554">
        <v>969.74</v>
      </c>
      <c r="L554">
        <v>968.1</v>
      </c>
      <c r="M554">
        <v>-3</v>
      </c>
      <c r="N554">
        <v>3</v>
      </c>
      <c r="O554">
        <v>-6</v>
      </c>
      <c r="P554">
        <v>6</v>
      </c>
      <c r="Q554" t="s">
        <v>1147</v>
      </c>
      <c r="R554" t="s">
        <v>234</v>
      </c>
      <c r="S554" t="s">
        <v>53</v>
      </c>
      <c r="T554">
        <v>22</v>
      </c>
      <c r="U554">
        <v>84</v>
      </c>
    </row>
    <row r="555" spans="1:21" x14ac:dyDescent="0.25">
      <c r="A555" t="s">
        <v>46</v>
      </c>
      <c r="B555" t="s">
        <v>47</v>
      </c>
      <c r="C555" t="s">
        <v>978</v>
      </c>
      <c r="D555" t="s">
        <v>979</v>
      </c>
      <c r="E555" t="s">
        <v>60</v>
      </c>
      <c r="F555" t="s">
        <v>61</v>
      </c>
      <c r="G555" t="s">
        <v>49</v>
      </c>
      <c r="H555" t="s">
        <v>62</v>
      </c>
      <c r="I555" t="s">
        <v>1148</v>
      </c>
      <c r="J555" t="s">
        <v>50</v>
      </c>
      <c r="K555">
        <v>3145.48</v>
      </c>
      <c r="L555">
        <v>3142.9</v>
      </c>
      <c r="M555">
        <v>-3</v>
      </c>
      <c r="N555">
        <v>3</v>
      </c>
      <c r="O555">
        <v>-6</v>
      </c>
      <c r="P555">
        <v>6</v>
      </c>
      <c r="Q555" t="s">
        <v>1149</v>
      </c>
      <c r="R555" t="s">
        <v>234</v>
      </c>
      <c r="S555" t="s">
        <v>53</v>
      </c>
      <c r="T555">
        <v>22</v>
      </c>
      <c r="U555">
        <v>85</v>
      </c>
    </row>
    <row r="556" spans="1:21" x14ac:dyDescent="0.25">
      <c r="A556" t="s">
        <v>46</v>
      </c>
      <c r="B556" t="s">
        <v>47</v>
      </c>
      <c r="C556" t="s">
        <v>978</v>
      </c>
      <c r="D556" t="s">
        <v>979</v>
      </c>
      <c r="E556" t="s">
        <v>60</v>
      </c>
      <c r="F556" t="s">
        <v>61</v>
      </c>
      <c r="G556" t="s">
        <v>49</v>
      </c>
      <c r="H556" t="s">
        <v>62</v>
      </c>
      <c r="I556" t="s">
        <v>1150</v>
      </c>
      <c r="J556" t="s">
        <v>64</v>
      </c>
      <c r="K556">
        <v>498.43</v>
      </c>
      <c r="L556">
        <v>500</v>
      </c>
      <c r="M556">
        <v>-3</v>
      </c>
      <c r="N556">
        <v>3</v>
      </c>
      <c r="O556">
        <v>-6</v>
      </c>
      <c r="P556">
        <v>6</v>
      </c>
      <c r="Q556" t="s">
        <v>1151</v>
      </c>
      <c r="R556" t="s">
        <v>234</v>
      </c>
      <c r="S556" t="s">
        <v>53</v>
      </c>
      <c r="T556">
        <v>22</v>
      </c>
      <c r="U556">
        <v>86</v>
      </c>
    </row>
    <row r="557" spans="1:21" x14ac:dyDescent="0.25">
      <c r="A557" t="s">
        <v>46</v>
      </c>
      <c r="B557" t="s">
        <v>47</v>
      </c>
      <c r="C557" t="s">
        <v>978</v>
      </c>
      <c r="D557" t="s">
        <v>979</v>
      </c>
      <c r="E557" t="s">
        <v>60</v>
      </c>
      <c r="F557" t="s">
        <v>61</v>
      </c>
      <c r="G557" t="s">
        <v>49</v>
      </c>
      <c r="H557" t="s">
        <v>62</v>
      </c>
      <c r="I557" t="s">
        <v>1152</v>
      </c>
      <c r="J557" t="s">
        <v>67</v>
      </c>
      <c r="K557">
        <v>969.28</v>
      </c>
      <c r="L557">
        <v>968.1</v>
      </c>
      <c r="M557">
        <v>-3</v>
      </c>
      <c r="N557">
        <v>3</v>
      </c>
      <c r="O557">
        <v>-6</v>
      </c>
      <c r="P557">
        <v>6</v>
      </c>
      <c r="Q557" t="s">
        <v>1153</v>
      </c>
      <c r="R557" t="s">
        <v>234</v>
      </c>
      <c r="S557" t="s">
        <v>53</v>
      </c>
      <c r="T557">
        <v>22</v>
      </c>
      <c r="U557">
        <v>87</v>
      </c>
    </row>
    <row r="558" spans="1:21" x14ac:dyDescent="0.25">
      <c r="A558" t="s">
        <v>46</v>
      </c>
      <c r="B558" t="s">
        <v>47</v>
      </c>
      <c r="C558" t="s">
        <v>978</v>
      </c>
      <c r="D558" t="s">
        <v>979</v>
      </c>
      <c r="E558" t="s">
        <v>60</v>
      </c>
      <c r="F558" t="s">
        <v>61</v>
      </c>
      <c r="G558" t="s">
        <v>49</v>
      </c>
      <c r="H558" t="s">
        <v>62</v>
      </c>
      <c r="I558" t="s">
        <v>1154</v>
      </c>
      <c r="J558" t="s">
        <v>50</v>
      </c>
      <c r="K558">
        <v>677.43</v>
      </c>
      <c r="L558">
        <v>678.3</v>
      </c>
      <c r="M558">
        <v>-3</v>
      </c>
      <c r="N558">
        <v>3</v>
      </c>
      <c r="O558">
        <v>-6</v>
      </c>
      <c r="P558">
        <v>6</v>
      </c>
      <c r="Q558" t="s">
        <v>1155</v>
      </c>
      <c r="R558" t="s">
        <v>234</v>
      </c>
      <c r="S558" t="s">
        <v>53</v>
      </c>
      <c r="T558">
        <v>22</v>
      </c>
      <c r="U558">
        <v>88</v>
      </c>
    </row>
    <row r="559" spans="1:21" x14ac:dyDescent="0.25">
      <c r="A559" t="s">
        <v>46</v>
      </c>
      <c r="B559" t="s">
        <v>47</v>
      </c>
      <c r="C559" t="s">
        <v>978</v>
      </c>
      <c r="D559" t="s">
        <v>979</v>
      </c>
      <c r="E559" t="s">
        <v>60</v>
      </c>
      <c r="F559" t="s">
        <v>61</v>
      </c>
      <c r="G559" t="s">
        <v>49</v>
      </c>
      <c r="H559" t="s">
        <v>62</v>
      </c>
      <c r="I559" t="s">
        <v>1156</v>
      </c>
      <c r="J559" t="s">
        <v>64</v>
      </c>
      <c r="K559">
        <v>-347.33</v>
      </c>
      <c r="L559">
        <v>-345</v>
      </c>
      <c r="M559">
        <v>-3</v>
      </c>
      <c r="N559">
        <v>3</v>
      </c>
      <c r="O559">
        <v>-6</v>
      </c>
      <c r="P559">
        <v>6</v>
      </c>
      <c r="Q559" t="s">
        <v>1157</v>
      </c>
      <c r="R559" t="s">
        <v>234</v>
      </c>
      <c r="S559" t="s">
        <v>53</v>
      </c>
      <c r="T559">
        <v>22</v>
      </c>
      <c r="U559">
        <v>89</v>
      </c>
    </row>
    <row r="560" spans="1:21" x14ac:dyDescent="0.25">
      <c r="A560" t="s">
        <v>46</v>
      </c>
      <c r="B560" t="s">
        <v>47</v>
      </c>
      <c r="C560" t="s">
        <v>978</v>
      </c>
      <c r="D560" t="s">
        <v>979</v>
      </c>
      <c r="E560" t="s">
        <v>60</v>
      </c>
      <c r="F560" t="s">
        <v>61</v>
      </c>
      <c r="G560" t="s">
        <v>49</v>
      </c>
      <c r="H560" t="s">
        <v>62</v>
      </c>
      <c r="I560" t="s">
        <v>1158</v>
      </c>
      <c r="J560" t="s">
        <v>67</v>
      </c>
      <c r="K560">
        <v>1050.46</v>
      </c>
      <c r="L560">
        <v>1050.7</v>
      </c>
      <c r="M560">
        <v>-3</v>
      </c>
      <c r="N560">
        <v>3</v>
      </c>
      <c r="O560">
        <v>-6</v>
      </c>
      <c r="P560">
        <v>6</v>
      </c>
      <c r="Q560" t="s">
        <v>1159</v>
      </c>
      <c r="R560" t="s">
        <v>234</v>
      </c>
      <c r="S560" t="s">
        <v>53</v>
      </c>
      <c r="T560">
        <v>22</v>
      </c>
      <c r="U560">
        <v>90</v>
      </c>
    </row>
    <row r="561" spans="1:21" x14ac:dyDescent="0.25">
      <c r="A561" t="s">
        <v>46</v>
      </c>
      <c r="B561" t="s">
        <v>47</v>
      </c>
      <c r="C561" t="s">
        <v>978</v>
      </c>
      <c r="D561" t="s">
        <v>979</v>
      </c>
      <c r="E561" t="s">
        <v>60</v>
      </c>
      <c r="F561" t="s">
        <v>61</v>
      </c>
      <c r="G561" t="s">
        <v>49</v>
      </c>
      <c r="H561" t="s">
        <v>62</v>
      </c>
      <c r="I561" t="s">
        <v>1160</v>
      </c>
      <c r="J561" t="s">
        <v>50</v>
      </c>
      <c r="K561">
        <v>679.46</v>
      </c>
      <c r="L561">
        <v>678.3</v>
      </c>
      <c r="M561">
        <v>-3</v>
      </c>
      <c r="N561">
        <v>3</v>
      </c>
      <c r="O561">
        <v>-6</v>
      </c>
      <c r="P561">
        <v>6</v>
      </c>
      <c r="Q561" t="s">
        <v>1161</v>
      </c>
      <c r="R561" t="s">
        <v>234</v>
      </c>
      <c r="S561" t="s">
        <v>53</v>
      </c>
      <c r="T561">
        <v>22</v>
      </c>
      <c r="U561">
        <v>91</v>
      </c>
    </row>
    <row r="562" spans="1:21" x14ac:dyDescent="0.25">
      <c r="A562" t="s">
        <v>46</v>
      </c>
      <c r="B562" t="s">
        <v>47</v>
      </c>
      <c r="C562" t="s">
        <v>978</v>
      </c>
      <c r="D562" t="s">
        <v>979</v>
      </c>
      <c r="E562" t="s">
        <v>60</v>
      </c>
      <c r="F562" t="s">
        <v>61</v>
      </c>
      <c r="G562" t="s">
        <v>49</v>
      </c>
      <c r="H562" t="s">
        <v>62</v>
      </c>
      <c r="I562" t="s">
        <v>1162</v>
      </c>
      <c r="J562" t="s">
        <v>64</v>
      </c>
      <c r="K562">
        <v>345.04</v>
      </c>
      <c r="L562">
        <v>345</v>
      </c>
      <c r="M562">
        <v>-3</v>
      </c>
      <c r="N562">
        <v>3</v>
      </c>
      <c r="O562">
        <v>-6</v>
      </c>
      <c r="P562">
        <v>6</v>
      </c>
      <c r="Q562" t="s">
        <v>1163</v>
      </c>
      <c r="R562" t="s">
        <v>234</v>
      </c>
      <c r="S562" t="s">
        <v>53</v>
      </c>
      <c r="T562">
        <v>22</v>
      </c>
      <c r="U562">
        <v>92</v>
      </c>
    </row>
    <row r="563" spans="1:21" x14ac:dyDescent="0.25">
      <c r="A563" t="s">
        <v>46</v>
      </c>
      <c r="B563" t="s">
        <v>47</v>
      </c>
      <c r="C563" t="s">
        <v>978</v>
      </c>
      <c r="D563" t="s">
        <v>979</v>
      </c>
      <c r="E563" t="s">
        <v>60</v>
      </c>
      <c r="F563" t="s">
        <v>61</v>
      </c>
      <c r="G563" t="s">
        <v>49</v>
      </c>
      <c r="H563" t="s">
        <v>62</v>
      </c>
      <c r="I563" t="s">
        <v>1164</v>
      </c>
      <c r="J563" t="s">
        <v>67</v>
      </c>
      <c r="K563">
        <v>1049.95</v>
      </c>
      <c r="L563">
        <v>1050.7</v>
      </c>
      <c r="M563">
        <v>-3</v>
      </c>
      <c r="N563">
        <v>3</v>
      </c>
      <c r="O563">
        <v>-6</v>
      </c>
      <c r="P563">
        <v>6</v>
      </c>
      <c r="Q563" t="s">
        <v>1165</v>
      </c>
      <c r="R563" t="s">
        <v>234</v>
      </c>
      <c r="S563" t="s">
        <v>53</v>
      </c>
      <c r="T563">
        <v>22</v>
      </c>
      <c r="U563">
        <v>93</v>
      </c>
    </row>
    <row r="564" spans="1:21" x14ac:dyDescent="0.25">
      <c r="A564" t="s">
        <v>46</v>
      </c>
      <c r="B564" t="s">
        <v>47</v>
      </c>
      <c r="C564" t="s">
        <v>978</v>
      </c>
      <c r="D564" t="s">
        <v>979</v>
      </c>
      <c r="E564" t="s">
        <v>60</v>
      </c>
      <c r="F564" t="s">
        <v>61</v>
      </c>
      <c r="G564" t="s">
        <v>49</v>
      </c>
      <c r="H564" t="s">
        <v>62</v>
      </c>
      <c r="I564" t="s">
        <v>1166</v>
      </c>
      <c r="J564" t="s">
        <v>50</v>
      </c>
      <c r="K564">
        <v>1124.3399999999999</v>
      </c>
      <c r="L564">
        <v>1119.93</v>
      </c>
      <c r="M564">
        <v>-4</v>
      </c>
      <c r="N564">
        <v>4</v>
      </c>
      <c r="O564">
        <v>-6</v>
      </c>
      <c r="P564">
        <v>6</v>
      </c>
      <c r="Q564" t="s">
        <v>1167</v>
      </c>
      <c r="R564" t="s">
        <v>234</v>
      </c>
      <c r="S564" t="s">
        <v>53</v>
      </c>
      <c r="T564">
        <v>22</v>
      </c>
      <c r="U564">
        <v>96</v>
      </c>
    </row>
    <row r="565" spans="1:21" x14ac:dyDescent="0.25">
      <c r="A565" t="s">
        <v>46</v>
      </c>
      <c r="B565" t="s">
        <v>47</v>
      </c>
      <c r="C565" t="s">
        <v>978</v>
      </c>
      <c r="D565" t="s">
        <v>979</v>
      </c>
      <c r="E565" t="s">
        <v>60</v>
      </c>
      <c r="F565" t="s">
        <v>61</v>
      </c>
      <c r="G565" t="s">
        <v>49</v>
      </c>
      <c r="H565" t="s">
        <v>62</v>
      </c>
      <c r="I565" t="s">
        <v>1168</v>
      </c>
      <c r="J565" t="s">
        <v>64</v>
      </c>
      <c r="K565">
        <v>434.72</v>
      </c>
      <c r="L565">
        <v>438.91</v>
      </c>
      <c r="M565">
        <v>-4</v>
      </c>
      <c r="N565">
        <v>4</v>
      </c>
      <c r="O565">
        <v>-6</v>
      </c>
      <c r="P565">
        <v>6</v>
      </c>
      <c r="Q565" t="s">
        <v>1169</v>
      </c>
      <c r="R565" t="s">
        <v>234</v>
      </c>
      <c r="S565" t="s">
        <v>53</v>
      </c>
      <c r="T565">
        <v>22</v>
      </c>
      <c r="U565">
        <v>97</v>
      </c>
    </row>
    <row r="566" spans="1:21" x14ac:dyDescent="0.25">
      <c r="A566" t="s">
        <v>46</v>
      </c>
      <c r="B566" t="s">
        <v>47</v>
      </c>
      <c r="C566" t="s">
        <v>978</v>
      </c>
      <c r="D566" t="s">
        <v>979</v>
      </c>
      <c r="E566" t="s">
        <v>60</v>
      </c>
      <c r="F566" t="s">
        <v>61</v>
      </c>
      <c r="G566" t="s">
        <v>49</v>
      </c>
      <c r="H566" t="s">
        <v>62</v>
      </c>
      <c r="I566" t="s">
        <v>1170</v>
      </c>
      <c r="J566" t="s">
        <v>67</v>
      </c>
      <c r="K566">
        <v>988.42</v>
      </c>
      <c r="L566">
        <v>989.86</v>
      </c>
      <c r="M566">
        <v>-4</v>
      </c>
      <c r="N566">
        <v>4</v>
      </c>
      <c r="O566">
        <v>-6</v>
      </c>
      <c r="P566">
        <v>6</v>
      </c>
      <c r="Q566" t="s">
        <v>1171</v>
      </c>
      <c r="R566" t="s">
        <v>234</v>
      </c>
      <c r="S566" t="s">
        <v>53</v>
      </c>
      <c r="T566">
        <v>22</v>
      </c>
      <c r="U566">
        <v>98</v>
      </c>
    </row>
    <row r="567" spans="1:21" x14ac:dyDescent="0.25">
      <c r="A567" t="s">
        <v>46</v>
      </c>
      <c r="B567" t="s">
        <v>47</v>
      </c>
      <c r="C567" t="s">
        <v>978</v>
      </c>
      <c r="D567" t="s">
        <v>979</v>
      </c>
      <c r="E567" t="s">
        <v>60</v>
      </c>
      <c r="F567" t="s">
        <v>61</v>
      </c>
      <c r="G567" t="s">
        <v>49</v>
      </c>
      <c r="H567" t="s">
        <v>62</v>
      </c>
      <c r="I567" t="s">
        <v>1172</v>
      </c>
      <c r="J567" t="s">
        <v>50</v>
      </c>
      <c r="K567">
        <v>1207.3699999999999</v>
      </c>
      <c r="L567">
        <v>1207.7</v>
      </c>
      <c r="M567">
        <v>-4</v>
      </c>
      <c r="N567">
        <v>4</v>
      </c>
      <c r="O567">
        <v>-6</v>
      </c>
      <c r="P567">
        <v>6</v>
      </c>
      <c r="Q567" t="s">
        <v>1173</v>
      </c>
      <c r="R567" t="s">
        <v>234</v>
      </c>
      <c r="S567" t="s">
        <v>53</v>
      </c>
      <c r="T567">
        <v>22</v>
      </c>
      <c r="U567">
        <v>99</v>
      </c>
    </row>
    <row r="568" spans="1:21" x14ac:dyDescent="0.25">
      <c r="A568" t="s">
        <v>46</v>
      </c>
      <c r="B568" t="s">
        <v>47</v>
      </c>
      <c r="C568" t="s">
        <v>978</v>
      </c>
      <c r="D568" t="s">
        <v>979</v>
      </c>
      <c r="E568" t="s">
        <v>60</v>
      </c>
      <c r="F568" t="s">
        <v>61</v>
      </c>
      <c r="G568" t="s">
        <v>49</v>
      </c>
      <c r="H568" t="s">
        <v>62</v>
      </c>
      <c r="I568" t="s">
        <v>1174</v>
      </c>
      <c r="J568" t="s">
        <v>64</v>
      </c>
      <c r="K568">
        <v>414.98</v>
      </c>
      <c r="L568">
        <v>417.9</v>
      </c>
      <c r="M568">
        <v>-4</v>
      </c>
      <c r="N568">
        <v>4</v>
      </c>
      <c r="O568">
        <v>-6</v>
      </c>
      <c r="P568">
        <v>6</v>
      </c>
      <c r="Q568" t="s">
        <v>1175</v>
      </c>
      <c r="R568" t="s">
        <v>234</v>
      </c>
      <c r="S568" t="s">
        <v>53</v>
      </c>
      <c r="T568">
        <v>22</v>
      </c>
      <c r="U568">
        <v>100</v>
      </c>
    </row>
    <row r="569" spans="1:21" x14ac:dyDescent="0.25">
      <c r="A569" t="s">
        <v>46</v>
      </c>
      <c r="B569" t="s">
        <v>47</v>
      </c>
      <c r="C569" t="s">
        <v>978</v>
      </c>
      <c r="D569" t="s">
        <v>979</v>
      </c>
      <c r="E569" t="s">
        <v>60</v>
      </c>
      <c r="F569" t="s">
        <v>61</v>
      </c>
      <c r="G569" t="s">
        <v>49</v>
      </c>
      <c r="H569" t="s">
        <v>62</v>
      </c>
      <c r="I569" t="s">
        <v>1176</v>
      </c>
      <c r="J569" t="s">
        <v>67</v>
      </c>
      <c r="K569">
        <v>1040.99</v>
      </c>
      <c r="L569">
        <v>1041.3</v>
      </c>
      <c r="M569">
        <v>-4</v>
      </c>
      <c r="N569">
        <v>4</v>
      </c>
      <c r="O569">
        <v>-6</v>
      </c>
      <c r="P569">
        <v>6</v>
      </c>
      <c r="Q569" t="s">
        <v>1177</v>
      </c>
      <c r="R569" t="s">
        <v>234</v>
      </c>
      <c r="S569" t="s">
        <v>53</v>
      </c>
      <c r="T569">
        <v>22</v>
      </c>
      <c r="U569">
        <v>101</v>
      </c>
    </row>
    <row r="570" spans="1:21" x14ac:dyDescent="0.25">
      <c r="A570" t="s">
        <v>46</v>
      </c>
      <c r="B570" t="s">
        <v>47</v>
      </c>
      <c r="C570" t="s">
        <v>978</v>
      </c>
      <c r="D570" t="s">
        <v>979</v>
      </c>
      <c r="E570" t="s">
        <v>60</v>
      </c>
      <c r="F570" t="s">
        <v>61</v>
      </c>
      <c r="G570" t="s">
        <v>49</v>
      </c>
      <c r="H570" t="s">
        <v>62</v>
      </c>
      <c r="I570" t="s">
        <v>1178</v>
      </c>
      <c r="J570" t="s">
        <v>50</v>
      </c>
      <c r="K570">
        <v>1124.07</v>
      </c>
      <c r="L570">
        <v>1119.93</v>
      </c>
      <c r="M570">
        <v>-4</v>
      </c>
      <c r="N570">
        <v>4</v>
      </c>
      <c r="O570">
        <v>-6</v>
      </c>
      <c r="P570">
        <v>6</v>
      </c>
      <c r="Q570" t="s">
        <v>1179</v>
      </c>
      <c r="R570" t="s">
        <v>234</v>
      </c>
      <c r="S570" t="s">
        <v>53</v>
      </c>
      <c r="T570">
        <v>22</v>
      </c>
      <c r="U570">
        <v>102</v>
      </c>
    </row>
    <row r="571" spans="1:21" x14ac:dyDescent="0.25">
      <c r="A571" t="s">
        <v>46</v>
      </c>
      <c r="B571" t="s">
        <v>47</v>
      </c>
      <c r="C571" t="s">
        <v>978</v>
      </c>
      <c r="D571" t="s">
        <v>979</v>
      </c>
      <c r="E571" t="s">
        <v>60</v>
      </c>
      <c r="F571" t="s">
        <v>61</v>
      </c>
      <c r="G571" t="s">
        <v>49</v>
      </c>
      <c r="H571" t="s">
        <v>62</v>
      </c>
      <c r="I571" t="s">
        <v>1180</v>
      </c>
      <c r="J571" t="s">
        <v>64</v>
      </c>
      <c r="K571">
        <v>-438.45</v>
      </c>
      <c r="L571">
        <v>-438.91</v>
      </c>
      <c r="M571">
        <v>-4</v>
      </c>
      <c r="N571">
        <v>4</v>
      </c>
      <c r="O571">
        <v>-6</v>
      </c>
      <c r="P571">
        <v>6</v>
      </c>
      <c r="Q571" t="s">
        <v>1181</v>
      </c>
      <c r="R571" t="s">
        <v>234</v>
      </c>
      <c r="S571" t="s">
        <v>53</v>
      </c>
      <c r="T571">
        <v>22</v>
      </c>
      <c r="U571">
        <v>103</v>
      </c>
    </row>
    <row r="572" spans="1:21" x14ac:dyDescent="0.25">
      <c r="A572" t="s">
        <v>46</v>
      </c>
      <c r="B572" t="s">
        <v>47</v>
      </c>
      <c r="C572" t="s">
        <v>978</v>
      </c>
      <c r="D572" t="s">
        <v>979</v>
      </c>
      <c r="E572" t="s">
        <v>60</v>
      </c>
      <c r="F572" t="s">
        <v>61</v>
      </c>
      <c r="G572" t="s">
        <v>49</v>
      </c>
      <c r="H572" t="s">
        <v>62</v>
      </c>
      <c r="I572" t="s">
        <v>1182</v>
      </c>
      <c r="J572" t="s">
        <v>67</v>
      </c>
      <c r="K572">
        <v>987.43</v>
      </c>
      <c r="L572">
        <v>989.86</v>
      </c>
      <c r="M572">
        <v>-4</v>
      </c>
      <c r="N572">
        <v>4</v>
      </c>
      <c r="O572">
        <v>-6</v>
      </c>
      <c r="P572">
        <v>6</v>
      </c>
      <c r="Q572" t="s">
        <v>1183</v>
      </c>
      <c r="R572" t="s">
        <v>234</v>
      </c>
      <c r="S572" t="s">
        <v>53</v>
      </c>
      <c r="T572">
        <v>22</v>
      </c>
      <c r="U572">
        <v>104</v>
      </c>
    </row>
    <row r="573" spans="1:21" x14ac:dyDescent="0.25">
      <c r="A573" t="s">
        <v>46</v>
      </c>
      <c r="B573" t="s">
        <v>47</v>
      </c>
      <c r="C573" t="s">
        <v>978</v>
      </c>
      <c r="D573" t="s">
        <v>979</v>
      </c>
      <c r="E573" t="s">
        <v>60</v>
      </c>
      <c r="F573" t="s">
        <v>61</v>
      </c>
      <c r="G573" t="s">
        <v>49</v>
      </c>
      <c r="H573" t="s">
        <v>62</v>
      </c>
      <c r="I573" t="s">
        <v>1184</v>
      </c>
      <c r="J573" t="s">
        <v>50</v>
      </c>
      <c r="K573">
        <v>1207.46</v>
      </c>
      <c r="L573">
        <v>1207.7</v>
      </c>
      <c r="M573">
        <v>-4</v>
      </c>
      <c r="N573">
        <v>4</v>
      </c>
      <c r="O573">
        <v>-6</v>
      </c>
      <c r="P573">
        <v>6</v>
      </c>
      <c r="Q573" t="s">
        <v>1185</v>
      </c>
      <c r="R573" t="s">
        <v>234</v>
      </c>
      <c r="S573" t="s">
        <v>53</v>
      </c>
      <c r="T573">
        <v>22</v>
      </c>
      <c r="U573">
        <v>105</v>
      </c>
    </row>
    <row r="574" spans="1:21" x14ac:dyDescent="0.25">
      <c r="A574" t="s">
        <v>46</v>
      </c>
      <c r="B574" t="s">
        <v>47</v>
      </c>
      <c r="C574" t="s">
        <v>978</v>
      </c>
      <c r="D574" t="s">
        <v>979</v>
      </c>
      <c r="E574" t="s">
        <v>60</v>
      </c>
      <c r="F574" t="s">
        <v>61</v>
      </c>
      <c r="G574" t="s">
        <v>49</v>
      </c>
      <c r="H574" t="s">
        <v>62</v>
      </c>
      <c r="I574" t="s">
        <v>1186</v>
      </c>
      <c r="J574" t="s">
        <v>64</v>
      </c>
      <c r="K574">
        <v>-418.64</v>
      </c>
      <c r="L574">
        <v>-417.9</v>
      </c>
      <c r="M574">
        <v>-4</v>
      </c>
      <c r="N574">
        <v>4</v>
      </c>
      <c r="O574">
        <v>-6</v>
      </c>
      <c r="P574">
        <v>6</v>
      </c>
      <c r="Q574" t="s">
        <v>1187</v>
      </c>
      <c r="R574" t="s">
        <v>234</v>
      </c>
      <c r="S574" t="s">
        <v>53</v>
      </c>
      <c r="T574">
        <v>22</v>
      </c>
      <c r="U574">
        <v>106</v>
      </c>
    </row>
    <row r="575" spans="1:21" x14ac:dyDescent="0.25">
      <c r="A575" t="s">
        <v>46</v>
      </c>
      <c r="B575" t="s">
        <v>47</v>
      </c>
      <c r="C575" t="s">
        <v>978</v>
      </c>
      <c r="D575" t="s">
        <v>979</v>
      </c>
      <c r="E575" t="s">
        <v>60</v>
      </c>
      <c r="F575" t="s">
        <v>61</v>
      </c>
      <c r="G575" t="s">
        <v>49</v>
      </c>
      <c r="H575" t="s">
        <v>62</v>
      </c>
      <c r="I575" t="s">
        <v>1188</v>
      </c>
      <c r="J575" t="s">
        <v>67</v>
      </c>
      <c r="K575">
        <v>1040.23</v>
      </c>
      <c r="L575">
        <v>1041.3</v>
      </c>
      <c r="M575">
        <v>-4</v>
      </c>
      <c r="N575">
        <v>4</v>
      </c>
      <c r="O575">
        <v>-6</v>
      </c>
      <c r="P575">
        <v>6</v>
      </c>
      <c r="Q575" t="s">
        <v>1189</v>
      </c>
      <c r="R575" t="s">
        <v>234</v>
      </c>
      <c r="S575" t="s">
        <v>53</v>
      </c>
      <c r="T575">
        <v>22</v>
      </c>
      <c r="U575">
        <v>107</v>
      </c>
    </row>
    <row r="576" spans="1:21" x14ac:dyDescent="0.25">
      <c r="A576" t="s">
        <v>46</v>
      </c>
      <c r="B576" t="s">
        <v>47</v>
      </c>
      <c r="C576" t="s">
        <v>978</v>
      </c>
      <c r="D576" t="s">
        <v>979</v>
      </c>
      <c r="E576" t="s">
        <v>60</v>
      </c>
      <c r="F576" t="s">
        <v>61</v>
      </c>
      <c r="G576" t="s">
        <v>49</v>
      </c>
      <c r="H576" t="s">
        <v>62</v>
      </c>
      <c r="I576" t="s">
        <v>1190</v>
      </c>
      <c r="J576" t="s">
        <v>50</v>
      </c>
      <c r="K576">
        <v>804.68</v>
      </c>
      <c r="L576">
        <v>804.6</v>
      </c>
      <c r="M576">
        <v>-3</v>
      </c>
      <c r="N576">
        <v>3</v>
      </c>
      <c r="O576">
        <v>-6</v>
      </c>
      <c r="P576">
        <v>6</v>
      </c>
      <c r="Q576" t="s">
        <v>1191</v>
      </c>
      <c r="R576" t="s">
        <v>234</v>
      </c>
      <c r="S576" t="s">
        <v>53</v>
      </c>
      <c r="T576">
        <v>22</v>
      </c>
      <c r="U576">
        <v>108</v>
      </c>
    </row>
    <row r="577" spans="1:21" x14ac:dyDescent="0.25">
      <c r="A577" t="s">
        <v>46</v>
      </c>
      <c r="B577" t="s">
        <v>47</v>
      </c>
      <c r="C577" t="s">
        <v>978</v>
      </c>
      <c r="D577" t="s">
        <v>979</v>
      </c>
      <c r="E577" t="s">
        <v>60</v>
      </c>
      <c r="F577" t="s">
        <v>61</v>
      </c>
      <c r="G577" t="s">
        <v>49</v>
      </c>
      <c r="H577" t="s">
        <v>62</v>
      </c>
      <c r="I577" t="s">
        <v>1192</v>
      </c>
      <c r="J577" t="s">
        <v>64</v>
      </c>
      <c r="K577">
        <v>180.95</v>
      </c>
      <c r="L577">
        <v>181</v>
      </c>
      <c r="M577">
        <v>-3</v>
      </c>
      <c r="N577">
        <v>3</v>
      </c>
      <c r="O577">
        <v>-6</v>
      </c>
      <c r="P577">
        <v>6</v>
      </c>
      <c r="Q577" t="s">
        <v>1193</v>
      </c>
      <c r="R577" t="s">
        <v>234</v>
      </c>
      <c r="S577" t="s">
        <v>53</v>
      </c>
      <c r="T577">
        <v>22</v>
      </c>
      <c r="U577">
        <v>109</v>
      </c>
    </row>
    <row r="578" spans="1:21" x14ac:dyDescent="0.25">
      <c r="A578" t="s">
        <v>46</v>
      </c>
      <c r="B578" t="s">
        <v>47</v>
      </c>
      <c r="C578" t="s">
        <v>978</v>
      </c>
      <c r="D578" t="s">
        <v>979</v>
      </c>
      <c r="E578" t="s">
        <v>60</v>
      </c>
      <c r="F578" t="s">
        <v>61</v>
      </c>
      <c r="G578" t="s">
        <v>49</v>
      </c>
      <c r="H578" t="s">
        <v>62</v>
      </c>
      <c r="I578" t="s">
        <v>1194</v>
      </c>
      <c r="J578" t="s">
        <v>50</v>
      </c>
      <c r="K578">
        <v>803.76</v>
      </c>
      <c r="L578">
        <v>804.6</v>
      </c>
      <c r="M578">
        <v>-3</v>
      </c>
      <c r="N578">
        <v>3</v>
      </c>
      <c r="O578">
        <v>-6</v>
      </c>
      <c r="P578">
        <v>6</v>
      </c>
      <c r="Q578" t="s">
        <v>1195</v>
      </c>
      <c r="R578" t="s">
        <v>234</v>
      </c>
      <c r="S578" t="s">
        <v>53</v>
      </c>
      <c r="T578">
        <v>22</v>
      </c>
      <c r="U578">
        <v>110</v>
      </c>
    </row>
    <row r="579" spans="1:21" x14ac:dyDescent="0.25">
      <c r="A579" t="s">
        <v>46</v>
      </c>
      <c r="B579" t="s">
        <v>47</v>
      </c>
      <c r="C579" t="s">
        <v>978</v>
      </c>
      <c r="D579" t="s">
        <v>979</v>
      </c>
      <c r="E579" t="s">
        <v>60</v>
      </c>
      <c r="F579" t="s">
        <v>61</v>
      </c>
      <c r="G579" t="s">
        <v>49</v>
      </c>
      <c r="H579" t="s">
        <v>62</v>
      </c>
      <c r="I579" t="s">
        <v>1196</v>
      </c>
      <c r="J579" t="s">
        <v>64</v>
      </c>
      <c r="K579">
        <v>-181.39</v>
      </c>
      <c r="L579">
        <v>-181</v>
      </c>
      <c r="M579">
        <v>-3</v>
      </c>
      <c r="N579">
        <v>3</v>
      </c>
      <c r="O579">
        <v>-6</v>
      </c>
      <c r="P579">
        <v>6</v>
      </c>
      <c r="Q579" t="s">
        <v>1197</v>
      </c>
      <c r="R579" t="s">
        <v>234</v>
      </c>
      <c r="S579" t="s">
        <v>53</v>
      </c>
      <c r="T579">
        <v>22</v>
      </c>
      <c r="U579">
        <v>111</v>
      </c>
    </row>
    <row r="580" spans="1:21" x14ac:dyDescent="0.25">
      <c r="A580" t="s">
        <v>46</v>
      </c>
      <c r="B580" t="s">
        <v>47</v>
      </c>
      <c r="C580" t="s">
        <v>1198</v>
      </c>
      <c r="D580" t="s">
        <v>1199</v>
      </c>
      <c r="E580" t="s">
        <v>60</v>
      </c>
      <c r="F580" t="s">
        <v>61</v>
      </c>
      <c r="G580" t="s">
        <v>49</v>
      </c>
      <c r="H580" t="s">
        <v>62</v>
      </c>
      <c r="I580" t="s">
        <v>1200</v>
      </c>
      <c r="J580" t="s">
        <v>50</v>
      </c>
      <c r="K580">
        <v>1004.85</v>
      </c>
      <c r="L580">
        <v>1005</v>
      </c>
      <c r="M580">
        <v>-3</v>
      </c>
      <c r="N580">
        <v>3</v>
      </c>
      <c r="O580">
        <v>-6</v>
      </c>
      <c r="P580">
        <v>6</v>
      </c>
      <c r="Q580" t="s">
        <v>1201</v>
      </c>
      <c r="R580" t="s">
        <v>234</v>
      </c>
      <c r="S580" t="s">
        <v>53</v>
      </c>
      <c r="T580">
        <v>23</v>
      </c>
      <c r="U580">
        <v>1</v>
      </c>
    </row>
    <row r="581" spans="1:21" x14ac:dyDescent="0.25">
      <c r="A581" t="s">
        <v>46</v>
      </c>
      <c r="B581" t="s">
        <v>47</v>
      </c>
      <c r="C581" t="s">
        <v>1198</v>
      </c>
      <c r="D581" t="s">
        <v>1199</v>
      </c>
      <c r="E581" t="s">
        <v>60</v>
      </c>
      <c r="F581" t="s">
        <v>61</v>
      </c>
      <c r="G581" t="s">
        <v>49</v>
      </c>
      <c r="H581" t="s">
        <v>62</v>
      </c>
      <c r="I581" t="s">
        <v>1202</v>
      </c>
      <c r="J581" t="s">
        <v>64</v>
      </c>
      <c r="K581">
        <v>342.89</v>
      </c>
      <c r="L581">
        <v>345</v>
      </c>
      <c r="M581">
        <v>-3</v>
      </c>
      <c r="N581">
        <v>3</v>
      </c>
      <c r="O581">
        <v>-6</v>
      </c>
      <c r="P581">
        <v>6</v>
      </c>
      <c r="Q581" t="s">
        <v>1203</v>
      </c>
      <c r="R581" t="s">
        <v>234</v>
      </c>
      <c r="S581" t="s">
        <v>53</v>
      </c>
      <c r="T581">
        <v>23</v>
      </c>
      <c r="U581">
        <v>2</v>
      </c>
    </row>
    <row r="582" spans="1:21" x14ac:dyDescent="0.25">
      <c r="A582" t="s">
        <v>46</v>
      </c>
      <c r="B582" t="s">
        <v>47</v>
      </c>
      <c r="C582" t="s">
        <v>1198</v>
      </c>
      <c r="D582" t="s">
        <v>1199</v>
      </c>
      <c r="E582" t="s">
        <v>60</v>
      </c>
      <c r="F582" t="s">
        <v>61</v>
      </c>
      <c r="G582" t="s">
        <v>49</v>
      </c>
      <c r="H582" t="s">
        <v>62</v>
      </c>
      <c r="I582" t="s">
        <v>1204</v>
      </c>
      <c r="J582" t="s">
        <v>67</v>
      </c>
      <c r="K582">
        <v>1003.44</v>
      </c>
      <c r="L582">
        <v>1005</v>
      </c>
      <c r="M582">
        <v>-3</v>
      </c>
      <c r="N582">
        <v>3</v>
      </c>
      <c r="O582">
        <v>-6</v>
      </c>
      <c r="P582">
        <v>6</v>
      </c>
      <c r="Q582" t="s">
        <v>1205</v>
      </c>
      <c r="R582" t="s">
        <v>234</v>
      </c>
      <c r="S582" t="s">
        <v>53</v>
      </c>
      <c r="T582">
        <v>23</v>
      </c>
      <c r="U582">
        <v>3</v>
      </c>
    </row>
    <row r="583" spans="1:21" x14ac:dyDescent="0.25">
      <c r="A583" t="s">
        <v>46</v>
      </c>
      <c r="B583" t="s">
        <v>47</v>
      </c>
      <c r="C583" t="s">
        <v>1198</v>
      </c>
      <c r="D583" t="s">
        <v>1199</v>
      </c>
      <c r="E583" t="s">
        <v>60</v>
      </c>
      <c r="F583" t="s">
        <v>61</v>
      </c>
      <c r="G583" t="s">
        <v>49</v>
      </c>
      <c r="H583" t="s">
        <v>62</v>
      </c>
      <c r="I583" t="s">
        <v>1206</v>
      </c>
      <c r="J583" t="s">
        <v>50</v>
      </c>
      <c r="K583">
        <v>1004.98</v>
      </c>
      <c r="L583">
        <v>1005</v>
      </c>
      <c r="M583">
        <v>-3</v>
      </c>
      <c r="N583">
        <v>3</v>
      </c>
      <c r="O583">
        <v>-6</v>
      </c>
      <c r="P583">
        <v>6</v>
      </c>
      <c r="Q583" t="s">
        <v>1201</v>
      </c>
      <c r="R583" t="s">
        <v>234</v>
      </c>
      <c r="S583" t="s">
        <v>53</v>
      </c>
      <c r="T583">
        <v>23</v>
      </c>
      <c r="U583">
        <v>4</v>
      </c>
    </row>
    <row r="584" spans="1:21" x14ac:dyDescent="0.25">
      <c r="A584" t="s">
        <v>46</v>
      </c>
      <c r="B584" t="s">
        <v>47</v>
      </c>
      <c r="C584" t="s">
        <v>1198</v>
      </c>
      <c r="D584" t="s">
        <v>1199</v>
      </c>
      <c r="E584" t="s">
        <v>60</v>
      </c>
      <c r="F584" t="s">
        <v>61</v>
      </c>
      <c r="G584" t="s">
        <v>49</v>
      </c>
      <c r="H584" t="s">
        <v>62</v>
      </c>
      <c r="I584" t="s">
        <v>1207</v>
      </c>
      <c r="J584" t="s">
        <v>64</v>
      </c>
      <c r="K584">
        <v>-344.17</v>
      </c>
      <c r="L584">
        <v>-345</v>
      </c>
      <c r="M584">
        <v>-3</v>
      </c>
      <c r="N584">
        <v>3</v>
      </c>
      <c r="O584">
        <v>-6</v>
      </c>
      <c r="P584">
        <v>6</v>
      </c>
      <c r="Q584" t="s">
        <v>1203</v>
      </c>
      <c r="R584" t="s">
        <v>234</v>
      </c>
      <c r="S584" t="s">
        <v>53</v>
      </c>
      <c r="T584">
        <v>23</v>
      </c>
      <c r="U584">
        <v>5</v>
      </c>
    </row>
    <row r="585" spans="1:21" x14ac:dyDescent="0.25">
      <c r="A585" t="s">
        <v>46</v>
      </c>
      <c r="B585" t="s">
        <v>47</v>
      </c>
      <c r="C585" t="s">
        <v>1198</v>
      </c>
      <c r="D585" t="s">
        <v>1199</v>
      </c>
      <c r="E585" t="s">
        <v>60</v>
      </c>
      <c r="F585" t="s">
        <v>61</v>
      </c>
      <c r="G585" t="s">
        <v>49</v>
      </c>
      <c r="H585" t="s">
        <v>62</v>
      </c>
      <c r="I585" t="s">
        <v>1208</v>
      </c>
      <c r="J585" t="s">
        <v>67</v>
      </c>
      <c r="K585">
        <v>1002.85</v>
      </c>
      <c r="L585">
        <v>1005</v>
      </c>
      <c r="M585">
        <v>-3</v>
      </c>
      <c r="N585">
        <v>3</v>
      </c>
      <c r="O585">
        <v>-6</v>
      </c>
      <c r="P585">
        <v>6</v>
      </c>
      <c r="Q585" t="s">
        <v>1205</v>
      </c>
      <c r="R585" t="s">
        <v>234</v>
      </c>
      <c r="S585" t="s">
        <v>53</v>
      </c>
      <c r="T585">
        <v>23</v>
      </c>
      <c r="U585">
        <v>6</v>
      </c>
    </row>
    <row r="586" spans="1:21" x14ac:dyDescent="0.25">
      <c r="A586" t="s">
        <v>46</v>
      </c>
      <c r="B586" t="s">
        <v>47</v>
      </c>
      <c r="C586" t="s">
        <v>1198</v>
      </c>
      <c r="D586" t="s">
        <v>1199</v>
      </c>
      <c r="E586" t="s">
        <v>60</v>
      </c>
      <c r="F586" t="s">
        <v>61</v>
      </c>
      <c r="G586" t="s">
        <v>49</v>
      </c>
      <c r="H586" t="s">
        <v>62</v>
      </c>
      <c r="I586" t="s">
        <v>1209</v>
      </c>
      <c r="J586" t="s">
        <v>50</v>
      </c>
      <c r="K586">
        <v>2298.85</v>
      </c>
      <c r="L586">
        <v>2300</v>
      </c>
      <c r="M586">
        <v>-3</v>
      </c>
      <c r="N586">
        <v>3</v>
      </c>
      <c r="O586">
        <v>-6</v>
      </c>
      <c r="P586">
        <v>6</v>
      </c>
      <c r="Q586" t="s">
        <v>1210</v>
      </c>
      <c r="R586" t="s">
        <v>234</v>
      </c>
      <c r="S586" t="s">
        <v>53</v>
      </c>
      <c r="T586">
        <v>23</v>
      </c>
      <c r="U586">
        <v>7</v>
      </c>
    </row>
    <row r="587" spans="1:21" x14ac:dyDescent="0.25">
      <c r="A587" t="s">
        <v>46</v>
      </c>
      <c r="B587" t="s">
        <v>47</v>
      </c>
      <c r="C587" t="s">
        <v>1198</v>
      </c>
      <c r="D587" t="s">
        <v>1199</v>
      </c>
      <c r="E587" t="s">
        <v>60</v>
      </c>
      <c r="F587" t="s">
        <v>61</v>
      </c>
      <c r="G587" t="s">
        <v>49</v>
      </c>
      <c r="H587" t="s">
        <v>62</v>
      </c>
      <c r="I587" t="s">
        <v>1211</v>
      </c>
      <c r="J587" t="s">
        <v>64</v>
      </c>
      <c r="K587">
        <v>500.36</v>
      </c>
      <c r="L587">
        <v>500</v>
      </c>
      <c r="M587">
        <v>-3</v>
      </c>
      <c r="N587">
        <v>3</v>
      </c>
      <c r="O587">
        <v>-6</v>
      </c>
      <c r="P587">
        <v>6</v>
      </c>
      <c r="Q587" t="s">
        <v>1212</v>
      </c>
      <c r="R587" t="s">
        <v>234</v>
      </c>
      <c r="S587" t="s">
        <v>53</v>
      </c>
      <c r="T587">
        <v>23</v>
      </c>
      <c r="U587">
        <v>8</v>
      </c>
    </row>
    <row r="588" spans="1:21" x14ac:dyDescent="0.25">
      <c r="A588" t="s">
        <v>46</v>
      </c>
      <c r="B588" t="s">
        <v>47</v>
      </c>
      <c r="C588" t="s">
        <v>1198</v>
      </c>
      <c r="D588" t="s">
        <v>1199</v>
      </c>
      <c r="E588" t="s">
        <v>60</v>
      </c>
      <c r="F588" t="s">
        <v>61</v>
      </c>
      <c r="G588" t="s">
        <v>49</v>
      </c>
      <c r="H588" t="s">
        <v>62</v>
      </c>
      <c r="I588" t="s">
        <v>1213</v>
      </c>
      <c r="J588" t="s">
        <v>67</v>
      </c>
      <c r="K588">
        <v>916.99</v>
      </c>
      <c r="L588">
        <v>917</v>
      </c>
      <c r="M588">
        <v>-3</v>
      </c>
      <c r="N588">
        <v>3</v>
      </c>
      <c r="O588">
        <v>-6</v>
      </c>
      <c r="P588">
        <v>6</v>
      </c>
      <c r="Q588" t="s">
        <v>1214</v>
      </c>
      <c r="R588" t="s">
        <v>234</v>
      </c>
      <c r="S588" t="s">
        <v>53</v>
      </c>
      <c r="T588">
        <v>23</v>
      </c>
      <c r="U588">
        <v>9</v>
      </c>
    </row>
    <row r="589" spans="1:21" x14ac:dyDescent="0.25">
      <c r="A589" t="s">
        <v>46</v>
      </c>
      <c r="B589" t="s">
        <v>47</v>
      </c>
      <c r="C589" t="s">
        <v>1198</v>
      </c>
      <c r="D589" t="s">
        <v>1199</v>
      </c>
      <c r="E589" t="s">
        <v>60</v>
      </c>
      <c r="F589" t="s">
        <v>61</v>
      </c>
      <c r="G589" t="s">
        <v>49</v>
      </c>
      <c r="H589" t="s">
        <v>62</v>
      </c>
      <c r="I589" t="s">
        <v>1215</v>
      </c>
      <c r="J589" t="s">
        <v>50</v>
      </c>
      <c r="K589">
        <v>2298.87</v>
      </c>
      <c r="L589">
        <v>2300</v>
      </c>
      <c r="M589">
        <v>-3</v>
      </c>
      <c r="N589">
        <v>3</v>
      </c>
      <c r="O589">
        <v>-6</v>
      </c>
      <c r="P589">
        <v>6</v>
      </c>
      <c r="Q589" t="s">
        <v>1210</v>
      </c>
      <c r="R589" t="s">
        <v>234</v>
      </c>
      <c r="S589" t="s">
        <v>53</v>
      </c>
      <c r="T589">
        <v>23</v>
      </c>
      <c r="U589">
        <v>10</v>
      </c>
    </row>
    <row r="590" spans="1:21" x14ac:dyDescent="0.25">
      <c r="A590" t="s">
        <v>46</v>
      </c>
      <c r="B590" t="s">
        <v>47</v>
      </c>
      <c r="C590" t="s">
        <v>1198</v>
      </c>
      <c r="D590" t="s">
        <v>1199</v>
      </c>
      <c r="E590" t="s">
        <v>60</v>
      </c>
      <c r="F590" t="s">
        <v>61</v>
      </c>
      <c r="G590" t="s">
        <v>49</v>
      </c>
      <c r="H590" t="s">
        <v>62</v>
      </c>
      <c r="I590" t="s">
        <v>1216</v>
      </c>
      <c r="J590" t="s">
        <v>64</v>
      </c>
      <c r="K590">
        <v>-502.52</v>
      </c>
      <c r="L590">
        <v>-500</v>
      </c>
      <c r="M590">
        <v>-3</v>
      </c>
      <c r="N590">
        <v>3</v>
      </c>
      <c r="O590">
        <v>-6</v>
      </c>
      <c r="P590">
        <v>6</v>
      </c>
      <c r="Q590" t="s">
        <v>1212</v>
      </c>
      <c r="R590" t="s">
        <v>234</v>
      </c>
      <c r="S590" t="s">
        <v>53</v>
      </c>
      <c r="T590">
        <v>23</v>
      </c>
      <c r="U590">
        <v>11</v>
      </c>
    </row>
    <row r="591" spans="1:21" x14ac:dyDescent="0.25">
      <c r="A591" t="s">
        <v>46</v>
      </c>
      <c r="B591" t="s">
        <v>47</v>
      </c>
      <c r="C591" t="s">
        <v>1198</v>
      </c>
      <c r="D591" t="s">
        <v>1199</v>
      </c>
      <c r="E591" t="s">
        <v>60</v>
      </c>
      <c r="F591" t="s">
        <v>61</v>
      </c>
      <c r="G591" t="s">
        <v>49</v>
      </c>
      <c r="H591" t="s">
        <v>62</v>
      </c>
      <c r="I591" t="s">
        <v>1217</v>
      </c>
      <c r="J591" t="s">
        <v>67</v>
      </c>
      <c r="K591">
        <v>915.86</v>
      </c>
      <c r="L591">
        <v>917</v>
      </c>
      <c r="M591">
        <v>-3</v>
      </c>
      <c r="N591">
        <v>3</v>
      </c>
      <c r="O591">
        <v>-6</v>
      </c>
      <c r="P591">
        <v>6</v>
      </c>
      <c r="Q591" t="s">
        <v>1214</v>
      </c>
      <c r="R591" t="s">
        <v>234</v>
      </c>
      <c r="S591" t="s">
        <v>53</v>
      </c>
      <c r="T591">
        <v>23</v>
      </c>
      <c r="U591">
        <v>12</v>
      </c>
    </row>
    <row r="592" spans="1:21" x14ac:dyDescent="0.25">
      <c r="A592" t="s">
        <v>46</v>
      </c>
      <c r="B592" t="s">
        <v>47</v>
      </c>
      <c r="C592" t="s">
        <v>1198</v>
      </c>
      <c r="D592" t="s">
        <v>1199</v>
      </c>
      <c r="E592" t="s">
        <v>60</v>
      </c>
      <c r="F592" t="s">
        <v>61</v>
      </c>
      <c r="G592" t="s">
        <v>49</v>
      </c>
      <c r="H592" t="s">
        <v>62</v>
      </c>
      <c r="I592" t="s">
        <v>1218</v>
      </c>
      <c r="J592" t="s">
        <v>50</v>
      </c>
      <c r="K592">
        <v>2918.33</v>
      </c>
      <c r="L592">
        <v>2918</v>
      </c>
      <c r="M592">
        <v>-3</v>
      </c>
      <c r="N592">
        <v>3</v>
      </c>
      <c r="O592">
        <v>-6</v>
      </c>
      <c r="P592">
        <v>6</v>
      </c>
      <c r="Q592" t="s">
        <v>1219</v>
      </c>
      <c r="R592" t="s">
        <v>234</v>
      </c>
      <c r="S592" t="s">
        <v>53</v>
      </c>
      <c r="T592">
        <v>23</v>
      </c>
      <c r="U592">
        <v>13</v>
      </c>
    </row>
    <row r="593" spans="1:21" x14ac:dyDescent="0.25">
      <c r="A593" t="s">
        <v>46</v>
      </c>
      <c r="B593" t="s">
        <v>47</v>
      </c>
      <c r="C593" t="s">
        <v>1198</v>
      </c>
      <c r="D593" t="s">
        <v>1199</v>
      </c>
      <c r="E593" t="s">
        <v>60</v>
      </c>
      <c r="F593" t="s">
        <v>61</v>
      </c>
      <c r="G593" t="s">
        <v>49</v>
      </c>
      <c r="H593" t="s">
        <v>62</v>
      </c>
      <c r="I593" t="s">
        <v>1220</v>
      </c>
      <c r="J593" t="s">
        <v>64</v>
      </c>
      <c r="K593">
        <v>497.6</v>
      </c>
      <c r="L593">
        <v>500</v>
      </c>
      <c r="M593">
        <v>-3</v>
      </c>
      <c r="N593">
        <v>3</v>
      </c>
      <c r="O593">
        <v>-6</v>
      </c>
      <c r="P593">
        <v>6</v>
      </c>
      <c r="Q593" t="s">
        <v>1221</v>
      </c>
      <c r="R593" t="s">
        <v>234</v>
      </c>
      <c r="S593" t="s">
        <v>53</v>
      </c>
      <c r="T593">
        <v>23</v>
      </c>
      <c r="U593">
        <v>14</v>
      </c>
    </row>
    <row r="594" spans="1:21" x14ac:dyDescent="0.25">
      <c r="A594" t="s">
        <v>46</v>
      </c>
      <c r="B594" t="s">
        <v>47</v>
      </c>
      <c r="C594" t="s">
        <v>1198</v>
      </c>
      <c r="D594" t="s">
        <v>1199</v>
      </c>
      <c r="E594" t="s">
        <v>60</v>
      </c>
      <c r="F594" t="s">
        <v>61</v>
      </c>
      <c r="G594" t="s">
        <v>49</v>
      </c>
      <c r="H594" t="s">
        <v>62</v>
      </c>
      <c r="I594" t="s">
        <v>1222</v>
      </c>
      <c r="J594" t="s">
        <v>67</v>
      </c>
      <c r="K594">
        <v>915.87</v>
      </c>
      <c r="L594">
        <v>915</v>
      </c>
      <c r="M594">
        <v>-3</v>
      </c>
      <c r="N594">
        <v>3</v>
      </c>
      <c r="O594">
        <v>-6</v>
      </c>
      <c r="P594">
        <v>6</v>
      </c>
      <c r="Q594" t="s">
        <v>1223</v>
      </c>
      <c r="R594" t="s">
        <v>234</v>
      </c>
      <c r="S594" t="s">
        <v>53</v>
      </c>
      <c r="T594">
        <v>23</v>
      </c>
      <c r="U594">
        <v>15</v>
      </c>
    </row>
    <row r="595" spans="1:21" x14ac:dyDescent="0.25">
      <c r="A595" t="s">
        <v>46</v>
      </c>
      <c r="B595" t="s">
        <v>47</v>
      </c>
      <c r="C595" t="s">
        <v>1198</v>
      </c>
      <c r="D595" t="s">
        <v>1199</v>
      </c>
      <c r="E595" t="s">
        <v>60</v>
      </c>
      <c r="F595" t="s">
        <v>61</v>
      </c>
      <c r="G595" t="s">
        <v>49</v>
      </c>
      <c r="H595" t="s">
        <v>62</v>
      </c>
      <c r="I595" t="s">
        <v>1224</v>
      </c>
      <c r="J595" t="s">
        <v>50</v>
      </c>
      <c r="K595">
        <v>2918.33</v>
      </c>
      <c r="L595">
        <v>2918</v>
      </c>
      <c r="M595">
        <v>-3</v>
      </c>
      <c r="N595">
        <v>3</v>
      </c>
      <c r="O595">
        <v>-6</v>
      </c>
      <c r="P595">
        <v>6</v>
      </c>
      <c r="Q595" t="s">
        <v>1219</v>
      </c>
      <c r="R595" t="s">
        <v>234</v>
      </c>
      <c r="S595" t="s">
        <v>53</v>
      </c>
      <c r="T595">
        <v>23</v>
      </c>
      <c r="U595">
        <v>16</v>
      </c>
    </row>
    <row r="596" spans="1:21" x14ac:dyDescent="0.25">
      <c r="A596" t="s">
        <v>46</v>
      </c>
      <c r="B596" t="s">
        <v>47</v>
      </c>
      <c r="C596" t="s">
        <v>1198</v>
      </c>
      <c r="D596" t="s">
        <v>1199</v>
      </c>
      <c r="E596" t="s">
        <v>60</v>
      </c>
      <c r="F596" t="s">
        <v>61</v>
      </c>
      <c r="G596" t="s">
        <v>49</v>
      </c>
      <c r="H596" t="s">
        <v>62</v>
      </c>
      <c r="I596" t="s">
        <v>1225</v>
      </c>
      <c r="J596" t="s">
        <v>64</v>
      </c>
      <c r="K596">
        <v>-501.01</v>
      </c>
      <c r="L596">
        <v>-500</v>
      </c>
      <c r="M596">
        <v>-3</v>
      </c>
      <c r="N596">
        <v>3</v>
      </c>
      <c r="O596">
        <v>-6</v>
      </c>
      <c r="P596">
        <v>6</v>
      </c>
      <c r="Q596" t="s">
        <v>1221</v>
      </c>
      <c r="R596" t="s">
        <v>234</v>
      </c>
      <c r="S596" t="s">
        <v>53</v>
      </c>
      <c r="T596">
        <v>23</v>
      </c>
      <c r="U596">
        <v>17</v>
      </c>
    </row>
    <row r="597" spans="1:21" x14ac:dyDescent="0.25">
      <c r="A597" t="s">
        <v>46</v>
      </c>
      <c r="B597" t="s">
        <v>47</v>
      </c>
      <c r="C597" t="s">
        <v>1198</v>
      </c>
      <c r="D597" t="s">
        <v>1199</v>
      </c>
      <c r="E597" t="s">
        <v>60</v>
      </c>
      <c r="F597" t="s">
        <v>61</v>
      </c>
      <c r="G597" t="s">
        <v>49</v>
      </c>
      <c r="H597" t="s">
        <v>62</v>
      </c>
      <c r="I597" t="s">
        <v>1226</v>
      </c>
      <c r="J597" t="s">
        <v>67</v>
      </c>
      <c r="K597">
        <v>914.69</v>
      </c>
      <c r="L597">
        <v>915</v>
      </c>
      <c r="M597">
        <v>-3</v>
      </c>
      <c r="N597">
        <v>3</v>
      </c>
      <c r="O597">
        <v>-6</v>
      </c>
      <c r="P597">
        <v>6</v>
      </c>
      <c r="Q597" t="s">
        <v>1223</v>
      </c>
      <c r="R597" t="s">
        <v>234</v>
      </c>
      <c r="S597" t="s">
        <v>53</v>
      </c>
      <c r="T597">
        <v>23</v>
      </c>
      <c r="U597">
        <v>18</v>
      </c>
    </row>
    <row r="598" spans="1:21" x14ac:dyDescent="0.25">
      <c r="A598" t="s">
        <v>46</v>
      </c>
      <c r="B598" t="s">
        <v>47</v>
      </c>
      <c r="C598" t="s">
        <v>1198</v>
      </c>
      <c r="D598" t="s">
        <v>1199</v>
      </c>
      <c r="E598" t="s">
        <v>60</v>
      </c>
      <c r="F598" t="s">
        <v>61</v>
      </c>
      <c r="G598" t="s">
        <v>49</v>
      </c>
      <c r="H598" t="s">
        <v>62</v>
      </c>
      <c r="I598" t="s">
        <v>1227</v>
      </c>
      <c r="J598" t="s">
        <v>50</v>
      </c>
      <c r="K598">
        <v>4411.2</v>
      </c>
      <c r="L598">
        <v>4409</v>
      </c>
      <c r="M598">
        <v>-3</v>
      </c>
      <c r="N598">
        <v>3</v>
      </c>
      <c r="O598">
        <v>-6</v>
      </c>
      <c r="P598">
        <v>6</v>
      </c>
      <c r="Q598" t="s">
        <v>1228</v>
      </c>
      <c r="R598" t="s">
        <v>234</v>
      </c>
      <c r="S598" t="s">
        <v>53</v>
      </c>
      <c r="T598">
        <v>23</v>
      </c>
      <c r="U598">
        <v>19</v>
      </c>
    </row>
    <row r="599" spans="1:21" x14ac:dyDescent="0.25">
      <c r="A599" t="s">
        <v>46</v>
      </c>
      <c r="B599" t="s">
        <v>47</v>
      </c>
      <c r="C599" t="s">
        <v>1198</v>
      </c>
      <c r="D599" t="s">
        <v>1199</v>
      </c>
      <c r="E599" t="s">
        <v>60</v>
      </c>
      <c r="F599" t="s">
        <v>61</v>
      </c>
      <c r="G599" t="s">
        <v>49</v>
      </c>
      <c r="H599" t="s">
        <v>62</v>
      </c>
      <c r="I599" t="s">
        <v>1229</v>
      </c>
      <c r="J599" t="s">
        <v>64</v>
      </c>
      <c r="K599">
        <v>499.24</v>
      </c>
      <c r="L599">
        <v>500</v>
      </c>
      <c r="M599">
        <v>-3</v>
      </c>
      <c r="N599">
        <v>3</v>
      </c>
      <c r="O599">
        <v>-6</v>
      </c>
      <c r="P599">
        <v>6</v>
      </c>
      <c r="Q599" t="s">
        <v>1230</v>
      </c>
      <c r="R599" t="s">
        <v>234</v>
      </c>
      <c r="S599" t="s">
        <v>53</v>
      </c>
      <c r="T599">
        <v>23</v>
      </c>
      <c r="U599">
        <v>20</v>
      </c>
    </row>
    <row r="600" spans="1:21" x14ac:dyDescent="0.25">
      <c r="A600" t="s">
        <v>46</v>
      </c>
      <c r="B600" t="s">
        <v>47</v>
      </c>
      <c r="C600" t="s">
        <v>1198</v>
      </c>
      <c r="D600" t="s">
        <v>1199</v>
      </c>
      <c r="E600" t="s">
        <v>60</v>
      </c>
      <c r="F600" t="s">
        <v>61</v>
      </c>
      <c r="G600" t="s">
        <v>49</v>
      </c>
      <c r="H600" t="s">
        <v>62</v>
      </c>
      <c r="I600" t="s">
        <v>1231</v>
      </c>
      <c r="J600" t="s">
        <v>67</v>
      </c>
      <c r="K600">
        <v>1086.5899999999999</v>
      </c>
      <c r="L600">
        <v>1085</v>
      </c>
      <c r="M600">
        <v>-3</v>
      </c>
      <c r="N600">
        <v>3</v>
      </c>
      <c r="O600">
        <v>-6</v>
      </c>
      <c r="P600">
        <v>6</v>
      </c>
      <c r="Q600" t="s">
        <v>1232</v>
      </c>
      <c r="R600" t="s">
        <v>234</v>
      </c>
      <c r="S600" t="s">
        <v>53</v>
      </c>
      <c r="T600">
        <v>23</v>
      </c>
      <c r="U600">
        <v>21</v>
      </c>
    </row>
    <row r="601" spans="1:21" x14ac:dyDescent="0.25">
      <c r="A601" t="s">
        <v>46</v>
      </c>
      <c r="B601" t="s">
        <v>47</v>
      </c>
      <c r="C601" t="s">
        <v>1198</v>
      </c>
      <c r="D601" t="s">
        <v>1199</v>
      </c>
      <c r="E601" t="s">
        <v>60</v>
      </c>
      <c r="F601" t="s">
        <v>61</v>
      </c>
      <c r="G601" t="s">
        <v>49</v>
      </c>
      <c r="H601" t="s">
        <v>62</v>
      </c>
      <c r="I601" t="s">
        <v>1233</v>
      </c>
      <c r="J601" t="s">
        <v>50</v>
      </c>
      <c r="K601">
        <v>4407.3999999999996</v>
      </c>
      <c r="L601">
        <v>4409</v>
      </c>
      <c r="M601">
        <v>-3</v>
      </c>
      <c r="N601">
        <v>3</v>
      </c>
      <c r="O601">
        <v>-6</v>
      </c>
      <c r="P601">
        <v>6</v>
      </c>
      <c r="Q601" t="s">
        <v>1228</v>
      </c>
      <c r="R601" t="s">
        <v>234</v>
      </c>
      <c r="S601" t="s">
        <v>53</v>
      </c>
      <c r="T601">
        <v>23</v>
      </c>
      <c r="U601">
        <v>22</v>
      </c>
    </row>
    <row r="602" spans="1:21" x14ac:dyDescent="0.25">
      <c r="A602" t="s">
        <v>46</v>
      </c>
      <c r="B602" t="s">
        <v>47</v>
      </c>
      <c r="C602" t="s">
        <v>1198</v>
      </c>
      <c r="D602" t="s">
        <v>1199</v>
      </c>
      <c r="E602" t="s">
        <v>60</v>
      </c>
      <c r="F602" t="s">
        <v>61</v>
      </c>
      <c r="G602" t="s">
        <v>49</v>
      </c>
      <c r="H602" t="s">
        <v>62</v>
      </c>
      <c r="I602" t="s">
        <v>1234</v>
      </c>
      <c r="J602" t="s">
        <v>64</v>
      </c>
      <c r="K602">
        <v>-500.55</v>
      </c>
      <c r="L602">
        <v>-500</v>
      </c>
      <c r="M602">
        <v>-3</v>
      </c>
      <c r="N602">
        <v>3</v>
      </c>
      <c r="O602">
        <v>-6</v>
      </c>
      <c r="P602">
        <v>6</v>
      </c>
      <c r="Q602" t="s">
        <v>1230</v>
      </c>
      <c r="R602" t="s">
        <v>234</v>
      </c>
      <c r="S602" t="s">
        <v>53</v>
      </c>
      <c r="T602">
        <v>23</v>
      </c>
      <c r="U602">
        <v>23</v>
      </c>
    </row>
    <row r="603" spans="1:21" x14ac:dyDescent="0.25">
      <c r="A603" t="s">
        <v>46</v>
      </c>
      <c r="B603" t="s">
        <v>47</v>
      </c>
      <c r="C603" t="s">
        <v>1198</v>
      </c>
      <c r="D603" t="s">
        <v>1199</v>
      </c>
      <c r="E603" t="s">
        <v>60</v>
      </c>
      <c r="F603" t="s">
        <v>61</v>
      </c>
      <c r="G603" t="s">
        <v>49</v>
      </c>
      <c r="H603" t="s">
        <v>62</v>
      </c>
      <c r="I603" t="s">
        <v>1235</v>
      </c>
      <c r="J603" t="s">
        <v>67</v>
      </c>
      <c r="K603">
        <v>1085.27</v>
      </c>
      <c r="L603">
        <v>1085</v>
      </c>
      <c r="M603">
        <v>-3</v>
      </c>
      <c r="N603">
        <v>3</v>
      </c>
      <c r="O603">
        <v>-6</v>
      </c>
      <c r="P603">
        <v>6</v>
      </c>
      <c r="Q603" t="s">
        <v>1232</v>
      </c>
      <c r="R603" t="s">
        <v>234</v>
      </c>
      <c r="S603" t="s">
        <v>53</v>
      </c>
      <c r="T603">
        <v>23</v>
      </c>
      <c r="U603">
        <v>24</v>
      </c>
    </row>
    <row r="604" spans="1:21" x14ac:dyDescent="0.25">
      <c r="A604" t="s">
        <v>46</v>
      </c>
      <c r="B604" t="s">
        <v>47</v>
      </c>
      <c r="C604" t="s">
        <v>1198</v>
      </c>
      <c r="D604" t="s">
        <v>1199</v>
      </c>
      <c r="E604" t="s">
        <v>60</v>
      </c>
      <c r="F604" t="s">
        <v>61</v>
      </c>
      <c r="G604" t="s">
        <v>49</v>
      </c>
      <c r="H604" t="s">
        <v>62</v>
      </c>
      <c r="I604" t="s">
        <v>1236</v>
      </c>
      <c r="J604" t="s">
        <v>50</v>
      </c>
      <c r="K604">
        <v>300.70999999999998</v>
      </c>
      <c r="L604">
        <v>299.39999999999998</v>
      </c>
      <c r="M604">
        <v>-3</v>
      </c>
      <c r="N604">
        <v>3</v>
      </c>
      <c r="O604">
        <v>-6</v>
      </c>
      <c r="P604">
        <v>6</v>
      </c>
      <c r="Q604" t="s">
        <v>1237</v>
      </c>
      <c r="R604" t="s">
        <v>234</v>
      </c>
      <c r="S604" t="s">
        <v>53</v>
      </c>
      <c r="T604">
        <v>23</v>
      </c>
      <c r="U604">
        <v>25</v>
      </c>
    </row>
    <row r="605" spans="1:21" x14ac:dyDescent="0.25">
      <c r="A605" t="s">
        <v>46</v>
      </c>
      <c r="B605" t="s">
        <v>47</v>
      </c>
      <c r="C605" t="s">
        <v>1198</v>
      </c>
      <c r="D605" t="s">
        <v>1199</v>
      </c>
      <c r="E605" t="s">
        <v>60</v>
      </c>
      <c r="F605" t="s">
        <v>61</v>
      </c>
      <c r="G605" t="s">
        <v>49</v>
      </c>
      <c r="H605" t="s">
        <v>62</v>
      </c>
      <c r="I605" t="s">
        <v>1238</v>
      </c>
      <c r="J605" t="s">
        <v>64</v>
      </c>
      <c r="K605">
        <v>361.66</v>
      </c>
      <c r="L605">
        <v>359.7</v>
      </c>
      <c r="M605">
        <v>-3</v>
      </c>
      <c r="N605">
        <v>3</v>
      </c>
      <c r="O605">
        <v>-6</v>
      </c>
      <c r="P605">
        <v>6</v>
      </c>
      <c r="Q605" t="s">
        <v>1239</v>
      </c>
      <c r="R605" t="s">
        <v>234</v>
      </c>
      <c r="S605" t="s">
        <v>53</v>
      </c>
      <c r="T605">
        <v>23</v>
      </c>
      <c r="U605">
        <v>26</v>
      </c>
    </row>
    <row r="606" spans="1:21" x14ac:dyDescent="0.25">
      <c r="A606" t="s">
        <v>46</v>
      </c>
      <c r="B606" t="s">
        <v>47</v>
      </c>
      <c r="C606" t="s">
        <v>1198</v>
      </c>
      <c r="D606" t="s">
        <v>1199</v>
      </c>
      <c r="E606" t="s">
        <v>60</v>
      </c>
      <c r="F606" t="s">
        <v>61</v>
      </c>
      <c r="G606" t="s">
        <v>49</v>
      </c>
      <c r="H606" t="s">
        <v>62</v>
      </c>
      <c r="I606" t="s">
        <v>1240</v>
      </c>
      <c r="J606" t="s">
        <v>67</v>
      </c>
      <c r="K606">
        <v>1013.18</v>
      </c>
      <c r="L606">
        <v>1015</v>
      </c>
      <c r="M606">
        <v>-3</v>
      </c>
      <c r="N606">
        <v>3</v>
      </c>
      <c r="O606">
        <v>-6</v>
      </c>
      <c r="P606">
        <v>6</v>
      </c>
      <c r="Q606" t="s">
        <v>1241</v>
      </c>
      <c r="R606" t="s">
        <v>234</v>
      </c>
      <c r="S606" t="s">
        <v>53</v>
      </c>
      <c r="T606">
        <v>23</v>
      </c>
      <c r="U606">
        <v>27</v>
      </c>
    </row>
    <row r="607" spans="1:21" x14ac:dyDescent="0.25">
      <c r="A607" t="s">
        <v>46</v>
      </c>
      <c r="B607" t="s">
        <v>47</v>
      </c>
      <c r="C607" t="s">
        <v>1198</v>
      </c>
      <c r="D607" t="s">
        <v>1199</v>
      </c>
      <c r="E607" t="s">
        <v>60</v>
      </c>
      <c r="F607" t="s">
        <v>61</v>
      </c>
      <c r="G607" t="s">
        <v>49</v>
      </c>
      <c r="H607" t="s">
        <v>62</v>
      </c>
      <c r="I607" t="s">
        <v>1242</v>
      </c>
      <c r="J607" t="s">
        <v>50</v>
      </c>
      <c r="K607">
        <v>298.88</v>
      </c>
      <c r="L607">
        <v>299.39999999999998</v>
      </c>
      <c r="M607">
        <v>-3</v>
      </c>
      <c r="N607">
        <v>3</v>
      </c>
      <c r="O607">
        <v>-6</v>
      </c>
      <c r="P607">
        <v>6</v>
      </c>
      <c r="Q607" t="s">
        <v>1243</v>
      </c>
      <c r="R607" t="s">
        <v>234</v>
      </c>
      <c r="S607" t="s">
        <v>53</v>
      </c>
      <c r="T607">
        <v>23</v>
      </c>
      <c r="U607">
        <v>28</v>
      </c>
    </row>
    <row r="608" spans="1:21" x14ac:dyDescent="0.25">
      <c r="A608" t="s">
        <v>46</v>
      </c>
      <c r="B608" t="s">
        <v>47</v>
      </c>
      <c r="C608" t="s">
        <v>1198</v>
      </c>
      <c r="D608" t="s">
        <v>1199</v>
      </c>
      <c r="E608" t="s">
        <v>60</v>
      </c>
      <c r="F608" t="s">
        <v>61</v>
      </c>
      <c r="G608" t="s">
        <v>49</v>
      </c>
      <c r="H608" t="s">
        <v>62</v>
      </c>
      <c r="I608" t="s">
        <v>1244</v>
      </c>
      <c r="J608" t="s">
        <v>64</v>
      </c>
      <c r="K608">
        <v>-361.41</v>
      </c>
      <c r="L608">
        <v>-359.7</v>
      </c>
      <c r="M608">
        <v>-3</v>
      </c>
      <c r="N608">
        <v>3</v>
      </c>
      <c r="O608">
        <v>-6</v>
      </c>
      <c r="P608">
        <v>6</v>
      </c>
      <c r="Q608" t="s">
        <v>1245</v>
      </c>
      <c r="R608" t="s">
        <v>234</v>
      </c>
      <c r="S608" t="s">
        <v>53</v>
      </c>
      <c r="T608">
        <v>23</v>
      </c>
      <c r="U608">
        <v>29</v>
      </c>
    </row>
    <row r="609" spans="1:21" x14ac:dyDescent="0.25">
      <c r="A609" t="s">
        <v>46</v>
      </c>
      <c r="B609" t="s">
        <v>47</v>
      </c>
      <c r="C609" t="s">
        <v>1198</v>
      </c>
      <c r="D609" t="s">
        <v>1199</v>
      </c>
      <c r="E609" t="s">
        <v>60</v>
      </c>
      <c r="F609" t="s">
        <v>61</v>
      </c>
      <c r="G609" t="s">
        <v>49</v>
      </c>
      <c r="H609" t="s">
        <v>62</v>
      </c>
      <c r="I609" t="s">
        <v>1246</v>
      </c>
      <c r="J609" t="s">
        <v>67</v>
      </c>
      <c r="K609">
        <v>1012.44</v>
      </c>
      <c r="L609">
        <v>1015</v>
      </c>
      <c r="M609">
        <v>-3</v>
      </c>
      <c r="N609">
        <v>3</v>
      </c>
      <c r="O609">
        <v>-6</v>
      </c>
      <c r="P609">
        <v>6</v>
      </c>
      <c r="Q609" t="s">
        <v>1247</v>
      </c>
      <c r="R609" t="s">
        <v>234</v>
      </c>
      <c r="S609" t="s">
        <v>53</v>
      </c>
      <c r="T609">
        <v>23</v>
      </c>
      <c r="U60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2026-06-07T22:34:27Z</dcterms:modified>
</cp:coreProperties>
</file>