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arvey/Dropbox/1.Projects/Julianne/ParaSpace/doc/"/>
    </mc:Choice>
  </mc:AlternateContent>
  <xr:revisionPtr revIDLastSave="0" documentId="13_ncr:1_{61332535-6AD1-514A-86BE-40D24E543713}" xr6:coauthVersionLast="47" xr6:coauthVersionMax="47" xr10:uidLastSave="{00000000-0000-0000-0000-000000000000}"/>
  <bookViews>
    <workbookView xWindow="8880" yWindow="5460" windowWidth="28040" windowHeight="17440" activeTab="1" xr2:uid="{73848A7C-6341-7343-A4B9-7034FC72027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B32" i="2"/>
  <c r="E30" i="2"/>
  <c r="F30" i="2" s="1"/>
  <c r="D30" i="2"/>
  <c r="E29" i="2"/>
  <c r="D29" i="2"/>
  <c r="F29" i="2" s="1"/>
  <c r="E28" i="2"/>
  <c r="D28" i="2"/>
  <c r="F28" i="2" s="1"/>
  <c r="E27" i="2"/>
  <c r="F27" i="2" s="1"/>
  <c r="D27" i="2"/>
  <c r="F26" i="2"/>
  <c r="E26" i="2"/>
  <c r="D26" i="2"/>
  <c r="E25" i="2"/>
  <c r="D25" i="2"/>
  <c r="F25" i="2" s="1"/>
  <c r="E24" i="2"/>
  <c r="D24" i="2"/>
  <c r="F24" i="2" s="1"/>
  <c r="E23" i="2"/>
  <c r="D23" i="2"/>
  <c r="F23" i="2" s="1"/>
  <c r="E22" i="2"/>
  <c r="D22" i="2"/>
  <c r="F22" i="2" s="1"/>
  <c r="E21" i="2"/>
  <c r="F21" i="2" s="1"/>
  <c r="D21" i="2"/>
  <c r="E20" i="2"/>
  <c r="D20" i="2"/>
  <c r="F20" i="2" s="1"/>
  <c r="E19" i="2"/>
  <c r="D19" i="2"/>
  <c r="F19" i="2" s="1"/>
  <c r="E18" i="2"/>
  <c r="D18" i="2"/>
  <c r="F18" i="2" s="1"/>
  <c r="E17" i="2"/>
  <c r="D17" i="2"/>
  <c r="F17" i="2" s="1"/>
  <c r="E16" i="2"/>
  <c r="D16" i="2"/>
  <c r="F16" i="2" s="1"/>
  <c r="F15" i="2"/>
  <c r="E15" i="2"/>
  <c r="D15" i="2"/>
  <c r="E14" i="2"/>
  <c r="D14" i="2"/>
  <c r="F14" i="2" s="1"/>
  <c r="E13" i="2"/>
  <c r="D13" i="2"/>
  <c r="F13" i="2" s="1"/>
  <c r="E12" i="2"/>
  <c r="F12" i="2" s="1"/>
  <c r="D12" i="2"/>
  <c r="E11" i="2"/>
  <c r="D11" i="2"/>
  <c r="F11" i="2" s="1"/>
  <c r="F10" i="2"/>
  <c r="E10" i="2"/>
  <c r="D10" i="2"/>
  <c r="E9" i="2"/>
  <c r="D9" i="2"/>
  <c r="F9" i="2" s="1"/>
  <c r="E8" i="2"/>
  <c r="D8" i="2"/>
  <c r="F8" i="2" s="1"/>
  <c r="E7" i="2"/>
  <c r="D7" i="2"/>
  <c r="F7" i="2" s="1"/>
  <c r="E6" i="2"/>
  <c r="F6" i="2" s="1"/>
  <c r="D6" i="2"/>
  <c r="E5" i="2"/>
  <c r="D5" i="2"/>
  <c r="F5" i="2" s="1"/>
  <c r="E4" i="2"/>
  <c r="D4" i="2"/>
  <c r="F4" i="2" s="1"/>
  <c r="M3" i="2"/>
  <c r="M5" i="2" s="1"/>
  <c r="M6" i="2" s="1"/>
  <c r="L3" i="2"/>
  <c r="L5" i="2" s="1"/>
  <c r="K3" i="2"/>
  <c r="E3" i="2"/>
  <c r="D3" i="2"/>
  <c r="F3" i="2" s="1"/>
  <c r="P2" i="2"/>
  <c r="M2" i="2"/>
  <c r="M4" i="2" s="1"/>
  <c r="L2" i="2"/>
  <c r="L4" i="2" s="1"/>
  <c r="K2" i="2"/>
  <c r="K4" i="2" s="1"/>
  <c r="E2" i="2"/>
  <c r="D2" i="2"/>
  <c r="D32" i="2" s="1"/>
  <c r="R2" i="2" s="1"/>
  <c r="M3" i="1"/>
  <c r="M2" i="1"/>
  <c r="M4" i="1" s="1"/>
  <c r="L3" i="1"/>
  <c r="L2" i="1"/>
  <c r="L4" i="1" s="1"/>
  <c r="K3" i="1"/>
  <c r="K2" i="1"/>
  <c r="C32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Q2" i="2" l="1"/>
  <c r="L6" i="2"/>
  <c r="K5" i="2"/>
  <c r="K6" i="2" s="1"/>
  <c r="Q3" i="2" s="1"/>
  <c r="F2" i="2"/>
  <c r="R3" i="2" s="1"/>
  <c r="D32" i="1"/>
  <c r="H2" i="1" s="1"/>
  <c r="F2" i="1"/>
  <c r="K4" i="1"/>
  <c r="G2" i="1" l="1"/>
</calcChain>
</file>

<file path=xl/sharedStrings.xml><?xml version="1.0" encoding="utf-8"?>
<sst xmlns="http://schemas.openxmlformats.org/spreadsheetml/2006/main" count="91" uniqueCount="20">
  <si>
    <t>Lake</t>
  </si>
  <si>
    <t>Inf</t>
  </si>
  <si>
    <t>Tot</t>
  </si>
  <si>
    <t>Prev</t>
  </si>
  <si>
    <t>B</t>
  </si>
  <si>
    <t>A</t>
  </si>
  <si>
    <t>C</t>
  </si>
  <si>
    <t>PREV1</t>
  </si>
  <si>
    <t>PREV2</t>
  </si>
  <si>
    <t>LakeA</t>
  </si>
  <si>
    <t>LakeB</t>
  </si>
  <si>
    <t>LakeC</t>
  </si>
  <si>
    <t>inf</t>
  </si>
  <si>
    <t>tot</t>
  </si>
  <si>
    <t>prev</t>
  </si>
  <si>
    <t>PREV3</t>
  </si>
  <si>
    <t>prop</t>
  </si>
  <si>
    <t>w*prev</t>
  </si>
  <si>
    <t>weighted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</si>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</sst>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medium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theme="9" tint="-0.24994659260841701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1FAC-9798-AD47-808B-9E8CE31868A7}">
  <dimension ref="A1:M32"/>
  <sheetViews>
    <sheetView workbookViewId="0">
      <selection activeCell="F17" sqref="F17"/>
    </sheetView>
  </sheetViews>
  <sheetFormatPr baseColWidth="10" defaultRowHeight="16" x14ac:dyDescent="0.2"/>
  <sheetData>
    <row r="1" spans="1:13" ht="18" thickTop="1" thickBot="1" x14ac:dyDescent="0.25">
      <c r="A1" t="s">
        <v>0</v>
      </c>
      <c r="B1" s="5" t="s">
        <v>1</v>
      </c>
      <c r="C1" t="s">
        <v>2</v>
      </c>
      <c r="D1" t="s">
        <v>3</v>
      </c>
      <c r="F1" s="1" t="s">
        <v>7</v>
      </c>
      <c r="G1" t="s">
        <v>8</v>
      </c>
      <c r="H1" t="s">
        <v>15</v>
      </c>
      <c r="J1" s="9"/>
      <c r="K1" s="10" t="s">
        <v>9</v>
      </c>
      <c r="L1" s="10" t="s">
        <v>10</v>
      </c>
      <c r="M1" s="11" t="s">
        <v>11</v>
      </c>
    </row>
    <row r="2" spans="1:13" ht="18" thickTop="1" thickBot="1" x14ac:dyDescent="0.25">
      <c r="A2" s="5" t="s">
        <v>5</v>
      </c>
      <c r="B2" s="6">
        <v>0</v>
      </c>
      <c r="C2" s="21">
        <v>5</v>
      </c>
      <c r="D2" s="23">
        <f>B2/C2</f>
        <v>0</v>
      </c>
      <c r="E2" s="5"/>
      <c r="F2" s="17">
        <f>B32/C32</f>
        <v>0.58918406072106266</v>
      </c>
      <c r="G2" s="18">
        <f>SUM(K4:M4)/3</f>
        <v>0.5689972048500237</v>
      </c>
      <c r="H2" s="20">
        <f>D32/30</f>
        <v>0.50139654127207234</v>
      </c>
      <c r="J2" s="12" t="s">
        <v>12</v>
      </c>
      <c r="K2" s="5">
        <f>SUM(B2:B10)</f>
        <v>36</v>
      </c>
      <c r="L2" s="5">
        <f>SUM(B11:B20)</f>
        <v>329</v>
      </c>
      <c r="M2" s="13">
        <f>SUM(B21:B30)</f>
        <v>256</v>
      </c>
    </row>
    <row r="3" spans="1:13" x14ac:dyDescent="0.2">
      <c r="A3" s="5" t="s">
        <v>5</v>
      </c>
      <c r="B3" s="7">
        <v>2</v>
      </c>
      <c r="C3" s="5">
        <v>10</v>
      </c>
      <c r="D3" s="24">
        <f>B3/C3</f>
        <v>0.2</v>
      </c>
      <c r="E3" s="5"/>
      <c r="J3" s="12" t="s">
        <v>13</v>
      </c>
      <c r="K3" s="5">
        <f>SUM(C2:C10)</f>
        <v>73</v>
      </c>
      <c r="L3" s="5">
        <f>SUM(C11:C20)</f>
        <v>592</v>
      </c>
      <c r="M3" s="13">
        <f>SUM(C21:C30)</f>
        <v>389</v>
      </c>
    </row>
    <row r="4" spans="1:13" ht="17" thickBot="1" x14ac:dyDescent="0.25">
      <c r="A4" t="s">
        <v>5</v>
      </c>
      <c r="B4" s="7">
        <v>15</v>
      </c>
      <c r="C4" s="5">
        <v>20</v>
      </c>
      <c r="D4" s="24">
        <f>B4/C4</f>
        <v>0.75</v>
      </c>
      <c r="E4" s="5"/>
      <c r="J4" s="14" t="s">
        <v>14</v>
      </c>
      <c r="K4" s="15">
        <f>K2/K3</f>
        <v>0.49315068493150682</v>
      </c>
      <c r="L4" s="15">
        <f t="shared" ref="L4:M4" si="0">L2/L3</f>
        <v>0.5557432432432432</v>
      </c>
      <c r="M4" s="16">
        <f t="shared" si="0"/>
        <v>0.65809768637532129</v>
      </c>
    </row>
    <row r="5" spans="1:13" ht="17" thickTop="1" x14ac:dyDescent="0.2">
      <c r="A5" t="s">
        <v>5</v>
      </c>
      <c r="B5" s="7">
        <v>1</v>
      </c>
      <c r="C5" s="5">
        <v>5</v>
      </c>
      <c r="D5" s="24">
        <f>B5/C5</f>
        <v>0.2</v>
      </c>
      <c r="E5" s="5"/>
      <c r="J5" s="26"/>
    </row>
    <row r="6" spans="1:13" x14ac:dyDescent="0.2">
      <c r="A6" t="s">
        <v>5</v>
      </c>
      <c r="B6" s="7">
        <v>1</v>
      </c>
      <c r="C6" s="5">
        <v>2</v>
      </c>
      <c r="D6" s="24">
        <f>B6/C6</f>
        <v>0.5</v>
      </c>
      <c r="E6" s="5"/>
      <c r="J6" s="26"/>
    </row>
    <row r="7" spans="1:13" x14ac:dyDescent="0.2">
      <c r="A7" t="s">
        <v>5</v>
      </c>
      <c r="B7" s="7">
        <v>1</v>
      </c>
      <c r="C7" s="5">
        <v>1</v>
      </c>
      <c r="D7" s="24">
        <f>B7/C7</f>
        <v>1</v>
      </c>
      <c r="E7" s="5"/>
    </row>
    <row r="8" spans="1:13" x14ac:dyDescent="0.2">
      <c r="A8" t="s">
        <v>5</v>
      </c>
      <c r="B8" s="7">
        <v>1</v>
      </c>
      <c r="C8" s="5">
        <v>4</v>
      </c>
      <c r="D8" s="24">
        <f>B8/C8</f>
        <v>0.25</v>
      </c>
      <c r="E8" s="5"/>
    </row>
    <row r="9" spans="1:13" x14ac:dyDescent="0.2">
      <c r="A9" t="s">
        <v>5</v>
      </c>
      <c r="B9" s="7">
        <v>0</v>
      </c>
      <c r="C9" s="5">
        <v>6</v>
      </c>
      <c r="D9" s="24">
        <f>B9/C9</f>
        <v>0</v>
      </c>
      <c r="E9" s="5"/>
    </row>
    <row r="10" spans="1:13" ht="17" thickBot="1" x14ac:dyDescent="0.25">
      <c r="A10" t="s">
        <v>5</v>
      </c>
      <c r="B10" s="8">
        <v>15</v>
      </c>
      <c r="C10" s="22">
        <v>20</v>
      </c>
      <c r="D10" s="24">
        <f>B10/C10</f>
        <v>0.75</v>
      </c>
      <c r="E10" s="5"/>
    </row>
    <row r="11" spans="1:13" x14ac:dyDescent="0.2">
      <c r="A11" t="s">
        <v>4</v>
      </c>
      <c r="B11">
        <v>11</v>
      </c>
      <c r="C11">
        <v>20</v>
      </c>
      <c r="D11" s="24">
        <f>B11/C11</f>
        <v>0.55000000000000004</v>
      </c>
      <c r="E11" s="5"/>
    </row>
    <row r="12" spans="1:13" x14ac:dyDescent="0.2">
      <c r="A12" t="s">
        <v>4</v>
      </c>
      <c r="B12">
        <v>47</v>
      </c>
      <c r="C12">
        <v>99</v>
      </c>
      <c r="D12" s="24">
        <f>B12/C12</f>
        <v>0.47474747474747475</v>
      </c>
      <c r="E12" s="5"/>
    </row>
    <row r="13" spans="1:13" x14ac:dyDescent="0.2">
      <c r="A13" t="s">
        <v>4</v>
      </c>
      <c r="B13">
        <v>75</v>
      </c>
      <c r="C13">
        <v>86</v>
      </c>
      <c r="D13" s="24">
        <f>B13/C13</f>
        <v>0.87209302325581395</v>
      </c>
      <c r="E13" s="5"/>
    </row>
    <row r="14" spans="1:13" x14ac:dyDescent="0.2">
      <c r="A14" t="s">
        <v>4</v>
      </c>
      <c r="B14">
        <v>28</v>
      </c>
      <c r="C14">
        <v>65</v>
      </c>
      <c r="D14" s="24">
        <f>B14/C14</f>
        <v>0.43076923076923079</v>
      </c>
      <c r="E14" s="5"/>
    </row>
    <row r="15" spans="1:13" x14ac:dyDescent="0.2">
      <c r="A15" t="s">
        <v>4</v>
      </c>
      <c r="B15">
        <v>26</v>
      </c>
      <c r="C15">
        <v>90</v>
      </c>
      <c r="D15" s="24">
        <f>B15/C15</f>
        <v>0.28888888888888886</v>
      </c>
      <c r="E15" s="5"/>
    </row>
    <row r="16" spans="1:13" x14ac:dyDescent="0.2">
      <c r="A16" t="s">
        <v>4</v>
      </c>
      <c r="B16">
        <v>62</v>
      </c>
      <c r="C16">
        <v>71</v>
      </c>
      <c r="D16" s="24">
        <f>B16/C16</f>
        <v>0.87323943661971826</v>
      </c>
      <c r="E16" s="5"/>
    </row>
    <row r="17" spans="1:5" x14ac:dyDescent="0.2">
      <c r="A17" t="s">
        <v>4</v>
      </c>
      <c r="B17">
        <v>42</v>
      </c>
      <c r="C17">
        <v>55</v>
      </c>
      <c r="D17" s="24">
        <f>B17/C17</f>
        <v>0.76363636363636367</v>
      </c>
      <c r="E17" s="5"/>
    </row>
    <row r="18" spans="1:5" x14ac:dyDescent="0.2">
      <c r="A18" t="s">
        <v>4</v>
      </c>
      <c r="B18">
        <v>16</v>
      </c>
      <c r="C18">
        <v>23</v>
      </c>
      <c r="D18" s="24">
        <f>B18/C18</f>
        <v>0.69565217391304346</v>
      </c>
      <c r="E18" s="5"/>
    </row>
    <row r="19" spans="1:5" x14ac:dyDescent="0.2">
      <c r="A19" t="s">
        <v>4</v>
      </c>
      <c r="B19">
        <v>19</v>
      </c>
      <c r="C19">
        <v>34</v>
      </c>
      <c r="D19" s="24">
        <f>B19/C19</f>
        <v>0.55882352941176472</v>
      </c>
      <c r="E19" s="5"/>
    </row>
    <row r="20" spans="1:5" x14ac:dyDescent="0.2">
      <c r="A20" t="s">
        <v>4</v>
      </c>
      <c r="B20">
        <v>3</v>
      </c>
      <c r="C20">
        <v>49</v>
      </c>
      <c r="D20" s="24">
        <f>B20/C20</f>
        <v>6.1224489795918366E-2</v>
      </c>
      <c r="E20" s="5"/>
    </row>
    <row r="21" spans="1:5" x14ac:dyDescent="0.2">
      <c r="A21" t="s">
        <v>6</v>
      </c>
      <c r="B21">
        <v>41</v>
      </c>
      <c r="C21">
        <v>44</v>
      </c>
      <c r="D21" s="24">
        <f>B21/C21</f>
        <v>0.93181818181818177</v>
      </c>
      <c r="E21" s="5"/>
    </row>
    <row r="22" spans="1:5" x14ac:dyDescent="0.2">
      <c r="A22" t="s">
        <v>6</v>
      </c>
      <c r="B22">
        <v>3</v>
      </c>
      <c r="C22">
        <v>4</v>
      </c>
      <c r="D22" s="24">
        <f>B22/C22</f>
        <v>0.75</v>
      </c>
      <c r="E22" s="5"/>
    </row>
    <row r="23" spans="1:5" x14ac:dyDescent="0.2">
      <c r="A23" t="s">
        <v>6</v>
      </c>
      <c r="B23">
        <v>5</v>
      </c>
      <c r="C23">
        <v>35</v>
      </c>
      <c r="D23" s="24">
        <f>B23/C23</f>
        <v>0.14285714285714285</v>
      </c>
      <c r="E23" s="5"/>
    </row>
    <row r="24" spans="1:5" x14ac:dyDescent="0.2">
      <c r="A24" t="s">
        <v>6</v>
      </c>
      <c r="B24">
        <v>29</v>
      </c>
      <c r="C24">
        <v>50</v>
      </c>
      <c r="D24" s="24">
        <f>B24/C24</f>
        <v>0.57999999999999996</v>
      </c>
      <c r="E24" s="5"/>
    </row>
    <row r="25" spans="1:5" x14ac:dyDescent="0.2">
      <c r="A25" t="s">
        <v>6</v>
      </c>
      <c r="B25">
        <v>41</v>
      </c>
      <c r="C25">
        <v>54</v>
      </c>
      <c r="D25" s="24">
        <f>B25/C25</f>
        <v>0.7592592592592593</v>
      </c>
      <c r="E25" s="5"/>
    </row>
    <row r="26" spans="1:5" x14ac:dyDescent="0.2">
      <c r="A26" t="s">
        <v>6</v>
      </c>
      <c r="B26">
        <v>9</v>
      </c>
      <c r="C26">
        <v>35</v>
      </c>
      <c r="D26" s="24">
        <f>B26/C26</f>
        <v>0.25714285714285712</v>
      </c>
      <c r="E26" s="5"/>
    </row>
    <row r="27" spans="1:5" x14ac:dyDescent="0.2">
      <c r="A27" t="s">
        <v>6</v>
      </c>
      <c r="B27">
        <v>42</v>
      </c>
      <c r="C27">
        <v>43</v>
      </c>
      <c r="D27" s="24">
        <f>B27/C27</f>
        <v>0.97674418604651159</v>
      </c>
      <c r="E27" s="5"/>
    </row>
    <row r="28" spans="1:5" x14ac:dyDescent="0.2">
      <c r="A28" t="s">
        <v>6</v>
      </c>
      <c r="B28">
        <v>72</v>
      </c>
      <c r="C28">
        <v>90</v>
      </c>
      <c r="D28" s="24">
        <f>B28/C28</f>
        <v>0.8</v>
      </c>
      <c r="E28" s="5"/>
    </row>
    <row r="29" spans="1:5" x14ac:dyDescent="0.2">
      <c r="A29" t="s">
        <v>6</v>
      </c>
      <c r="B29">
        <v>13</v>
      </c>
      <c r="C29">
        <v>26</v>
      </c>
      <c r="D29" s="24">
        <f>B29/C29</f>
        <v>0.5</v>
      </c>
      <c r="E29" s="5"/>
    </row>
    <row r="30" spans="1:5" x14ac:dyDescent="0.2">
      <c r="A30" t="s">
        <v>6</v>
      </c>
      <c r="B30">
        <v>1</v>
      </c>
      <c r="C30">
        <v>8</v>
      </c>
      <c r="D30" s="24">
        <f>B30/C30</f>
        <v>0.125</v>
      </c>
      <c r="E30" s="5"/>
    </row>
    <row r="31" spans="1:5" ht="17" thickBot="1" x14ac:dyDescent="0.25">
      <c r="A31" s="1"/>
      <c r="B31" s="1"/>
      <c r="C31" s="1"/>
      <c r="D31" s="25"/>
      <c r="E31" s="5"/>
    </row>
    <row r="32" spans="1:5" ht="18" thickTop="1" thickBot="1" x14ac:dyDescent="0.25">
      <c r="A32" s="3" t="s">
        <v>2</v>
      </c>
      <c r="B32" s="2">
        <f>SUM(B2:B30)</f>
        <v>621</v>
      </c>
      <c r="C32" s="2">
        <f>SUM(C2:C30)</f>
        <v>1054</v>
      </c>
      <c r="D32" s="19">
        <f>SUM(D2:D30)</f>
        <v>15.041896238162169</v>
      </c>
      <c r="E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63D4-A313-194D-86FE-7292318A53B1}">
  <dimension ref="A1:R32"/>
  <sheetViews>
    <sheetView tabSelected="1" workbookViewId="0">
      <selection activeCell="J15" sqref="J15"/>
    </sheetView>
  </sheetViews>
  <sheetFormatPr baseColWidth="10" defaultRowHeight="16" x14ac:dyDescent="0.2"/>
  <sheetData>
    <row r="1" spans="1:18" ht="18" thickTop="1" thickBot="1" x14ac:dyDescent="0.25">
      <c r="A1" t="s">
        <v>0</v>
      </c>
      <c r="B1" s="5" t="s">
        <v>1</v>
      </c>
      <c r="C1" t="s">
        <v>2</v>
      </c>
      <c r="D1" t="s">
        <v>3</v>
      </c>
      <c r="E1" t="s">
        <v>19</v>
      </c>
      <c r="F1" t="s">
        <v>17</v>
      </c>
      <c r="J1" s="9"/>
      <c r="K1" s="10" t="s">
        <v>9</v>
      </c>
      <c r="L1" s="10" t="s">
        <v>10</v>
      </c>
      <c r="M1" s="11" t="s">
        <v>11</v>
      </c>
      <c r="N1" s="5"/>
      <c r="P1" s="1" t="s">
        <v>7</v>
      </c>
      <c r="Q1" t="s">
        <v>8</v>
      </c>
      <c r="R1" t="s">
        <v>15</v>
      </c>
    </row>
    <row r="2" spans="1:18" ht="18" thickTop="1" thickBot="1" x14ac:dyDescent="0.25">
      <c r="A2" s="5" t="s">
        <v>5</v>
      </c>
      <c r="B2" s="6">
        <v>0</v>
      </c>
      <c r="C2" s="21">
        <v>5</v>
      </c>
      <c r="D2" s="23">
        <f>B2/C2</f>
        <v>0</v>
      </c>
      <c r="E2" s="5">
        <f>C2/C$32</f>
        <v>4.7438330170777986E-3</v>
      </c>
      <c r="F2" s="5">
        <f>D2*E2</f>
        <v>0</v>
      </c>
      <c r="G2" s="5"/>
      <c r="H2" s="5"/>
      <c r="J2" s="12" t="s">
        <v>12</v>
      </c>
      <c r="K2" s="5">
        <f>SUM(B2:B10)</f>
        <v>36</v>
      </c>
      <c r="L2" s="5">
        <f>SUM(B11:B20)</f>
        <v>329</v>
      </c>
      <c r="M2" s="13">
        <f>SUM(B21:B30)</f>
        <v>256</v>
      </c>
      <c r="N2" s="5"/>
      <c r="O2" s="4"/>
      <c r="P2" s="17">
        <f>B32/C32</f>
        <v>0.58918406072106266</v>
      </c>
      <c r="Q2" s="18">
        <f>SUM(K4:M4)/3</f>
        <v>0.5689972048500237</v>
      </c>
      <c r="R2" s="20">
        <f>D32/30</f>
        <v>0.50139654127207234</v>
      </c>
    </row>
    <row r="3" spans="1:18" x14ac:dyDescent="0.2">
      <c r="A3" s="5" t="s">
        <v>5</v>
      </c>
      <c r="B3" s="7">
        <v>2</v>
      </c>
      <c r="C3" s="5">
        <v>10</v>
      </c>
      <c r="D3" s="24">
        <f>B3/C3</f>
        <v>0.2</v>
      </c>
      <c r="E3" s="5">
        <f>C3/C$32</f>
        <v>9.4876660341555973E-3</v>
      </c>
      <c r="F3" s="5">
        <f t="shared" ref="F3:F30" si="0">D3*E3</f>
        <v>1.8975332068311196E-3</v>
      </c>
      <c r="G3" s="5"/>
      <c r="H3" s="5"/>
      <c r="J3" s="12" t="s">
        <v>13</v>
      </c>
      <c r="K3" s="5">
        <f>SUM(C2:C10)</f>
        <v>73</v>
      </c>
      <c r="L3" s="5">
        <f>SUM(C11:C20)</f>
        <v>592</v>
      </c>
      <c r="M3" s="13">
        <f>SUM(C21:C30)</f>
        <v>389</v>
      </c>
      <c r="N3" s="5"/>
      <c r="O3" t="s">
        <v>18</v>
      </c>
      <c r="Q3">
        <f>SUM(K6:M6)</f>
        <v>0.58918406072106255</v>
      </c>
      <c r="R3">
        <f>SUM(F2:F30)</f>
        <v>0.58918406072106266</v>
      </c>
    </row>
    <row r="4" spans="1:18" ht="17" thickBot="1" x14ac:dyDescent="0.25">
      <c r="A4" t="s">
        <v>5</v>
      </c>
      <c r="B4" s="7">
        <v>15</v>
      </c>
      <c r="C4" s="5">
        <v>20</v>
      </c>
      <c r="D4" s="24">
        <f>B4/C4</f>
        <v>0.75</v>
      </c>
      <c r="E4" s="5">
        <f t="shared" ref="E4:E31" si="1">C4/C$32</f>
        <v>1.8975332068311195E-2</v>
      </c>
      <c r="F4" s="5">
        <f t="shared" si="0"/>
        <v>1.4231499051233396E-2</v>
      </c>
      <c r="G4" s="5"/>
      <c r="H4" s="5"/>
      <c r="J4" s="14" t="s">
        <v>14</v>
      </c>
      <c r="K4" s="15">
        <f>K2/K3</f>
        <v>0.49315068493150682</v>
      </c>
      <c r="L4" s="15">
        <f t="shared" ref="L4:M4" si="2">L2/L3</f>
        <v>0.5557432432432432</v>
      </c>
      <c r="M4" s="16">
        <f t="shared" si="2"/>
        <v>0.65809768637532129</v>
      </c>
      <c r="N4" s="5"/>
    </row>
    <row r="5" spans="1:18" ht="17" thickTop="1" x14ac:dyDescent="0.2">
      <c r="A5" t="s">
        <v>5</v>
      </c>
      <c r="B5" s="7">
        <v>1</v>
      </c>
      <c r="C5" s="5">
        <v>5</v>
      </c>
      <c r="D5" s="24">
        <f>B5/C5</f>
        <v>0.2</v>
      </c>
      <c r="E5" s="5">
        <f t="shared" si="1"/>
        <v>4.7438330170777986E-3</v>
      </c>
      <c r="F5" s="5">
        <f t="shared" si="0"/>
        <v>9.4876660341555979E-4</v>
      </c>
      <c r="G5" s="5"/>
      <c r="H5" s="5"/>
      <c r="J5" s="26" t="s">
        <v>16</v>
      </c>
      <c r="K5">
        <f>K3/SUM(K3:M3)</f>
        <v>6.9259962049335863E-2</v>
      </c>
      <c r="L5">
        <f>L3/SUM(K3:M3)</f>
        <v>0.56166982922201136</v>
      </c>
      <c r="M5">
        <f>M3/SUM(K3:M3)</f>
        <v>0.36907020872865276</v>
      </c>
    </row>
    <row r="6" spans="1:18" x14ac:dyDescent="0.2">
      <c r="A6" t="s">
        <v>5</v>
      </c>
      <c r="B6" s="7">
        <v>1</v>
      </c>
      <c r="C6" s="5">
        <v>2</v>
      </c>
      <c r="D6" s="24">
        <f>B6/C6</f>
        <v>0.5</v>
      </c>
      <c r="E6" s="5">
        <f t="shared" si="1"/>
        <v>1.8975332068311196E-3</v>
      </c>
      <c r="F6" s="5">
        <f t="shared" si="0"/>
        <v>9.4876660341555979E-4</v>
      </c>
      <c r="G6" s="5"/>
      <c r="H6" s="5"/>
      <c r="J6" s="26" t="s">
        <v>17</v>
      </c>
      <c r="K6">
        <f>K4*K5</f>
        <v>3.4155597722960153E-2</v>
      </c>
      <c r="L6">
        <f>L4*L5</f>
        <v>0.31214421252371916</v>
      </c>
      <c r="M6">
        <f>M5*M4</f>
        <v>0.24288425047438328</v>
      </c>
    </row>
    <row r="7" spans="1:18" x14ac:dyDescent="0.2">
      <c r="A7" t="s">
        <v>5</v>
      </c>
      <c r="B7" s="7">
        <v>1</v>
      </c>
      <c r="C7" s="5">
        <v>1</v>
      </c>
      <c r="D7" s="24">
        <f>B7/C7</f>
        <v>1</v>
      </c>
      <c r="E7" s="5">
        <f t="shared" si="1"/>
        <v>9.4876660341555979E-4</v>
      </c>
      <c r="F7" s="5">
        <f t="shared" si="0"/>
        <v>9.4876660341555979E-4</v>
      </c>
      <c r="G7" s="5"/>
      <c r="H7" s="5"/>
    </row>
    <row r="8" spans="1:18" x14ac:dyDescent="0.2">
      <c r="A8" t="s">
        <v>5</v>
      </c>
      <c r="B8" s="7">
        <v>1</v>
      </c>
      <c r="C8" s="5">
        <v>4</v>
      </c>
      <c r="D8" s="24">
        <f>B8/C8</f>
        <v>0.25</v>
      </c>
      <c r="E8" s="5">
        <f t="shared" si="1"/>
        <v>3.7950664136622392E-3</v>
      </c>
      <c r="F8" s="5">
        <f t="shared" si="0"/>
        <v>9.4876660341555979E-4</v>
      </c>
      <c r="G8" s="5"/>
      <c r="H8" s="5"/>
    </row>
    <row r="9" spans="1:18" x14ac:dyDescent="0.2">
      <c r="A9" t="s">
        <v>5</v>
      </c>
      <c r="B9" s="7">
        <v>0</v>
      </c>
      <c r="C9" s="5">
        <v>6</v>
      </c>
      <c r="D9" s="24">
        <f>B9/C9</f>
        <v>0</v>
      </c>
      <c r="E9" s="5">
        <f t="shared" si="1"/>
        <v>5.6925996204933585E-3</v>
      </c>
      <c r="F9" s="5">
        <f t="shared" si="0"/>
        <v>0</v>
      </c>
      <c r="G9" s="5"/>
      <c r="H9" s="5"/>
    </row>
    <row r="10" spans="1:18" ht="17" thickBot="1" x14ac:dyDescent="0.25">
      <c r="A10" t="s">
        <v>5</v>
      </c>
      <c r="B10" s="8">
        <v>15</v>
      </c>
      <c r="C10" s="22">
        <v>20</v>
      </c>
      <c r="D10" s="24">
        <f>B10/C10</f>
        <v>0.75</v>
      </c>
      <c r="E10" s="5">
        <f t="shared" si="1"/>
        <v>1.8975332068311195E-2</v>
      </c>
      <c r="F10" s="5">
        <f t="shared" si="0"/>
        <v>1.4231499051233396E-2</v>
      </c>
      <c r="G10" s="5"/>
      <c r="H10" s="5"/>
    </row>
    <row r="11" spans="1:18" x14ac:dyDescent="0.2">
      <c r="A11" t="s">
        <v>4</v>
      </c>
      <c r="B11">
        <v>11</v>
      </c>
      <c r="C11">
        <v>20</v>
      </c>
      <c r="D11" s="24">
        <f>B11/C11</f>
        <v>0.55000000000000004</v>
      </c>
      <c r="E11" s="5">
        <f t="shared" si="1"/>
        <v>1.8975332068311195E-2</v>
      </c>
      <c r="F11" s="5">
        <f t="shared" si="0"/>
        <v>1.0436432637571158E-2</v>
      </c>
      <c r="G11" s="5"/>
      <c r="H11" s="5"/>
    </row>
    <row r="12" spans="1:18" x14ac:dyDescent="0.2">
      <c r="A12" t="s">
        <v>4</v>
      </c>
      <c r="B12">
        <v>47</v>
      </c>
      <c r="C12">
        <v>99</v>
      </c>
      <c r="D12" s="24">
        <f>B12/C12</f>
        <v>0.47474747474747475</v>
      </c>
      <c r="E12" s="5">
        <f t="shared" si="1"/>
        <v>9.3927893738140422E-2</v>
      </c>
      <c r="F12" s="5">
        <f t="shared" si="0"/>
        <v>4.4592030360531311E-2</v>
      </c>
      <c r="G12" s="5"/>
      <c r="H12" s="5"/>
    </row>
    <row r="13" spans="1:18" x14ac:dyDescent="0.2">
      <c r="A13" t="s">
        <v>4</v>
      </c>
      <c r="B13">
        <v>75</v>
      </c>
      <c r="C13">
        <v>86</v>
      </c>
      <c r="D13" s="24">
        <f>B13/C13</f>
        <v>0.87209302325581395</v>
      </c>
      <c r="E13" s="5">
        <f t="shared" si="1"/>
        <v>8.1593927893738136E-2</v>
      </c>
      <c r="F13" s="5">
        <f t="shared" si="0"/>
        <v>7.1157495256166978E-2</v>
      </c>
      <c r="G13" s="5"/>
      <c r="H13" s="5"/>
    </row>
    <row r="14" spans="1:18" x14ac:dyDescent="0.2">
      <c r="A14" t="s">
        <v>4</v>
      </c>
      <c r="B14">
        <v>28</v>
      </c>
      <c r="C14">
        <v>65</v>
      </c>
      <c r="D14" s="24">
        <f>B14/C14</f>
        <v>0.43076923076923079</v>
      </c>
      <c r="E14" s="5">
        <f t="shared" si="1"/>
        <v>6.1669829222011384E-2</v>
      </c>
      <c r="F14" s="5">
        <f t="shared" si="0"/>
        <v>2.6565464895635674E-2</v>
      </c>
      <c r="G14" s="5"/>
      <c r="H14" s="5"/>
    </row>
    <row r="15" spans="1:18" x14ac:dyDescent="0.2">
      <c r="A15" t="s">
        <v>4</v>
      </c>
      <c r="B15">
        <v>26</v>
      </c>
      <c r="C15">
        <v>90</v>
      </c>
      <c r="D15" s="24">
        <f>B15/C15</f>
        <v>0.28888888888888886</v>
      </c>
      <c r="E15" s="5">
        <f t="shared" si="1"/>
        <v>8.5388994307400379E-2</v>
      </c>
      <c r="F15" s="5">
        <f t="shared" si="0"/>
        <v>2.4667931688804552E-2</v>
      </c>
      <c r="G15" s="5"/>
      <c r="H15" s="5"/>
    </row>
    <row r="16" spans="1:18" x14ac:dyDescent="0.2">
      <c r="A16" t="s">
        <v>4</v>
      </c>
      <c r="B16">
        <v>62</v>
      </c>
      <c r="C16">
        <v>71</v>
      </c>
      <c r="D16" s="24">
        <f>B16/C16</f>
        <v>0.87323943661971826</v>
      </c>
      <c r="E16" s="5">
        <f t="shared" si="1"/>
        <v>6.7362428842504748E-2</v>
      </c>
      <c r="F16" s="5">
        <f t="shared" si="0"/>
        <v>5.8823529411764705E-2</v>
      </c>
      <c r="G16" s="5"/>
      <c r="H16" s="5"/>
    </row>
    <row r="17" spans="1:8" x14ac:dyDescent="0.2">
      <c r="A17" t="s">
        <v>4</v>
      </c>
      <c r="B17">
        <v>42</v>
      </c>
      <c r="C17">
        <v>55</v>
      </c>
      <c r="D17" s="24">
        <f>B17/C17</f>
        <v>0.76363636363636367</v>
      </c>
      <c r="E17" s="5">
        <f t="shared" si="1"/>
        <v>5.218216318785579E-2</v>
      </c>
      <c r="F17" s="5">
        <f t="shared" si="0"/>
        <v>3.9848197343453517E-2</v>
      </c>
      <c r="G17" s="5"/>
      <c r="H17" s="5"/>
    </row>
    <row r="18" spans="1:8" x14ac:dyDescent="0.2">
      <c r="A18" t="s">
        <v>4</v>
      </c>
      <c r="B18">
        <v>16</v>
      </c>
      <c r="C18">
        <v>23</v>
      </c>
      <c r="D18" s="24">
        <f>B18/C18</f>
        <v>0.69565217391304346</v>
      </c>
      <c r="E18" s="5">
        <f t="shared" si="1"/>
        <v>2.1821631878557873E-2</v>
      </c>
      <c r="F18" s="5">
        <f t="shared" si="0"/>
        <v>1.5180265654648955E-2</v>
      </c>
      <c r="G18" s="5"/>
      <c r="H18" s="5"/>
    </row>
    <row r="19" spans="1:8" x14ac:dyDescent="0.2">
      <c r="A19" t="s">
        <v>4</v>
      </c>
      <c r="B19">
        <v>19</v>
      </c>
      <c r="C19">
        <v>34</v>
      </c>
      <c r="D19" s="24">
        <f>B19/C19</f>
        <v>0.55882352941176472</v>
      </c>
      <c r="E19" s="5">
        <f t="shared" si="1"/>
        <v>3.2258064516129031E-2</v>
      </c>
      <c r="F19" s="5">
        <f t="shared" si="0"/>
        <v>1.8026565464895637E-2</v>
      </c>
      <c r="G19" s="5"/>
      <c r="H19" s="5"/>
    </row>
    <row r="20" spans="1:8" x14ac:dyDescent="0.2">
      <c r="A20" t="s">
        <v>4</v>
      </c>
      <c r="B20">
        <v>3</v>
      </c>
      <c r="C20">
        <v>49</v>
      </c>
      <c r="D20" s="24">
        <f>B20/C20</f>
        <v>6.1224489795918366E-2</v>
      </c>
      <c r="E20" s="5">
        <f t="shared" si="1"/>
        <v>4.6489563567362426E-2</v>
      </c>
      <c r="F20" s="5">
        <f t="shared" si="0"/>
        <v>2.8462998102466793E-3</v>
      </c>
      <c r="G20" s="5"/>
      <c r="H20" s="5"/>
    </row>
    <row r="21" spans="1:8" x14ac:dyDescent="0.2">
      <c r="A21" t="s">
        <v>6</v>
      </c>
      <c r="B21">
        <v>41</v>
      </c>
      <c r="C21">
        <v>44</v>
      </c>
      <c r="D21" s="24">
        <f>B21/C21</f>
        <v>0.93181818181818177</v>
      </c>
      <c r="E21" s="5">
        <f t="shared" si="1"/>
        <v>4.1745730550284632E-2</v>
      </c>
      <c r="F21" s="5">
        <f t="shared" si="0"/>
        <v>3.8899430740037953E-2</v>
      </c>
      <c r="G21" s="5"/>
      <c r="H21" s="5"/>
    </row>
    <row r="22" spans="1:8" x14ac:dyDescent="0.2">
      <c r="A22" t="s">
        <v>6</v>
      </c>
      <c r="B22">
        <v>3</v>
      </c>
      <c r="C22">
        <v>4</v>
      </c>
      <c r="D22" s="24">
        <f>B22/C22</f>
        <v>0.75</v>
      </c>
      <c r="E22" s="5">
        <f t="shared" si="1"/>
        <v>3.7950664136622392E-3</v>
      </c>
      <c r="F22" s="5">
        <f t="shared" si="0"/>
        <v>2.8462998102466793E-3</v>
      </c>
      <c r="G22" s="5"/>
      <c r="H22" s="5"/>
    </row>
    <row r="23" spans="1:8" x14ac:dyDescent="0.2">
      <c r="A23" t="s">
        <v>6</v>
      </c>
      <c r="B23">
        <v>5</v>
      </c>
      <c r="C23">
        <v>35</v>
      </c>
      <c r="D23" s="24">
        <f>B23/C23</f>
        <v>0.14285714285714285</v>
      </c>
      <c r="E23" s="5">
        <f t="shared" si="1"/>
        <v>3.3206831119544589E-2</v>
      </c>
      <c r="F23" s="5">
        <f t="shared" si="0"/>
        <v>4.7438330170777978E-3</v>
      </c>
      <c r="G23" s="5"/>
      <c r="H23" s="5"/>
    </row>
    <row r="24" spans="1:8" x14ac:dyDescent="0.2">
      <c r="A24" t="s">
        <v>6</v>
      </c>
      <c r="B24">
        <v>29</v>
      </c>
      <c r="C24">
        <v>50</v>
      </c>
      <c r="D24" s="24">
        <f>B24/C24</f>
        <v>0.57999999999999996</v>
      </c>
      <c r="E24" s="5">
        <f t="shared" si="1"/>
        <v>4.743833017077799E-2</v>
      </c>
      <c r="F24" s="5">
        <f t="shared" si="0"/>
        <v>2.7514231499051231E-2</v>
      </c>
      <c r="G24" s="5"/>
      <c r="H24" s="5"/>
    </row>
    <row r="25" spans="1:8" x14ac:dyDescent="0.2">
      <c r="A25" t="s">
        <v>6</v>
      </c>
      <c r="B25">
        <v>41</v>
      </c>
      <c r="C25">
        <v>54</v>
      </c>
      <c r="D25" s="24">
        <f>B25/C25</f>
        <v>0.7592592592592593</v>
      </c>
      <c r="E25" s="5">
        <f t="shared" si="1"/>
        <v>5.1233396584440226E-2</v>
      </c>
      <c r="F25" s="5">
        <f t="shared" si="0"/>
        <v>3.8899430740037953E-2</v>
      </c>
      <c r="G25" s="5"/>
      <c r="H25" s="5"/>
    </row>
    <row r="26" spans="1:8" x14ac:dyDescent="0.2">
      <c r="A26" t="s">
        <v>6</v>
      </c>
      <c r="B26">
        <v>9</v>
      </c>
      <c r="C26">
        <v>35</v>
      </c>
      <c r="D26" s="24">
        <f>B26/C26</f>
        <v>0.25714285714285712</v>
      </c>
      <c r="E26" s="5">
        <f t="shared" si="1"/>
        <v>3.3206831119544589E-2</v>
      </c>
      <c r="F26" s="5">
        <f t="shared" si="0"/>
        <v>8.5388994307400365E-3</v>
      </c>
      <c r="G26" s="5"/>
      <c r="H26" s="5"/>
    </row>
    <row r="27" spans="1:8" x14ac:dyDescent="0.2">
      <c r="A27" t="s">
        <v>6</v>
      </c>
      <c r="B27">
        <v>42</v>
      </c>
      <c r="C27">
        <v>43</v>
      </c>
      <c r="D27" s="24">
        <f>B27/C27</f>
        <v>0.97674418604651159</v>
      </c>
      <c r="E27" s="5">
        <f t="shared" si="1"/>
        <v>4.0796963946869068E-2</v>
      </c>
      <c r="F27" s="5">
        <f t="shared" si="0"/>
        <v>3.9848197343453504E-2</v>
      </c>
      <c r="G27" s="5"/>
      <c r="H27" s="5"/>
    </row>
    <row r="28" spans="1:8" x14ac:dyDescent="0.2">
      <c r="A28" t="s">
        <v>6</v>
      </c>
      <c r="B28">
        <v>72</v>
      </c>
      <c r="C28">
        <v>90</v>
      </c>
      <c r="D28" s="24">
        <f>B28/C28</f>
        <v>0.8</v>
      </c>
      <c r="E28" s="5">
        <f t="shared" si="1"/>
        <v>8.5388994307400379E-2</v>
      </c>
      <c r="F28" s="5">
        <f t="shared" si="0"/>
        <v>6.8311195445920306E-2</v>
      </c>
      <c r="G28" s="5"/>
      <c r="H28" s="5"/>
    </row>
    <row r="29" spans="1:8" x14ac:dyDescent="0.2">
      <c r="A29" t="s">
        <v>6</v>
      </c>
      <c r="B29">
        <v>13</v>
      </c>
      <c r="C29">
        <v>26</v>
      </c>
      <c r="D29" s="24">
        <f>B29/C29</f>
        <v>0.5</v>
      </c>
      <c r="E29" s="5">
        <f t="shared" si="1"/>
        <v>2.4667931688804556E-2</v>
      </c>
      <c r="F29" s="5">
        <f t="shared" si="0"/>
        <v>1.2333965844402278E-2</v>
      </c>
      <c r="G29" s="5"/>
      <c r="H29" s="5"/>
    </row>
    <row r="30" spans="1:8" x14ac:dyDescent="0.2">
      <c r="A30" t="s">
        <v>6</v>
      </c>
      <c r="B30">
        <v>1</v>
      </c>
      <c r="C30">
        <v>8</v>
      </c>
      <c r="D30" s="24">
        <f>B30/C30</f>
        <v>0.125</v>
      </c>
      <c r="E30" s="5">
        <f t="shared" si="1"/>
        <v>7.5901328273244783E-3</v>
      </c>
      <c r="F30" s="5">
        <f t="shared" si="0"/>
        <v>9.4876660341555979E-4</v>
      </c>
      <c r="G30" s="5"/>
      <c r="H30" s="5"/>
    </row>
    <row r="31" spans="1:8" ht="17" thickBot="1" x14ac:dyDescent="0.25">
      <c r="A31" s="1"/>
      <c r="B31" s="1"/>
      <c r="C31" s="1"/>
      <c r="D31" s="25"/>
      <c r="E31" s="5"/>
      <c r="F31" s="5"/>
      <c r="G31" s="5"/>
      <c r="H31" s="5"/>
    </row>
    <row r="32" spans="1:8" ht="18" thickTop="1" thickBot="1" x14ac:dyDescent="0.25">
      <c r="A32" s="3" t="s">
        <v>2</v>
      </c>
      <c r="B32" s="2">
        <f>SUM(B2:B30)</f>
        <v>621</v>
      </c>
      <c r="C32" s="2">
        <f>SUM(C2:C30)</f>
        <v>1054</v>
      </c>
      <c r="D32" s="19">
        <f>SUM(D2:D30)</f>
        <v>15.041896238162169</v>
      </c>
      <c r="E32" s="5"/>
      <c r="F32" s="5"/>
      <c r="G32" s="5"/>
      <c r="H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 Harvey</dc:creator>
  <cp:lastModifiedBy>Éric Harvey</cp:lastModifiedBy>
  <dcterms:created xsi:type="dcterms:W3CDTF">2023-10-25T19:49:45Z</dcterms:created>
  <dcterms:modified xsi:type="dcterms:W3CDTF">2023-10-26T17:04:53Z</dcterms:modified>
</cp:coreProperties>
</file>