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tilisateur\Documents\tendances-cryptos-messari\"/>
    </mc:Choice>
  </mc:AlternateContent>
  <xr:revisionPtr revIDLastSave="0" documentId="13_ncr:1_{98A84DFD-0A37-49ED-AE8B-A72F7F1CE52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Représentation graphique" sheetId="7" r:id="rId1"/>
    <sheet name="raw_data" sheetId="6" r:id="rId2"/>
    <sheet name="Analyse has crossed" sheetId="8" r:id="rId3"/>
    <sheet name="readme" sheetId="2" r:id="rId4"/>
  </sheets>
  <definedNames>
    <definedName name="DonnéesExternes_1" localSheetId="2" hidden="1">'Analyse has crossed'!$A$1:$D$257</definedName>
    <definedName name="DonnéesExternes_1" localSheetId="1" hidden="1">'raw_data'!$A$1:$D$257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3" i="8" l="1"/>
  <c r="P155" i="8"/>
  <c r="P154" i="8"/>
  <c r="O155" i="8"/>
  <c r="N155" i="8"/>
  <c r="O154" i="8"/>
  <c r="N154" i="8"/>
  <c r="J255" i="8"/>
  <c r="J247" i="8"/>
  <c r="J224" i="8"/>
  <c r="J216" i="8"/>
  <c r="J200" i="8"/>
  <c r="J189" i="8"/>
  <c r="J173" i="8"/>
  <c r="J155" i="8"/>
  <c r="J148" i="8"/>
  <c r="J112" i="8"/>
  <c r="I255" i="8"/>
  <c r="I247" i="8"/>
  <c r="I224" i="8"/>
  <c r="I216" i="8"/>
  <c r="I200" i="8"/>
  <c r="I189" i="8"/>
  <c r="I173" i="8"/>
  <c r="I155" i="8"/>
  <c r="I148" i="8"/>
  <c r="I112" i="8"/>
  <c r="G257" i="8"/>
  <c r="E257" i="8"/>
  <c r="F257" i="8" s="1"/>
  <c r="G256" i="8"/>
  <c r="E256" i="8"/>
  <c r="F256" i="8" s="1"/>
  <c r="G255" i="8"/>
  <c r="E255" i="8"/>
  <c r="F255" i="8" s="1"/>
  <c r="G254" i="8"/>
  <c r="E254" i="8"/>
  <c r="F254" i="8" s="1"/>
  <c r="G253" i="8"/>
  <c r="E253" i="8"/>
  <c r="F253" i="8" s="1"/>
  <c r="G252" i="8"/>
  <c r="E252" i="8"/>
  <c r="F252" i="8" s="1"/>
  <c r="G251" i="8"/>
  <c r="E251" i="8"/>
  <c r="F251" i="8" s="1"/>
  <c r="G250" i="8"/>
  <c r="E250" i="8"/>
  <c r="F250" i="8" s="1"/>
  <c r="G249" i="8"/>
  <c r="E249" i="8"/>
  <c r="F249" i="8" s="1"/>
  <c r="G248" i="8"/>
  <c r="E248" i="8"/>
  <c r="F248" i="8" s="1"/>
  <c r="G247" i="8"/>
  <c r="E247" i="8"/>
  <c r="F247" i="8" s="1"/>
  <c r="G246" i="8"/>
  <c r="E246" i="8"/>
  <c r="F246" i="8" s="1"/>
  <c r="G245" i="8"/>
  <c r="E245" i="8"/>
  <c r="F245" i="8" s="1"/>
  <c r="G244" i="8"/>
  <c r="E244" i="8"/>
  <c r="F244" i="8" s="1"/>
  <c r="G243" i="8"/>
  <c r="E243" i="8"/>
  <c r="F243" i="8" s="1"/>
  <c r="G242" i="8"/>
  <c r="E242" i="8"/>
  <c r="F242" i="8" s="1"/>
  <c r="G241" i="8"/>
  <c r="E241" i="8"/>
  <c r="F241" i="8" s="1"/>
  <c r="G240" i="8"/>
  <c r="E240" i="8"/>
  <c r="F240" i="8" s="1"/>
  <c r="G239" i="8"/>
  <c r="E239" i="8"/>
  <c r="F239" i="8" s="1"/>
  <c r="G238" i="8"/>
  <c r="E238" i="8"/>
  <c r="F238" i="8" s="1"/>
  <c r="G237" i="8"/>
  <c r="E237" i="8"/>
  <c r="F237" i="8" s="1"/>
  <c r="G236" i="8"/>
  <c r="E236" i="8"/>
  <c r="F236" i="8" s="1"/>
  <c r="G235" i="8"/>
  <c r="E235" i="8"/>
  <c r="F235" i="8" s="1"/>
  <c r="G234" i="8"/>
  <c r="E234" i="8"/>
  <c r="F234" i="8" s="1"/>
  <c r="G233" i="8"/>
  <c r="E233" i="8"/>
  <c r="F233" i="8" s="1"/>
  <c r="G232" i="8"/>
  <c r="E232" i="8"/>
  <c r="F232" i="8" s="1"/>
  <c r="G231" i="8"/>
  <c r="E231" i="8"/>
  <c r="F231" i="8" s="1"/>
  <c r="G230" i="8"/>
  <c r="E230" i="8"/>
  <c r="F230" i="8" s="1"/>
  <c r="G229" i="8"/>
  <c r="E229" i="8"/>
  <c r="F229" i="8" s="1"/>
  <c r="G228" i="8"/>
  <c r="E228" i="8"/>
  <c r="F228" i="8" s="1"/>
  <c r="G227" i="8"/>
  <c r="E227" i="8"/>
  <c r="F227" i="8" s="1"/>
  <c r="G226" i="8"/>
  <c r="E226" i="8"/>
  <c r="F226" i="8" s="1"/>
  <c r="G225" i="8"/>
  <c r="E225" i="8"/>
  <c r="F225" i="8" s="1"/>
  <c r="G224" i="8"/>
  <c r="E224" i="8"/>
  <c r="F224" i="8" s="1"/>
  <c r="G223" i="8"/>
  <c r="E223" i="8"/>
  <c r="F223" i="8" s="1"/>
  <c r="G222" i="8"/>
  <c r="E222" i="8"/>
  <c r="F222" i="8" s="1"/>
  <c r="G221" i="8"/>
  <c r="E221" i="8"/>
  <c r="F221" i="8" s="1"/>
  <c r="G220" i="8"/>
  <c r="E220" i="8"/>
  <c r="F220" i="8" s="1"/>
  <c r="G219" i="8"/>
  <c r="E219" i="8"/>
  <c r="F219" i="8" s="1"/>
  <c r="G218" i="8"/>
  <c r="E218" i="8"/>
  <c r="F218" i="8" s="1"/>
  <c r="G217" i="8"/>
  <c r="E217" i="8"/>
  <c r="F217" i="8" s="1"/>
  <c r="G216" i="8"/>
  <c r="E216" i="8"/>
  <c r="F216" i="8" s="1"/>
  <c r="G215" i="8"/>
  <c r="E215" i="8"/>
  <c r="F215" i="8" s="1"/>
  <c r="G214" i="8"/>
  <c r="E214" i="8"/>
  <c r="F214" i="8" s="1"/>
  <c r="G213" i="8"/>
  <c r="E213" i="8"/>
  <c r="F213" i="8" s="1"/>
  <c r="G212" i="8"/>
  <c r="E212" i="8"/>
  <c r="F212" i="8" s="1"/>
  <c r="G211" i="8"/>
  <c r="E211" i="8"/>
  <c r="F211" i="8" s="1"/>
  <c r="G210" i="8"/>
  <c r="E210" i="8"/>
  <c r="F210" i="8" s="1"/>
  <c r="G209" i="8"/>
  <c r="E209" i="8"/>
  <c r="F209" i="8" s="1"/>
  <c r="G208" i="8"/>
  <c r="E208" i="8"/>
  <c r="F208" i="8" s="1"/>
  <c r="G207" i="8"/>
  <c r="E207" i="8"/>
  <c r="F207" i="8" s="1"/>
  <c r="G206" i="8"/>
  <c r="E206" i="8"/>
  <c r="F206" i="8" s="1"/>
  <c r="G205" i="8"/>
  <c r="E205" i="8"/>
  <c r="F205" i="8" s="1"/>
  <c r="G204" i="8"/>
  <c r="E204" i="8"/>
  <c r="F204" i="8" s="1"/>
  <c r="G203" i="8"/>
  <c r="E203" i="8"/>
  <c r="F203" i="8" s="1"/>
  <c r="G202" i="8"/>
  <c r="E202" i="8"/>
  <c r="F202" i="8" s="1"/>
  <c r="G201" i="8"/>
  <c r="E201" i="8"/>
  <c r="F201" i="8" s="1"/>
  <c r="G200" i="8"/>
  <c r="E200" i="8"/>
  <c r="F200" i="8" s="1"/>
  <c r="G199" i="8"/>
  <c r="E199" i="8"/>
  <c r="F199" i="8" s="1"/>
  <c r="G198" i="8"/>
  <c r="F198" i="8"/>
  <c r="E198" i="8"/>
  <c r="G197" i="8"/>
  <c r="E197" i="8"/>
  <c r="F197" i="8" s="1"/>
  <c r="G196" i="8"/>
  <c r="E196" i="8"/>
  <c r="F196" i="8" s="1"/>
  <c r="G195" i="8"/>
  <c r="E195" i="8"/>
  <c r="F195" i="8" s="1"/>
  <c r="H196" i="8" s="1"/>
  <c r="G194" i="8"/>
  <c r="E194" i="8"/>
  <c r="F194" i="8" s="1"/>
  <c r="G193" i="8"/>
  <c r="E193" i="8"/>
  <c r="F193" i="8" s="1"/>
  <c r="G192" i="8"/>
  <c r="E192" i="8"/>
  <c r="F192" i="8" s="1"/>
  <c r="G191" i="8"/>
  <c r="E191" i="8"/>
  <c r="F191" i="8" s="1"/>
  <c r="G190" i="8"/>
  <c r="E190" i="8"/>
  <c r="F190" i="8" s="1"/>
  <c r="G189" i="8"/>
  <c r="E189" i="8"/>
  <c r="F189" i="8" s="1"/>
  <c r="G188" i="8"/>
  <c r="E188" i="8"/>
  <c r="F188" i="8" s="1"/>
  <c r="G187" i="8"/>
  <c r="E187" i="8"/>
  <c r="F187" i="8" s="1"/>
  <c r="G186" i="8"/>
  <c r="E186" i="8"/>
  <c r="F186" i="8" s="1"/>
  <c r="G185" i="8"/>
  <c r="E185" i="8"/>
  <c r="F185" i="8" s="1"/>
  <c r="G184" i="8"/>
  <c r="E184" i="8"/>
  <c r="F184" i="8" s="1"/>
  <c r="G183" i="8"/>
  <c r="E183" i="8"/>
  <c r="F183" i="8" s="1"/>
  <c r="G182" i="8"/>
  <c r="E182" i="8"/>
  <c r="F182" i="8" s="1"/>
  <c r="G181" i="8"/>
  <c r="E181" i="8"/>
  <c r="F181" i="8" s="1"/>
  <c r="G180" i="8"/>
  <c r="E180" i="8"/>
  <c r="F180" i="8" s="1"/>
  <c r="G179" i="8"/>
  <c r="E179" i="8"/>
  <c r="F179" i="8" s="1"/>
  <c r="G178" i="8"/>
  <c r="E178" i="8"/>
  <c r="F178" i="8" s="1"/>
  <c r="G177" i="8"/>
  <c r="E177" i="8"/>
  <c r="F177" i="8" s="1"/>
  <c r="G176" i="8"/>
  <c r="E176" i="8"/>
  <c r="F176" i="8" s="1"/>
  <c r="G175" i="8"/>
  <c r="E175" i="8"/>
  <c r="F175" i="8" s="1"/>
  <c r="G174" i="8"/>
  <c r="E174" i="8"/>
  <c r="F174" i="8" s="1"/>
  <c r="H175" i="8" s="1"/>
  <c r="G173" i="8"/>
  <c r="E173" i="8"/>
  <c r="F173" i="8" s="1"/>
  <c r="G172" i="8"/>
  <c r="E172" i="8"/>
  <c r="F172" i="8" s="1"/>
  <c r="H173" i="8" s="1"/>
  <c r="G171" i="8"/>
  <c r="E171" i="8"/>
  <c r="F171" i="8" s="1"/>
  <c r="G170" i="8"/>
  <c r="E170" i="8"/>
  <c r="F170" i="8" s="1"/>
  <c r="H171" i="8" s="1"/>
  <c r="G169" i="8"/>
  <c r="E169" i="8"/>
  <c r="F169" i="8" s="1"/>
  <c r="G168" i="8"/>
  <c r="E168" i="8"/>
  <c r="F168" i="8" s="1"/>
  <c r="H169" i="8" s="1"/>
  <c r="G167" i="8"/>
  <c r="E167" i="8"/>
  <c r="F167" i="8" s="1"/>
  <c r="G166" i="8"/>
  <c r="E166" i="8"/>
  <c r="F166" i="8" s="1"/>
  <c r="H167" i="8" s="1"/>
  <c r="G165" i="8"/>
  <c r="E165" i="8"/>
  <c r="F165" i="8" s="1"/>
  <c r="G164" i="8"/>
  <c r="E164" i="8"/>
  <c r="F164" i="8" s="1"/>
  <c r="H165" i="8" s="1"/>
  <c r="G163" i="8"/>
  <c r="E163" i="8"/>
  <c r="F163" i="8" s="1"/>
  <c r="G162" i="8"/>
  <c r="E162" i="8"/>
  <c r="F162" i="8" s="1"/>
  <c r="H163" i="8" s="1"/>
  <c r="G161" i="8"/>
  <c r="E161" i="8"/>
  <c r="F161" i="8" s="1"/>
  <c r="G160" i="8"/>
  <c r="E160" i="8"/>
  <c r="F160" i="8" s="1"/>
  <c r="H161" i="8" s="1"/>
  <c r="G159" i="8"/>
  <c r="E159" i="8"/>
  <c r="F159" i="8" s="1"/>
  <c r="G158" i="8"/>
  <c r="E158" i="8"/>
  <c r="F158" i="8" s="1"/>
  <c r="H159" i="8" s="1"/>
  <c r="G157" i="8"/>
  <c r="E157" i="8"/>
  <c r="F157" i="8" s="1"/>
  <c r="G156" i="8"/>
  <c r="E156" i="8"/>
  <c r="F156" i="8" s="1"/>
  <c r="H157" i="8" s="1"/>
  <c r="G155" i="8"/>
  <c r="E155" i="8"/>
  <c r="F155" i="8" s="1"/>
  <c r="G154" i="8"/>
  <c r="E154" i="8"/>
  <c r="F154" i="8" s="1"/>
  <c r="H155" i="8" s="1"/>
  <c r="G153" i="8"/>
  <c r="E153" i="8"/>
  <c r="F153" i="8" s="1"/>
  <c r="G152" i="8"/>
  <c r="E152" i="8"/>
  <c r="F152" i="8" s="1"/>
  <c r="H153" i="8" s="1"/>
  <c r="G151" i="8"/>
  <c r="E151" i="8"/>
  <c r="F151" i="8" s="1"/>
  <c r="G150" i="8"/>
  <c r="E150" i="8"/>
  <c r="F150" i="8" s="1"/>
  <c r="H151" i="8" s="1"/>
  <c r="G149" i="8"/>
  <c r="E149" i="8"/>
  <c r="F149" i="8" s="1"/>
  <c r="G148" i="8"/>
  <c r="E148" i="8"/>
  <c r="F148" i="8" s="1"/>
  <c r="H149" i="8" s="1"/>
  <c r="G147" i="8"/>
  <c r="E147" i="8"/>
  <c r="F147" i="8" s="1"/>
  <c r="G146" i="8"/>
  <c r="E146" i="8"/>
  <c r="F146" i="8" s="1"/>
  <c r="H147" i="8" s="1"/>
  <c r="G145" i="8"/>
  <c r="E145" i="8"/>
  <c r="F145" i="8" s="1"/>
  <c r="G144" i="8"/>
  <c r="E144" i="8"/>
  <c r="F144" i="8" s="1"/>
  <c r="G143" i="8"/>
  <c r="E143" i="8"/>
  <c r="F143" i="8" s="1"/>
  <c r="G142" i="8"/>
  <c r="E142" i="8"/>
  <c r="F142" i="8" s="1"/>
  <c r="G141" i="8"/>
  <c r="E141" i="8"/>
  <c r="F141" i="8" s="1"/>
  <c r="G140" i="8"/>
  <c r="E140" i="8"/>
  <c r="F140" i="8" s="1"/>
  <c r="G139" i="8"/>
  <c r="E139" i="8"/>
  <c r="F139" i="8" s="1"/>
  <c r="G138" i="8"/>
  <c r="E138" i="8"/>
  <c r="F138" i="8" s="1"/>
  <c r="G137" i="8"/>
  <c r="E137" i="8"/>
  <c r="F137" i="8" s="1"/>
  <c r="G136" i="8"/>
  <c r="E136" i="8"/>
  <c r="F136" i="8" s="1"/>
  <c r="G135" i="8"/>
  <c r="E135" i="8"/>
  <c r="F135" i="8" s="1"/>
  <c r="G134" i="8"/>
  <c r="E134" i="8"/>
  <c r="F134" i="8" s="1"/>
  <c r="G133" i="8"/>
  <c r="E133" i="8"/>
  <c r="F133" i="8" s="1"/>
  <c r="G132" i="8"/>
  <c r="E132" i="8"/>
  <c r="F132" i="8" s="1"/>
  <c r="G131" i="8"/>
  <c r="E131" i="8"/>
  <c r="F131" i="8" s="1"/>
  <c r="G130" i="8"/>
  <c r="E130" i="8"/>
  <c r="F130" i="8" s="1"/>
  <c r="G129" i="8"/>
  <c r="E129" i="8"/>
  <c r="F129" i="8" s="1"/>
  <c r="G128" i="8"/>
  <c r="E128" i="8"/>
  <c r="F128" i="8" s="1"/>
  <c r="G127" i="8"/>
  <c r="E127" i="8"/>
  <c r="F127" i="8" s="1"/>
  <c r="G126" i="8"/>
  <c r="E126" i="8"/>
  <c r="F126" i="8" s="1"/>
  <c r="G125" i="8"/>
  <c r="E125" i="8"/>
  <c r="F125" i="8" s="1"/>
  <c r="G124" i="8"/>
  <c r="E124" i="8"/>
  <c r="F124" i="8" s="1"/>
  <c r="G123" i="8"/>
  <c r="E123" i="8"/>
  <c r="F123" i="8" s="1"/>
  <c r="G122" i="8"/>
  <c r="E122" i="8"/>
  <c r="F122" i="8" s="1"/>
  <c r="G121" i="8"/>
  <c r="E121" i="8"/>
  <c r="F121" i="8" s="1"/>
  <c r="G120" i="8"/>
  <c r="E120" i="8"/>
  <c r="F120" i="8" s="1"/>
  <c r="H121" i="8" s="1"/>
  <c r="G119" i="8"/>
  <c r="E119" i="8"/>
  <c r="F119" i="8" s="1"/>
  <c r="G118" i="8"/>
  <c r="E118" i="8"/>
  <c r="F118" i="8" s="1"/>
  <c r="H119" i="8" s="1"/>
  <c r="G117" i="8"/>
  <c r="E117" i="8"/>
  <c r="F117" i="8" s="1"/>
  <c r="G116" i="8"/>
  <c r="E116" i="8"/>
  <c r="F116" i="8" s="1"/>
  <c r="H117" i="8" s="1"/>
  <c r="G115" i="8"/>
  <c r="E115" i="8"/>
  <c r="F115" i="8" s="1"/>
  <c r="G114" i="8"/>
  <c r="E114" i="8"/>
  <c r="F114" i="8" s="1"/>
  <c r="H115" i="8" s="1"/>
  <c r="G113" i="8"/>
  <c r="E113" i="8"/>
  <c r="F113" i="8" s="1"/>
  <c r="G112" i="8"/>
  <c r="E112" i="8"/>
  <c r="F112" i="8" s="1"/>
  <c r="H113" i="8" s="1"/>
  <c r="G111" i="8"/>
  <c r="E111" i="8"/>
  <c r="F111" i="8" s="1"/>
  <c r="G110" i="8"/>
  <c r="E110" i="8"/>
  <c r="F110" i="8" s="1"/>
  <c r="H111" i="8" s="1"/>
  <c r="G109" i="8"/>
  <c r="E109" i="8"/>
  <c r="F109" i="8" s="1"/>
  <c r="G108" i="8"/>
  <c r="E108" i="8"/>
  <c r="F108" i="8" s="1"/>
  <c r="H109" i="8" s="1"/>
  <c r="G107" i="8"/>
  <c r="E107" i="8"/>
  <c r="F107" i="8" s="1"/>
  <c r="G106" i="8"/>
  <c r="E106" i="8"/>
  <c r="F106" i="8" s="1"/>
  <c r="H107" i="8" s="1"/>
  <c r="G105" i="8"/>
  <c r="E105" i="8"/>
  <c r="F105" i="8" s="1"/>
  <c r="G104" i="8"/>
  <c r="E104" i="8"/>
  <c r="F104" i="8" s="1"/>
  <c r="H105" i="8" s="1"/>
  <c r="G103" i="8"/>
  <c r="E103" i="8"/>
  <c r="F103" i="8" s="1"/>
  <c r="G102" i="8"/>
  <c r="E102" i="8"/>
  <c r="F102" i="8" s="1"/>
  <c r="H103" i="8" s="1"/>
  <c r="G101" i="8"/>
  <c r="E101" i="8"/>
  <c r="F101" i="8" s="1"/>
  <c r="G100" i="8"/>
  <c r="E100" i="8"/>
  <c r="F100" i="8" s="1"/>
  <c r="H101" i="8" s="1"/>
  <c r="G99" i="8"/>
  <c r="E99" i="8"/>
  <c r="F99" i="8" s="1"/>
  <c r="G98" i="8"/>
  <c r="E98" i="8"/>
  <c r="F98" i="8" s="1"/>
  <c r="H99" i="8" s="1"/>
  <c r="G97" i="8"/>
  <c r="E97" i="8"/>
  <c r="F97" i="8" s="1"/>
  <c r="G96" i="8"/>
  <c r="E96" i="8"/>
  <c r="F96" i="8" s="1"/>
  <c r="H97" i="8" s="1"/>
  <c r="G95" i="8"/>
  <c r="E95" i="8"/>
  <c r="F95" i="8" s="1"/>
  <c r="G94" i="8"/>
  <c r="E94" i="8"/>
  <c r="F94" i="8" s="1"/>
  <c r="H95" i="8" s="1"/>
  <c r="G93" i="8"/>
  <c r="E93" i="8"/>
  <c r="F93" i="8" s="1"/>
  <c r="G92" i="8"/>
  <c r="E92" i="8"/>
  <c r="F92" i="8" s="1"/>
  <c r="G91" i="8"/>
  <c r="E91" i="8"/>
  <c r="F91" i="8" s="1"/>
  <c r="G90" i="8"/>
  <c r="E90" i="8"/>
  <c r="F90" i="8" s="1"/>
  <c r="G89" i="8"/>
  <c r="E89" i="8"/>
  <c r="F89" i="8" s="1"/>
  <c r="G88" i="8"/>
  <c r="E88" i="8"/>
  <c r="F88" i="8" s="1"/>
  <c r="G87" i="8"/>
  <c r="E87" i="8"/>
  <c r="F87" i="8" s="1"/>
  <c r="G86" i="8"/>
  <c r="E86" i="8"/>
  <c r="F86" i="8" s="1"/>
  <c r="G85" i="8"/>
  <c r="E85" i="8"/>
  <c r="F85" i="8" s="1"/>
  <c r="G84" i="8"/>
  <c r="E84" i="8"/>
  <c r="F84" i="8" s="1"/>
  <c r="G83" i="8"/>
  <c r="E83" i="8"/>
  <c r="F83" i="8" s="1"/>
  <c r="G82" i="8"/>
  <c r="E82" i="8"/>
  <c r="F82" i="8" s="1"/>
  <c r="G81" i="8"/>
  <c r="E81" i="8"/>
  <c r="F81" i="8" s="1"/>
  <c r="G80" i="8"/>
  <c r="E80" i="8"/>
  <c r="F80" i="8" s="1"/>
  <c r="G79" i="8"/>
  <c r="E79" i="8"/>
  <c r="F79" i="8" s="1"/>
  <c r="G78" i="8"/>
  <c r="F78" i="8"/>
  <c r="E78" i="8"/>
  <c r="G77" i="8"/>
  <c r="E77" i="8"/>
  <c r="F77" i="8" s="1"/>
  <c r="G76" i="8"/>
  <c r="E76" i="8"/>
  <c r="F76" i="8" s="1"/>
  <c r="G75" i="8"/>
  <c r="E75" i="8"/>
  <c r="F75" i="8" s="1"/>
  <c r="G74" i="8"/>
  <c r="E74" i="8"/>
  <c r="F74" i="8" s="1"/>
  <c r="G73" i="8"/>
  <c r="E73" i="8"/>
  <c r="F73" i="8" s="1"/>
  <c r="G72" i="8"/>
  <c r="E72" i="8"/>
  <c r="F72" i="8" s="1"/>
  <c r="G71" i="8"/>
  <c r="E71" i="8"/>
  <c r="F71" i="8" s="1"/>
  <c r="G70" i="8"/>
  <c r="E70" i="8"/>
  <c r="F70" i="8" s="1"/>
  <c r="G69" i="8"/>
  <c r="E69" i="8"/>
  <c r="F69" i="8" s="1"/>
  <c r="G68" i="8"/>
  <c r="E68" i="8"/>
  <c r="F68" i="8" s="1"/>
  <c r="G67" i="8"/>
  <c r="E67" i="8"/>
  <c r="F67" i="8" s="1"/>
  <c r="G66" i="8"/>
  <c r="E66" i="8"/>
  <c r="F66" i="8" s="1"/>
  <c r="G65" i="8"/>
  <c r="E65" i="8"/>
  <c r="F65" i="8" s="1"/>
  <c r="G64" i="8"/>
  <c r="E64" i="8"/>
  <c r="F64" i="8" s="1"/>
  <c r="G63" i="8"/>
  <c r="E63" i="8"/>
  <c r="F63" i="8" s="1"/>
  <c r="G62" i="8"/>
  <c r="E62" i="8"/>
  <c r="F62" i="8" s="1"/>
  <c r="G61" i="8"/>
  <c r="E61" i="8"/>
  <c r="F61" i="8" s="1"/>
  <c r="G60" i="8"/>
  <c r="E60" i="8"/>
  <c r="F60" i="8" s="1"/>
  <c r="G59" i="8"/>
  <c r="E59" i="8"/>
  <c r="F59" i="8" s="1"/>
  <c r="H60" i="8" s="1"/>
  <c r="G58" i="8"/>
  <c r="E58" i="8"/>
  <c r="F58" i="8" s="1"/>
  <c r="G57" i="8"/>
  <c r="E57" i="8"/>
  <c r="F57" i="8" s="1"/>
  <c r="G56" i="8"/>
  <c r="E56" i="8"/>
  <c r="F56" i="8" s="1"/>
  <c r="G55" i="8"/>
  <c r="E55" i="8"/>
  <c r="F55" i="8" s="1"/>
  <c r="H56" i="8" s="1"/>
  <c r="G54" i="8"/>
  <c r="E54" i="8"/>
  <c r="F54" i="8" s="1"/>
  <c r="G53" i="8"/>
  <c r="F53" i="8"/>
  <c r="E53" i="8"/>
  <c r="G52" i="8"/>
  <c r="E52" i="8"/>
  <c r="F52" i="8" s="1"/>
  <c r="G51" i="8"/>
  <c r="E51" i="8"/>
  <c r="F51" i="8" s="1"/>
  <c r="G50" i="8"/>
  <c r="E50" i="8"/>
  <c r="F50" i="8" s="1"/>
  <c r="H51" i="8" s="1"/>
  <c r="G49" i="8"/>
  <c r="E49" i="8"/>
  <c r="F49" i="8" s="1"/>
  <c r="G48" i="8"/>
  <c r="E48" i="8"/>
  <c r="F48" i="8" s="1"/>
  <c r="G47" i="8"/>
  <c r="E47" i="8"/>
  <c r="F47" i="8" s="1"/>
  <c r="G46" i="8"/>
  <c r="E46" i="8"/>
  <c r="F46" i="8" s="1"/>
  <c r="H47" i="8" s="1"/>
  <c r="G45" i="8"/>
  <c r="E45" i="8"/>
  <c r="F45" i="8" s="1"/>
  <c r="G44" i="8"/>
  <c r="E44" i="8"/>
  <c r="F44" i="8" s="1"/>
  <c r="G43" i="8"/>
  <c r="E43" i="8"/>
  <c r="F43" i="8" s="1"/>
  <c r="G42" i="8"/>
  <c r="E42" i="8"/>
  <c r="F42" i="8" s="1"/>
  <c r="G41" i="8"/>
  <c r="E41" i="8"/>
  <c r="F41" i="8" s="1"/>
  <c r="G40" i="8"/>
  <c r="E40" i="8"/>
  <c r="F40" i="8" s="1"/>
  <c r="G39" i="8"/>
  <c r="E39" i="8"/>
  <c r="F39" i="8" s="1"/>
  <c r="G38" i="8"/>
  <c r="E38" i="8"/>
  <c r="F38" i="8" s="1"/>
  <c r="G37" i="8"/>
  <c r="F37" i="8"/>
  <c r="E37" i="8"/>
  <c r="G36" i="8"/>
  <c r="E36" i="8"/>
  <c r="F36" i="8" s="1"/>
  <c r="G35" i="8"/>
  <c r="E35" i="8"/>
  <c r="F35" i="8" s="1"/>
  <c r="G34" i="8"/>
  <c r="E34" i="8"/>
  <c r="F34" i="8" s="1"/>
  <c r="H35" i="8" s="1"/>
  <c r="G33" i="8"/>
  <c r="E33" i="8"/>
  <c r="F33" i="8" s="1"/>
  <c r="G32" i="8"/>
  <c r="E32" i="8"/>
  <c r="F32" i="8" s="1"/>
  <c r="G31" i="8"/>
  <c r="E31" i="8"/>
  <c r="F31" i="8" s="1"/>
  <c r="G30" i="8"/>
  <c r="E30" i="8"/>
  <c r="F30" i="8" s="1"/>
  <c r="G29" i="8"/>
  <c r="E29" i="8"/>
  <c r="F29" i="8" s="1"/>
  <c r="G28" i="8"/>
  <c r="E28" i="8"/>
  <c r="F28" i="8" s="1"/>
  <c r="G27" i="8"/>
  <c r="E27" i="8"/>
  <c r="F27" i="8" s="1"/>
  <c r="G26" i="8"/>
  <c r="E26" i="8"/>
  <c r="F26" i="8" s="1"/>
  <c r="G25" i="8"/>
  <c r="E25" i="8"/>
  <c r="F25" i="8" s="1"/>
  <c r="G24" i="8"/>
  <c r="E24" i="8"/>
  <c r="F24" i="8" s="1"/>
  <c r="G23" i="8"/>
  <c r="E23" i="8"/>
  <c r="F23" i="8" s="1"/>
  <c r="G22" i="8"/>
  <c r="E22" i="8"/>
  <c r="F22" i="8" s="1"/>
  <c r="G21" i="8"/>
  <c r="E21" i="8"/>
  <c r="F21" i="8" s="1"/>
  <c r="H22" i="8" s="1"/>
  <c r="G20" i="8"/>
  <c r="E20" i="8"/>
  <c r="F20" i="8" s="1"/>
  <c r="H21" i="8" s="1"/>
  <c r="G19" i="8"/>
  <c r="E19" i="8"/>
  <c r="F19" i="8" s="1"/>
  <c r="H20" i="8" s="1"/>
  <c r="G18" i="8"/>
  <c r="E18" i="8"/>
  <c r="F18" i="8" s="1"/>
  <c r="H19" i="8" s="1"/>
  <c r="G17" i="8"/>
  <c r="E17" i="8"/>
  <c r="F17" i="8" s="1"/>
  <c r="H18" i="8" s="1"/>
  <c r="G16" i="8"/>
  <c r="E16" i="8"/>
  <c r="F16" i="8" s="1"/>
  <c r="H17" i="8" s="1"/>
  <c r="G15" i="8"/>
  <c r="E15" i="8"/>
  <c r="F15" i="8" s="1"/>
  <c r="H16" i="8" s="1"/>
  <c r="G14" i="8"/>
  <c r="E14" i="8"/>
  <c r="F14" i="8" s="1"/>
  <c r="H15" i="8" s="1"/>
  <c r="G13" i="8"/>
  <c r="E13" i="8"/>
  <c r="F13" i="8" s="1"/>
  <c r="H14" i="8" s="1"/>
  <c r="G12" i="8"/>
  <c r="E12" i="8"/>
  <c r="F12" i="8" s="1"/>
  <c r="H13" i="8" s="1"/>
  <c r="G11" i="8"/>
  <c r="E11" i="8"/>
  <c r="F11" i="8" s="1"/>
  <c r="H12" i="8" s="1"/>
  <c r="G10" i="8"/>
  <c r="E10" i="8"/>
  <c r="F10" i="8" s="1"/>
  <c r="H11" i="8" s="1"/>
  <c r="G9" i="8"/>
  <c r="E9" i="8"/>
  <c r="F9" i="8" s="1"/>
  <c r="H10" i="8" s="1"/>
  <c r="G8" i="8"/>
  <c r="E8" i="8"/>
  <c r="F8" i="8" s="1"/>
  <c r="H9" i="8" s="1"/>
  <c r="G7" i="8"/>
  <c r="E7" i="8"/>
  <c r="F7" i="8" s="1"/>
  <c r="H8" i="8" s="1"/>
  <c r="G6" i="8"/>
  <c r="E6" i="8"/>
  <c r="F6" i="8" s="1"/>
  <c r="H7" i="8" s="1"/>
  <c r="G5" i="8"/>
  <c r="E5" i="8"/>
  <c r="F5" i="8" s="1"/>
  <c r="H6" i="8" s="1"/>
  <c r="G4" i="8"/>
  <c r="E4" i="8"/>
  <c r="F4" i="8" s="1"/>
  <c r="H5" i="8" s="1"/>
  <c r="G3" i="8"/>
  <c r="E3" i="8"/>
  <c r="F3" i="8" s="1"/>
  <c r="H4" i="8" s="1"/>
  <c r="G2" i="8"/>
  <c r="E2" i="8"/>
  <c r="F2" i="8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F2" i="6"/>
  <c r="F3" i="6"/>
  <c r="F4" i="6"/>
  <c r="F5" i="6"/>
  <c r="H6" i="6" s="1"/>
  <c r="F6" i="6"/>
  <c r="F7" i="6"/>
  <c r="F8" i="6"/>
  <c r="F9" i="6"/>
  <c r="H10" i="6" s="1"/>
  <c r="F10" i="6"/>
  <c r="F11" i="6"/>
  <c r="F12" i="6"/>
  <c r="F13" i="6"/>
  <c r="H14" i="6" s="1"/>
  <c r="F14" i="6"/>
  <c r="F15" i="6"/>
  <c r="F16" i="6"/>
  <c r="F17" i="6"/>
  <c r="H18" i="6" s="1"/>
  <c r="F18" i="6"/>
  <c r="F19" i="6"/>
  <c r="F20" i="6"/>
  <c r="F21" i="6"/>
  <c r="H22" i="6" s="1"/>
  <c r="F22" i="6"/>
  <c r="F23" i="6"/>
  <c r="F24" i="6"/>
  <c r="F25" i="6"/>
  <c r="H26" i="6" s="1"/>
  <c r="F26" i="6"/>
  <c r="F27" i="6"/>
  <c r="F28" i="6"/>
  <c r="F29" i="6"/>
  <c r="H30" i="6" s="1"/>
  <c r="F30" i="6"/>
  <c r="F31" i="6"/>
  <c r="F32" i="6"/>
  <c r="F33" i="6"/>
  <c r="H34" i="6" s="1"/>
  <c r="F34" i="6"/>
  <c r="F35" i="6"/>
  <c r="F36" i="6"/>
  <c r="F37" i="6"/>
  <c r="H38" i="6" s="1"/>
  <c r="F38" i="6"/>
  <c r="F39" i="6"/>
  <c r="F40" i="6"/>
  <c r="F41" i="6"/>
  <c r="H42" i="6" s="1"/>
  <c r="F42" i="6"/>
  <c r="F43" i="6"/>
  <c r="F44" i="6"/>
  <c r="F45" i="6"/>
  <c r="H46" i="6" s="1"/>
  <c r="F46" i="6"/>
  <c r="F47" i="6"/>
  <c r="F48" i="6"/>
  <c r="F49" i="6"/>
  <c r="H50" i="6" s="1"/>
  <c r="F50" i="6"/>
  <c r="F51" i="6"/>
  <c r="F52" i="6"/>
  <c r="F53" i="6"/>
  <c r="H54" i="6" s="1"/>
  <c r="F54" i="6"/>
  <c r="F55" i="6"/>
  <c r="F56" i="6"/>
  <c r="F57" i="6"/>
  <c r="H58" i="6" s="1"/>
  <c r="F58" i="6"/>
  <c r="F59" i="6"/>
  <c r="F60" i="6"/>
  <c r="F61" i="6"/>
  <c r="H62" i="6" s="1"/>
  <c r="F62" i="6"/>
  <c r="F63" i="6"/>
  <c r="F64" i="6"/>
  <c r="F65" i="6"/>
  <c r="H66" i="6" s="1"/>
  <c r="F66" i="6"/>
  <c r="F67" i="6"/>
  <c r="F68" i="6"/>
  <c r="F69" i="6"/>
  <c r="H70" i="6" s="1"/>
  <c r="F70" i="6"/>
  <c r="F71" i="6"/>
  <c r="F72" i="6"/>
  <c r="F73" i="6"/>
  <c r="H74" i="6" s="1"/>
  <c r="F74" i="6"/>
  <c r="F75" i="6"/>
  <c r="F76" i="6"/>
  <c r="F77" i="6"/>
  <c r="H78" i="6" s="1"/>
  <c r="F78" i="6"/>
  <c r="F79" i="6"/>
  <c r="F80" i="6"/>
  <c r="F81" i="6"/>
  <c r="H82" i="6" s="1"/>
  <c r="F82" i="6"/>
  <c r="F83" i="6"/>
  <c r="F84" i="6"/>
  <c r="F85" i="6"/>
  <c r="H86" i="6" s="1"/>
  <c r="F86" i="6"/>
  <c r="F87" i="6"/>
  <c r="F88" i="6"/>
  <c r="F89" i="6"/>
  <c r="H90" i="6" s="1"/>
  <c r="F90" i="6"/>
  <c r="F91" i="6"/>
  <c r="F92" i="6"/>
  <c r="F93" i="6"/>
  <c r="H94" i="6" s="1"/>
  <c r="F94" i="6"/>
  <c r="F95" i="6"/>
  <c r="F96" i="6"/>
  <c r="F97" i="6"/>
  <c r="H98" i="6" s="1"/>
  <c r="F98" i="6"/>
  <c r="F99" i="6"/>
  <c r="F100" i="6"/>
  <c r="F101" i="6"/>
  <c r="H102" i="6" s="1"/>
  <c r="F102" i="6"/>
  <c r="F103" i="6"/>
  <c r="F104" i="6"/>
  <c r="F105" i="6"/>
  <c r="H106" i="6" s="1"/>
  <c r="F106" i="6"/>
  <c r="F107" i="6"/>
  <c r="F108" i="6"/>
  <c r="F109" i="6"/>
  <c r="H110" i="6" s="1"/>
  <c r="F110" i="6"/>
  <c r="F111" i="6"/>
  <c r="F112" i="6"/>
  <c r="F113" i="6"/>
  <c r="H114" i="6" s="1"/>
  <c r="F114" i="6"/>
  <c r="F115" i="6"/>
  <c r="F116" i="6"/>
  <c r="F117" i="6"/>
  <c r="H118" i="6" s="1"/>
  <c r="F118" i="6"/>
  <c r="F119" i="6"/>
  <c r="F120" i="6"/>
  <c r="F121" i="6"/>
  <c r="H122" i="6" s="1"/>
  <c r="F122" i="6"/>
  <c r="F123" i="6"/>
  <c r="F124" i="6"/>
  <c r="F125" i="6"/>
  <c r="H126" i="6" s="1"/>
  <c r="F126" i="6"/>
  <c r="F127" i="6"/>
  <c r="F128" i="6"/>
  <c r="F129" i="6"/>
  <c r="H130" i="6" s="1"/>
  <c r="F130" i="6"/>
  <c r="F131" i="6"/>
  <c r="F132" i="6"/>
  <c r="F133" i="6"/>
  <c r="H134" i="6" s="1"/>
  <c r="F134" i="6"/>
  <c r="F135" i="6"/>
  <c r="F136" i="6"/>
  <c r="F137" i="6"/>
  <c r="H138" i="6" s="1"/>
  <c r="F138" i="6"/>
  <c r="F139" i="6"/>
  <c r="F140" i="6"/>
  <c r="F141" i="6"/>
  <c r="H142" i="6" s="1"/>
  <c r="F142" i="6"/>
  <c r="F143" i="6"/>
  <c r="F144" i="6"/>
  <c r="F145" i="6"/>
  <c r="H146" i="6" s="1"/>
  <c r="F146" i="6"/>
  <c r="F147" i="6"/>
  <c r="F148" i="6"/>
  <c r="F149" i="6"/>
  <c r="H150" i="6" s="1"/>
  <c r="F150" i="6"/>
  <c r="F151" i="6"/>
  <c r="F152" i="6"/>
  <c r="F153" i="6"/>
  <c r="H154" i="6" s="1"/>
  <c r="F154" i="6"/>
  <c r="F155" i="6"/>
  <c r="F156" i="6"/>
  <c r="F157" i="6"/>
  <c r="H158" i="6" s="1"/>
  <c r="F158" i="6"/>
  <c r="F159" i="6"/>
  <c r="F160" i="6"/>
  <c r="F161" i="6"/>
  <c r="H162" i="6" s="1"/>
  <c r="F162" i="6"/>
  <c r="F163" i="6"/>
  <c r="F164" i="6"/>
  <c r="F165" i="6"/>
  <c r="H166" i="6" s="1"/>
  <c r="F166" i="6"/>
  <c r="F167" i="6"/>
  <c r="F168" i="6"/>
  <c r="F169" i="6"/>
  <c r="H170" i="6" s="1"/>
  <c r="F170" i="6"/>
  <c r="F171" i="6"/>
  <c r="F172" i="6"/>
  <c r="F173" i="6"/>
  <c r="H174" i="6" s="1"/>
  <c r="F174" i="6"/>
  <c r="F175" i="6"/>
  <c r="F176" i="6"/>
  <c r="F177" i="6"/>
  <c r="H178" i="6" s="1"/>
  <c r="F178" i="6"/>
  <c r="F179" i="6"/>
  <c r="F180" i="6"/>
  <c r="F181" i="6"/>
  <c r="H182" i="6" s="1"/>
  <c r="F182" i="6"/>
  <c r="F183" i="6"/>
  <c r="F184" i="6"/>
  <c r="F185" i="6"/>
  <c r="H186" i="6" s="1"/>
  <c r="F186" i="6"/>
  <c r="F187" i="6"/>
  <c r="F188" i="6"/>
  <c r="F189" i="6"/>
  <c r="H190" i="6" s="1"/>
  <c r="F190" i="6"/>
  <c r="F191" i="6"/>
  <c r="F192" i="6"/>
  <c r="F193" i="6"/>
  <c r="H194" i="6" s="1"/>
  <c r="F194" i="6"/>
  <c r="F195" i="6"/>
  <c r="F196" i="6"/>
  <c r="F197" i="6"/>
  <c r="H198" i="6" s="1"/>
  <c r="F198" i="6"/>
  <c r="F199" i="6"/>
  <c r="F200" i="6"/>
  <c r="F201" i="6"/>
  <c r="H202" i="6" s="1"/>
  <c r="F202" i="6"/>
  <c r="F203" i="6"/>
  <c r="F204" i="6"/>
  <c r="F205" i="6"/>
  <c r="H206" i="6" s="1"/>
  <c r="F206" i="6"/>
  <c r="F207" i="6"/>
  <c r="F208" i="6"/>
  <c r="F209" i="6"/>
  <c r="H210" i="6" s="1"/>
  <c r="F210" i="6"/>
  <c r="F211" i="6"/>
  <c r="F212" i="6"/>
  <c r="F213" i="6"/>
  <c r="H214" i="6" s="1"/>
  <c r="F214" i="6"/>
  <c r="F215" i="6"/>
  <c r="F216" i="6"/>
  <c r="F217" i="6"/>
  <c r="H218" i="6" s="1"/>
  <c r="F218" i="6"/>
  <c r="F219" i="6"/>
  <c r="F220" i="6"/>
  <c r="F221" i="6"/>
  <c r="H222" i="6" s="1"/>
  <c r="F222" i="6"/>
  <c r="F223" i="6"/>
  <c r="F224" i="6"/>
  <c r="F225" i="6"/>
  <c r="H226" i="6" s="1"/>
  <c r="F226" i="6"/>
  <c r="F227" i="6"/>
  <c r="F228" i="6"/>
  <c r="F229" i="6"/>
  <c r="H230" i="6" s="1"/>
  <c r="F230" i="6"/>
  <c r="F231" i="6"/>
  <c r="F232" i="6"/>
  <c r="F233" i="6"/>
  <c r="H234" i="6" s="1"/>
  <c r="F234" i="6"/>
  <c r="F235" i="6"/>
  <c r="F236" i="6"/>
  <c r="F237" i="6"/>
  <c r="H238" i="6" s="1"/>
  <c r="F238" i="6"/>
  <c r="F239" i="6"/>
  <c r="F240" i="6"/>
  <c r="F241" i="6"/>
  <c r="H242" i="6" s="1"/>
  <c r="F242" i="6"/>
  <c r="F243" i="6"/>
  <c r="F244" i="6"/>
  <c r="F245" i="6"/>
  <c r="H246" i="6" s="1"/>
  <c r="F246" i="6"/>
  <c r="F247" i="6"/>
  <c r="F248" i="6"/>
  <c r="F249" i="6"/>
  <c r="H250" i="6" s="1"/>
  <c r="F250" i="6"/>
  <c r="F251" i="6"/>
  <c r="F252" i="6"/>
  <c r="F253" i="6"/>
  <c r="H254" i="6" s="1"/>
  <c r="F254" i="6"/>
  <c r="F255" i="6"/>
  <c r="F256" i="6"/>
  <c r="F257" i="6"/>
  <c r="H257" i="6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H2" i="6"/>
  <c r="H3" i="6"/>
  <c r="H4" i="6"/>
  <c r="H5" i="6"/>
  <c r="H7" i="6"/>
  <c r="H8" i="6"/>
  <c r="H9" i="6"/>
  <c r="H11" i="6"/>
  <c r="H12" i="6"/>
  <c r="H13" i="6"/>
  <c r="H15" i="6"/>
  <c r="H16" i="6"/>
  <c r="H17" i="6"/>
  <c r="H19" i="6"/>
  <c r="H20" i="6"/>
  <c r="H21" i="6"/>
  <c r="H23" i="6"/>
  <c r="H24" i="6"/>
  <c r="H27" i="6"/>
  <c r="H28" i="6"/>
  <c r="H31" i="6"/>
  <c r="H32" i="6"/>
  <c r="H35" i="6"/>
  <c r="H36" i="6"/>
  <c r="H37" i="6"/>
  <c r="H39" i="6"/>
  <c r="H40" i="6"/>
  <c r="H43" i="6"/>
  <c r="H44" i="6"/>
  <c r="H47" i="6"/>
  <c r="H48" i="6"/>
  <c r="H51" i="6"/>
  <c r="H52" i="6"/>
  <c r="H53" i="6"/>
  <c r="H55" i="6"/>
  <c r="H56" i="6"/>
  <c r="H59" i="6"/>
  <c r="H60" i="6"/>
  <c r="H63" i="6"/>
  <c r="H64" i="6"/>
  <c r="H67" i="6"/>
  <c r="H68" i="6"/>
  <c r="H69" i="6"/>
  <c r="H71" i="6"/>
  <c r="H72" i="6"/>
  <c r="H75" i="6"/>
  <c r="H76" i="6"/>
  <c r="H79" i="6"/>
  <c r="H80" i="6"/>
  <c r="H83" i="6"/>
  <c r="H84" i="6"/>
  <c r="H85" i="6"/>
  <c r="H87" i="6"/>
  <c r="H88" i="6"/>
  <c r="H91" i="6"/>
  <c r="H92" i="6"/>
  <c r="H95" i="6"/>
  <c r="H96" i="6"/>
  <c r="H99" i="6"/>
  <c r="H100" i="6"/>
  <c r="H101" i="6"/>
  <c r="H103" i="6"/>
  <c r="H104" i="6"/>
  <c r="H107" i="6"/>
  <c r="H108" i="6"/>
  <c r="H111" i="6"/>
  <c r="H112" i="6"/>
  <c r="H115" i="6"/>
  <c r="H116" i="6"/>
  <c r="H117" i="6"/>
  <c r="H119" i="6"/>
  <c r="H120" i="6"/>
  <c r="H123" i="6"/>
  <c r="H124" i="6"/>
  <c r="H127" i="6"/>
  <c r="H128" i="6"/>
  <c r="H131" i="6"/>
  <c r="H132" i="6"/>
  <c r="H133" i="6"/>
  <c r="H135" i="6"/>
  <c r="H136" i="6"/>
  <c r="H139" i="6"/>
  <c r="H140" i="6"/>
  <c r="H143" i="6"/>
  <c r="H144" i="6"/>
  <c r="H147" i="6"/>
  <c r="H148" i="6"/>
  <c r="H149" i="6"/>
  <c r="H151" i="6"/>
  <c r="H152" i="6"/>
  <c r="H155" i="6"/>
  <c r="H156" i="6"/>
  <c r="H159" i="6"/>
  <c r="H160" i="6"/>
  <c r="H163" i="6"/>
  <c r="H164" i="6"/>
  <c r="H165" i="6"/>
  <c r="H167" i="6"/>
  <c r="H168" i="6"/>
  <c r="H171" i="6"/>
  <c r="H172" i="6"/>
  <c r="H175" i="6"/>
  <c r="H176" i="6"/>
  <c r="H179" i="6"/>
  <c r="H180" i="6"/>
  <c r="H181" i="6"/>
  <c r="H183" i="6"/>
  <c r="H184" i="6"/>
  <c r="H187" i="6"/>
  <c r="H188" i="6"/>
  <c r="H191" i="6"/>
  <c r="H192" i="6"/>
  <c r="H195" i="6"/>
  <c r="H196" i="6"/>
  <c r="H197" i="6"/>
  <c r="H199" i="6"/>
  <c r="H200" i="6"/>
  <c r="H203" i="6"/>
  <c r="H204" i="6"/>
  <c r="H207" i="6"/>
  <c r="H208" i="6"/>
  <c r="H211" i="6"/>
  <c r="H212" i="6"/>
  <c r="H213" i="6"/>
  <c r="H215" i="6"/>
  <c r="H216" i="6"/>
  <c r="H219" i="6"/>
  <c r="H220" i="6"/>
  <c r="H223" i="6"/>
  <c r="H224" i="6"/>
  <c r="H227" i="6"/>
  <c r="H228" i="6"/>
  <c r="H229" i="6"/>
  <c r="H231" i="6"/>
  <c r="H232" i="6"/>
  <c r="H235" i="6"/>
  <c r="H236" i="6"/>
  <c r="H239" i="6"/>
  <c r="H240" i="6"/>
  <c r="H243" i="6"/>
  <c r="H244" i="6"/>
  <c r="H245" i="6"/>
  <c r="H247" i="6"/>
  <c r="H248" i="6"/>
  <c r="H251" i="6"/>
  <c r="H252" i="6"/>
  <c r="H255" i="6"/>
  <c r="H256" i="6"/>
  <c r="H24" i="8" l="1"/>
  <c r="H28" i="8"/>
  <c r="H67" i="8"/>
  <c r="H199" i="8"/>
  <c r="H201" i="8"/>
  <c r="H203" i="8"/>
  <c r="H205" i="8"/>
  <c r="H207" i="8"/>
  <c r="H209" i="8"/>
  <c r="H211" i="8"/>
  <c r="H213" i="8"/>
  <c r="H215" i="8"/>
  <c r="H217" i="8"/>
  <c r="H219" i="8"/>
  <c r="H221" i="8"/>
  <c r="H223" i="8"/>
  <c r="H225" i="8"/>
  <c r="H227" i="8"/>
  <c r="H229" i="8"/>
  <c r="H231" i="8"/>
  <c r="H233" i="8"/>
  <c r="H235" i="8"/>
  <c r="H237" i="8"/>
  <c r="H239" i="8"/>
  <c r="H241" i="8"/>
  <c r="H243" i="8"/>
  <c r="H245" i="8"/>
  <c r="H247" i="8"/>
  <c r="H249" i="8"/>
  <c r="H251" i="8"/>
  <c r="H253" i="8"/>
  <c r="H255" i="8"/>
  <c r="H257" i="8"/>
  <c r="H33" i="8"/>
  <c r="H63" i="8"/>
  <c r="H65" i="8"/>
  <c r="H72" i="8"/>
  <c r="H76" i="8"/>
  <c r="H183" i="8"/>
  <c r="H189" i="8"/>
  <c r="H191" i="8"/>
  <c r="H31" i="8"/>
  <c r="H40" i="8"/>
  <c r="H44" i="8"/>
  <c r="H180" i="8"/>
  <c r="H49" i="8"/>
  <c r="H37" i="8"/>
  <c r="H69" i="8"/>
  <c r="H78" i="8"/>
  <c r="H92" i="8"/>
  <c r="H123" i="8"/>
  <c r="H125" i="8"/>
  <c r="H127" i="8"/>
  <c r="H129" i="8"/>
  <c r="H131" i="8"/>
  <c r="H133" i="8"/>
  <c r="H135" i="8"/>
  <c r="H137" i="8"/>
  <c r="H139" i="8"/>
  <c r="H141" i="8"/>
  <c r="H143" i="8"/>
  <c r="H145" i="8"/>
  <c r="H53" i="8"/>
  <c r="H25" i="8"/>
  <c r="H41" i="8"/>
  <c r="H57" i="8"/>
  <c r="H94" i="8"/>
  <c r="H29" i="8"/>
  <c r="H45" i="8"/>
  <c r="H61" i="8"/>
  <c r="H84" i="8"/>
  <c r="H181" i="8"/>
  <c r="H197" i="8"/>
  <c r="H3" i="8"/>
  <c r="H2" i="8"/>
  <c r="H23" i="8"/>
  <c r="H32" i="8"/>
  <c r="H39" i="8"/>
  <c r="H48" i="8"/>
  <c r="H55" i="8"/>
  <c r="H64" i="8"/>
  <c r="H71" i="8"/>
  <c r="H27" i="8"/>
  <c r="H36" i="8"/>
  <c r="H43" i="8"/>
  <c r="H52" i="8"/>
  <c r="H59" i="8"/>
  <c r="H68" i="8"/>
  <c r="H58" i="8"/>
  <c r="H66" i="8"/>
  <c r="H26" i="8"/>
  <c r="H30" i="8"/>
  <c r="H34" i="8"/>
  <c r="H38" i="8"/>
  <c r="H42" i="8"/>
  <c r="H46" i="8"/>
  <c r="H50" i="8"/>
  <c r="H54" i="8"/>
  <c r="H62" i="8"/>
  <c r="H70" i="8"/>
  <c r="H86" i="8"/>
  <c r="H188" i="8"/>
  <c r="H80" i="8"/>
  <c r="H88" i="8"/>
  <c r="H74" i="8"/>
  <c r="H82" i="8"/>
  <c r="H90" i="8"/>
  <c r="H176" i="8"/>
  <c r="H184" i="8"/>
  <c r="H192" i="8"/>
  <c r="H200" i="8"/>
  <c r="H202" i="8"/>
  <c r="H204" i="8"/>
  <c r="H206" i="8"/>
  <c r="H208" i="8"/>
  <c r="H210" i="8"/>
  <c r="H212" i="8"/>
  <c r="H214" i="8"/>
  <c r="H216" i="8"/>
  <c r="H218" i="8"/>
  <c r="H220" i="8"/>
  <c r="H222" i="8"/>
  <c r="H224" i="8"/>
  <c r="H226" i="8"/>
  <c r="H228" i="8"/>
  <c r="H230" i="8"/>
  <c r="H232" i="8"/>
  <c r="H234" i="8"/>
  <c r="H236" i="8"/>
  <c r="H238" i="8"/>
  <c r="H240" i="8"/>
  <c r="H242" i="8"/>
  <c r="H244" i="8"/>
  <c r="H246" i="8"/>
  <c r="H248" i="8"/>
  <c r="H250" i="8"/>
  <c r="H252" i="8"/>
  <c r="H254" i="8"/>
  <c r="H256" i="8"/>
  <c r="H73" i="8"/>
  <c r="H77" i="8"/>
  <c r="H81" i="8"/>
  <c r="H85" i="8"/>
  <c r="H89" i="8"/>
  <c r="H93" i="8"/>
  <c r="H96" i="8"/>
  <c r="H98" i="8"/>
  <c r="H100" i="8"/>
  <c r="H102" i="8"/>
  <c r="H104" i="8"/>
  <c r="H106" i="8"/>
  <c r="H108" i="8"/>
  <c r="H110" i="8"/>
  <c r="H112" i="8"/>
  <c r="H114" i="8"/>
  <c r="H116" i="8"/>
  <c r="H118" i="8"/>
  <c r="H120" i="8"/>
  <c r="H122" i="8"/>
  <c r="H124" i="8"/>
  <c r="H126" i="8"/>
  <c r="H128" i="8"/>
  <c r="H130" i="8"/>
  <c r="H132" i="8"/>
  <c r="H134" i="8"/>
  <c r="H136" i="8"/>
  <c r="H138" i="8"/>
  <c r="H140" i="8"/>
  <c r="H142" i="8"/>
  <c r="H144" i="8"/>
  <c r="H146" i="8"/>
  <c r="H148" i="8"/>
  <c r="H150" i="8"/>
  <c r="H152" i="8"/>
  <c r="H154" i="8"/>
  <c r="H156" i="8"/>
  <c r="H158" i="8"/>
  <c r="H160" i="8"/>
  <c r="H162" i="8"/>
  <c r="H164" i="8"/>
  <c r="H166" i="8"/>
  <c r="H168" i="8"/>
  <c r="H170" i="8"/>
  <c r="H172" i="8"/>
  <c r="H174" i="8"/>
  <c r="H177" i="8"/>
  <c r="H182" i="8"/>
  <c r="H185" i="8"/>
  <c r="H190" i="8"/>
  <c r="H193" i="8"/>
  <c r="H198" i="8"/>
  <c r="H179" i="8"/>
  <c r="H187" i="8"/>
  <c r="H195" i="8"/>
  <c r="H75" i="8"/>
  <c r="H79" i="8"/>
  <c r="H83" i="8"/>
  <c r="H87" i="8"/>
  <c r="H91" i="8"/>
  <c r="H178" i="8"/>
  <c r="H186" i="8"/>
  <c r="H194" i="8"/>
  <c r="H249" i="6"/>
  <c r="H233" i="6"/>
  <c r="H217" i="6"/>
  <c r="H201" i="6"/>
  <c r="H185" i="6"/>
  <c r="H169" i="6"/>
  <c r="H153" i="6"/>
  <c r="H137" i="6"/>
  <c r="H121" i="6"/>
  <c r="H105" i="6"/>
  <c r="H89" i="6"/>
  <c r="H73" i="6"/>
  <c r="H57" i="6"/>
  <c r="H41" i="6"/>
  <c r="H25" i="6"/>
  <c r="H253" i="6"/>
  <c r="H141" i="6"/>
  <c r="H125" i="6"/>
  <c r="H109" i="6"/>
  <c r="H93" i="6"/>
  <c r="H77" i="6"/>
  <c r="H61" i="6"/>
  <c r="H45" i="6"/>
  <c r="H29" i="6"/>
  <c r="H237" i="6"/>
  <c r="H221" i="6"/>
  <c r="H205" i="6"/>
  <c r="H189" i="6"/>
  <c r="H173" i="6"/>
  <c r="H157" i="6"/>
  <c r="H241" i="6"/>
  <c r="H225" i="6"/>
  <c r="H209" i="6"/>
  <c r="H193" i="6"/>
  <c r="H177" i="6"/>
  <c r="H161" i="6"/>
  <c r="H145" i="6"/>
  <c r="H129" i="6"/>
  <c r="H113" i="6"/>
  <c r="H97" i="6"/>
  <c r="H81" i="6"/>
  <c r="H65" i="6"/>
  <c r="H49" i="6"/>
  <c r="H3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17CDC-5D32-47E5-A84F-2810CEF49238}" keepAlive="1" name="Requête - raw_data" description="Connexion à la requête « raw_data » dans le classeur." type="5" refreshedVersion="7" background="1" saveData="1">
    <dbPr connection="Provider=Microsoft.Mashup.OleDb.1;Data Source=$Workbook$;Location=raw_data;Extended Properties=&quot;&quot;" command="SELECT * FROM [raw_data]"/>
  </connection>
  <connection id="2" xr16:uid="{835D1E87-FA45-4C38-B79D-31755C9D6CBC}" keepAlive="1" name="Requête - raw_data (2)" description="Connexion à la requête « raw_data (2) » dans le classeur." type="5" refreshedVersion="7" background="1" saveData="1">
    <dbPr connection="Provider=Microsoft.Mashup.OleDb.1;Data Source=$Workbook$;Location=&quot;raw_data (2)&quot;;Extended Properties=&quot;&quot;" command="SELECT * FROM [raw_data (2)]"/>
  </connection>
</connections>
</file>

<file path=xl/sharedStrings.xml><?xml version="1.0" encoding="utf-8"?>
<sst xmlns="http://schemas.openxmlformats.org/spreadsheetml/2006/main" count="23" uniqueCount="15">
  <si>
    <t>RELANCER LE SCRIPT "get_data_for_backtest.py" AVANT D'ACTUALISER LES DONNEES</t>
  </si>
  <si>
    <t>Has_crossed</t>
  </si>
  <si>
    <t>timestamp</t>
  </si>
  <si>
    <t>close</t>
  </si>
  <si>
    <t>mm20_values</t>
  </si>
  <si>
    <t>mm50_values</t>
  </si>
  <si>
    <t>close moins mm20</t>
  </si>
  <si>
    <t>Trend close vs mm20</t>
  </si>
  <si>
    <t>Tendance MM20</t>
  </si>
  <si>
    <t>Trades neg</t>
  </si>
  <si>
    <t>Trades pos</t>
  </si>
  <si>
    <t>Nb</t>
  </si>
  <si>
    <t>Somme</t>
  </si>
  <si>
    <t>Moyenne</t>
  </si>
  <si>
    <t>Ratio 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</si>
</sst>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Représentation</a:t>
            </a:r>
            <a:r>
              <a:rPr lang="en-US" baseline="0"/>
              <a:t> graphique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'raw_data'!$B$1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'raw_data'!$A$2:$A$257</c:f>
              <c:numCache>
                <c:formatCode>m/d/yyyy</c:formatCode>
                <c:ptCount val="256"/>
                <c:pt idx="0">
                  <c:v>44106</c:v>
                </c:pt>
                <c:pt idx="1">
                  <c:v>44107</c:v>
                </c:pt>
                <c:pt idx="2">
                  <c:v>44108</c:v>
                </c:pt>
                <c:pt idx="3">
                  <c:v>44109</c:v>
                </c:pt>
                <c:pt idx="4">
                  <c:v>44110</c:v>
                </c:pt>
                <c:pt idx="5">
                  <c:v>44111</c:v>
                </c:pt>
                <c:pt idx="6">
                  <c:v>44112</c:v>
                </c:pt>
                <c:pt idx="7">
                  <c:v>44113</c:v>
                </c:pt>
                <c:pt idx="8">
                  <c:v>44114</c:v>
                </c:pt>
                <c:pt idx="9">
                  <c:v>44115</c:v>
                </c:pt>
                <c:pt idx="10">
                  <c:v>44116</c:v>
                </c:pt>
                <c:pt idx="11">
                  <c:v>44117</c:v>
                </c:pt>
                <c:pt idx="12">
                  <c:v>44118</c:v>
                </c:pt>
                <c:pt idx="13">
                  <c:v>44119</c:v>
                </c:pt>
                <c:pt idx="14">
                  <c:v>44120</c:v>
                </c:pt>
                <c:pt idx="15">
                  <c:v>44121</c:v>
                </c:pt>
                <c:pt idx="16">
                  <c:v>44122</c:v>
                </c:pt>
                <c:pt idx="17">
                  <c:v>44123</c:v>
                </c:pt>
                <c:pt idx="18">
                  <c:v>44124</c:v>
                </c:pt>
                <c:pt idx="19">
                  <c:v>44125</c:v>
                </c:pt>
                <c:pt idx="20">
                  <c:v>44126</c:v>
                </c:pt>
                <c:pt idx="21">
                  <c:v>44127</c:v>
                </c:pt>
                <c:pt idx="22">
                  <c:v>44128</c:v>
                </c:pt>
                <c:pt idx="23">
                  <c:v>44129</c:v>
                </c:pt>
                <c:pt idx="24">
                  <c:v>44130</c:v>
                </c:pt>
                <c:pt idx="25">
                  <c:v>44131</c:v>
                </c:pt>
                <c:pt idx="26">
                  <c:v>44132</c:v>
                </c:pt>
                <c:pt idx="27">
                  <c:v>44133</c:v>
                </c:pt>
                <c:pt idx="28">
                  <c:v>44134</c:v>
                </c:pt>
                <c:pt idx="29">
                  <c:v>44135</c:v>
                </c:pt>
                <c:pt idx="30">
                  <c:v>44136</c:v>
                </c:pt>
                <c:pt idx="31">
                  <c:v>44137</c:v>
                </c:pt>
                <c:pt idx="32">
                  <c:v>44138</c:v>
                </c:pt>
                <c:pt idx="33">
                  <c:v>44139</c:v>
                </c:pt>
                <c:pt idx="34">
                  <c:v>44140</c:v>
                </c:pt>
                <c:pt idx="35">
                  <c:v>44141</c:v>
                </c:pt>
                <c:pt idx="36">
                  <c:v>44142</c:v>
                </c:pt>
                <c:pt idx="37">
                  <c:v>44143</c:v>
                </c:pt>
                <c:pt idx="38">
                  <c:v>44144</c:v>
                </c:pt>
                <c:pt idx="39">
                  <c:v>44145</c:v>
                </c:pt>
                <c:pt idx="40">
                  <c:v>44146</c:v>
                </c:pt>
                <c:pt idx="41">
                  <c:v>44147</c:v>
                </c:pt>
                <c:pt idx="42">
                  <c:v>44148</c:v>
                </c:pt>
                <c:pt idx="43">
                  <c:v>44149</c:v>
                </c:pt>
                <c:pt idx="44">
                  <c:v>44150</c:v>
                </c:pt>
                <c:pt idx="45">
                  <c:v>44151</c:v>
                </c:pt>
                <c:pt idx="46">
                  <c:v>44152</c:v>
                </c:pt>
                <c:pt idx="47">
                  <c:v>44153</c:v>
                </c:pt>
                <c:pt idx="48">
                  <c:v>44154</c:v>
                </c:pt>
                <c:pt idx="49">
                  <c:v>44155</c:v>
                </c:pt>
                <c:pt idx="50">
                  <c:v>44156</c:v>
                </c:pt>
                <c:pt idx="51">
                  <c:v>44157</c:v>
                </c:pt>
                <c:pt idx="52">
                  <c:v>44158</c:v>
                </c:pt>
                <c:pt idx="53">
                  <c:v>44159</c:v>
                </c:pt>
                <c:pt idx="54">
                  <c:v>44160</c:v>
                </c:pt>
                <c:pt idx="55">
                  <c:v>44161</c:v>
                </c:pt>
                <c:pt idx="56">
                  <c:v>44162</c:v>
                </c:pt>
                <c:pt idx="57">
                  <c:v>44163</c:v>
                </c:pt>
                <c:pt idx="58">
                  <c:v>44164</c:v>
                </c:pt>
                <c:pt idx="59">
                  <c:v>44165</c:v>
                </c:pt>
                <c:pt idx="60">
                  <c:v>44166</c:v>
                </c:pt>
                <c:pt idx="61">
                  <c:v>44167</c:v>
                </c:pt>
                <c:pt idx="62">
                  <c:v>44168</c:v>
                </c:pt>
                <c:pt idx="63">
                  <c:v>44169</c:v>
                </c:pt>
                <c:pt idx="64">
                  <c:v>44170</c:v>
                </c:pt>
                <c:pt idx="65">
                  <c:v>44171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44177</c:v>
                </c:pt>
                <c:pt idx="72">
                  <c:v>44178</c:v>
                </c:pt>
                <c:pt idx="73">
                  <c:v>44179</c:v>
                </c:pt>
                <c:pt idx="74">
                  <c:v>44180</c:v>
                </c:pt>
                <c:pt idx="75">
                  <c:v>44181</c:v>
                </c:pt>
                <c:pt idx="76">
                  <c:v>44182</c:v>
                </c:pt>
                <c:pt idx="77">
                  <c:v>44183</c:v>
                </c:pt>
                <c:pt idx="78">
                  <c:v>44184</c:v>
                </c:pt>
                <c:pt idx="79">
                  <c:v>44185</c:v>
                </c:pt>
                <c:pt idx="80">
                  <c:v>44186</c:v>
                </c:pt>
                <c:pt idx="81">
                  <c:v>44187</c:v>
                </c:pt>
                <c:pt idx="82">
                  <c:v>44188</c:v>
                </c:pt>
                <c:pt idx="83">
                  <c:v>44189</c:v>
                </c:pt>
                <c:pt idx="84">
                  <c:v>44190</c:v>
                </c:pt>
                <c:pt idx="85">
                  <c:v>44191</c:v>
                </c:pt>
                <c:pt idx="86">
                  <c:v>44192</c:v>
                </c:pt>
                <c:pt idx="87">
                  <c:v>44193</c:v>
                </c:pt>
                <c:pt idx="88">
                  <c:v>44194</c:v>
                </c:pt>
                <c:pt idx="89">
                  <c:v>44195</c:v>
                </c:pt>
                <c:pt idx="90">
                  <c:v>44196</c:v>
                </c:pt>
                <c:pt idx="91">
                  <c:v>44197</c:v>
                </c:pt>
                <c:pt idx="92">
                  <c:v>44198</c:v>
                </c:pt>
                <c:pt idx="93">
                  <c:v>44199</c:v>
                </c:pt>
                <c:pt idx="94">
                  <c:v>44200</c:v>
                </c:pt>
                <c:pt idx="95">
                  <c:v>44201</c:v>
                </c:pt>
                <c:pt idx="96">
                  <c:v>44202</c:v>
                </c:pt>
                <c:pt idx="97">
                  <c:v>44203</c:v>
                </c:pt>
                <c:pt idx="98">
                  <c:v>44204</c:v>
                </c:pt>
                <c:pt idx="99">
                  <c:v>44205</c:v>
                </c:pt>
                <c:pt idx="100">
                  <c:v>44206</c:v>
                </c:pt>
                <c:pt idx="101">
                  <c:v>44207</c:v>
                </c:pt>
                <c:pt idx="102">
                  <c:v>44208</c:v>
                </c:pt>
                <c:pt idx="103">
                  <c:v>44209</c:v>
                </c:pt>
                <c:pt idx="104">
                  <c:v>44210</c:v>
                </c:pt>
                <c:pt idx="105">
                  <c:v>44211</c:v>
                </c:pt>
                <c:pt idx="106">
                  <c:v>44212</c:v>
                </c:pt>
                <c:pt idx="107">
                  <c:v>44213</c:v>
                </c:pt>
                <c:pt idx="108">
                  <c:v>44214</c:v>
                </c:pt>
                <c:pt idx="109">
                  <c:v>44215</c:v>
                </c:pt>
                <c:pt idx="110">
                  <c:v>44216</c:v>
                </c:pt>
                <c:pt idx="111">
                  <c:v>44217</c:v>
                </c:pt>
                <c:pt idx="112">
                  <c:v>44218</c:v>
                </c:pt>
                <c:pt idx="113">
                  <c:v>44219</c:v>
                </c:pt>
                <c:pt idx="114">
                  <c:v>44220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44226</c:v>
                </c:pt>
                <c:pt idx="121">
                  <c:v>44227</c:v>
                </c:pt>
                <c:pt idx="122">
                  <c:v>44228</c:v>
                </c:pt>
                <c:pt idx="123">
                  <c:v>44229</c:v>
                </c:pt>
                <c:pt idx="124">
                  <c:v>44230</c:v>
                </c:pt>
                <c:pt idx="125">
                  <c:v>44231</c:v>
                </c:pt>
                <c:pt idx="126">
                  <c:v>44232</c:v>
                </c:pt>
                <c:pt idx="127">
                  <c:v>44233</c:v>
                </c:pt>
                <c:pt idx="128">
                  <c:v>44234</c:v>
                </c:pt>
                <c:pt idx="129">
                  <c:v>44235</c:v>
                </c:pt>
                <c:pt idx="130">
                  <c:v>44236</c:v>
                </c:pt>
                <c:pt idx="131">
                  <c:v>44237</c:v>
                </c:pt>
                <c:pt idx="132">
                  <c:v>44238</c:v>
                </c:pt>
                <c:pt idx="133">
                  <c:v>44239</c:v>
                </c:pt>
                <c:pt idx="134">
                  <c:v>44240</c:v>
                </c:pt>
                <c:pt idx="135">
                  <c:v>44241</c:v>
                </c:pt>
                <c:pt idx="136">
                  <c:v>44242</c:v>
                </c:pt>
                <c:pt idx="137">
                  <c:v>44243</c:v>
                </c:pt>
                <c:pt idx="138">
                  <c:v>44244</c:v>
                </c:pt>
                <c:pt idx="139">
                  <c:v>44245</c:v>
                </c:pt>
                <c:pt idx="140">
                  <c:v>44246</c:v>
                </c:pt>
                <c:pt idx="141">
                  <c:v>44247</c:v>
                </c:pt>
                <c:pt idx="142">
                  <c:v>44248</c:v>
                </c:pt>
                <c:pt idx="143">
                  <c:v>44249</c:v>
                </c:pt>
                <c:pt idx="144">
                  <c:v>44250</c:v>
                </c:pt>
                <c:pt idx="145">
                  <c:v>44251</c:v>
                </c:pt>
                <c:pt idx="146">
                  <c:v>44252</c:v>
                </c:pt>
                <c:pt idx="147">
                  <c:v>44253</c:v>
                </c:pt>
                <c:pt idx="148">
                  <c:v>44254</c:v>
                </c:pt>
                <c:pt idx="149">
                  <c:v>44255</c:v>
                </c:pt>
                <c:pt idx="150">
                  <c:v>44256</c:v>
                </c:pt>
                <c:pt idx="151">
                  <c:v>44257</c:v>
                </c:pt>
                <c:pt idx="152">
                  <c:v>44258</c:v>
                </c:pt>
                <c:pt idx="153">
                  <c:v>44259</c:v>
                </c:pt>
                <c:pt idx="154">
                  <c:v>44260</c:v>
                </c:pt>
                <c:pt idx="155">
                  <c:v>44261</c:v>
                </c:pt>
                <c:pt idx="156">
                  <c:v>44262</c:v>
                </c:pt>
                <c:pt idx="157">
                  <c:v>44263</c:v>
                </c:pt>
                <c:pt idx="158">
                  <c:v>44264</c:v>
                </c:pt>
                <c:pt idx="159">
                  <c:v>44265</c:v>
                </c:pt>
                <c:pt idx="160">
                  <c:v>44266</c:v>
                </c:pt>
                <c:pt idx="161">
                  <c:v>44267</c:v>
                </c:pt>
                <c:pt idx="162">
                  <c:v>44268</c:v>
                </c:pt>
                <c:pt idx="163">
                  <c:v>44269</c:v>
                </c:pt>
                <c:pt idx="164">
                  <c:v>44270</c:v>
                </c:pt>
                <c:pt idx="165">
                  <c:v>44271</c:v>
                </c:pt>
                <c:pt idx="166">
                  <c:v>44272</c:v>
                </c:pt>
                <c:pt idx="167">
                  <c:v>44273</c:v>
                </c:pt>
                <c:pt idx="168">
                  <c:v>44274</c:v>
                </c:pt>
                <c:pt idx="169">
                  <c:v>44275</c:v>
                </c:pt>
                <c:pt idx="170">
                  <c:v>44276</c:v>
                </c:pt>
                <c:pt idx="171">
                  <c:v>44277</c:v>
                </c:pt>
                <c:pt idx="172">
                  <c:v>44278</c:v>
                </c:pt>
                <c:pt idx="173">
                  <c:v>44279</c:v>
                </c:pt>
                <c:pt idx="174">
                  <c:v>44280</c:v>
                </c:pt>
                <c:pt idx="175">
                  <c:v>44281</c:v>
                </c:pt>
                <c:pt idx="176">
                  <c:v>44282</c:v>
                </c:pt>
                <c:pt idx="177">
                  <c:v>44283</c:v>
                </c:pt>
                <c:pt idx="178">
                  <c:v>44284</c:v>
                </c:pt>
                <c:pt idx="179">
                  <c:v>44285</c:v>
                </c:pt>
                <c:pt idx="180">
                  <c:v>44286</c:v>
                </c:pt>
                <c:pt idx="181">
                  <c:v>44287</c:v>
                </c:pt>
                <c:pt idx="182">
                  <c:v>44288</c:v>
                </c:pt>
                <c:pt idx="183">
                  <c:v>44289</c:v>
                </c:pt>
                <c:pt idx="184">
                  <c:v>44290</c:v>
                </c:pt>
                <c:pt idx="185">
                  <c:v>44291</c:v>
                </c:pt>
                <c:pt idx="186">
                  <c:v>44292</c:v>
                </c:pt>
                <c:pt idx="187">
                  <c:v>44293</c:v>
                </c:pt>
                <c:pt idx="188">
                  <c:v>44294</c:v>
                </c:pt>
                <c:pt idx="189">
                  <c:v>44295</c:v>
                </c:pt>
                <c:pt idx="190">
                  <c:v>44296</c:v>
                </c:pt>
                <c:pt idx="191">
                  <c:v>44297</c:v>
                </c:pt>
                <c:pt idx="192">
                  <c:v>44298</c:v>
                </c:pt>
                <c:pt idx="193">
                  <c:v>44299</c:v>
                </c:pt>
                <c:pt idx="194">
                  <c:v>44300</c:v>
                </c:pt>
                <c:pt idx="195">
                  <c:v>44301</c:v>
                </c:pt>
                <c:pt idx="196">
                  <c:v>44302</c:v>
                </c:pt>
                <c:pt idx="197">
                  <c:v>44303</c:v>
                </c:pt>
                <c:pt idx="198">
                  <c:v>44304</c:v>
                </c:pt>
                <c:pt idx="199">
                  <c:v>44305</c:v>
                </c:pt>
                <c:pt idx="200">
                  <c:v>44306</c:v>
                </c:pt>
                <c:pt idx="201">
                  <c:v>44307</c:v>
                </c:pt>
                <c:pt idx="202">
                  <c:v>44308</c:v>
                </c:pt>
                <c:pt idx="203">
                  <c:v>44309</c:v>
                </c:pt>
                <c:pt idx="204">
                  <c:v>44310</c:v>
                </c:pt>
                <c:pt idx="205">
                  <c:v>44311</c:v>
                </c:pt>
                <c:pt idx="206">
                  <c:v>44312</c:v>
                </c:pt>
                <c:pt idx="207">
                  <c:v>44313</c:v>
                </c:pt>
                <c:pt idx="208">
                  <c:v>44314</c:v>
                </c:pt>
                <c:pt idx="209">
                  <c:v>44315</c:v>
                </c:pt>
                <c:pt idx="210">
                  <c:v>44316</c:v>
                </c:pt>
                <c:pt idx="211">
                  <c:v>44317</c:v>
                </c:pt>
                <c:pt idx="212">
                  <c:v>44318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44329</c:v>
                </c:pt>
                <c:pt idx="224">
                  <c:v>44330</c:v>
                </c:pt>
                <c:pt idx="225">
                  <c:v>44331</c:v>
                </c:pt>
                <c:pt idx="226">
                  <c:v>44332</c:v>
                </c:pt>
                <c:pt idx="227">
                  <c:v>44333</c:v>
                </c:pt>
                <c:pt idx="228">
                  <c:v>44334</c:v>
                </c:pt>
                <c:pt idx="229">
                  <c:v>44335</c:v>
                </c:pt>
                <c:pt idx="230">
                  <c:v>44336</c:v>
                </c:pt>
                <c:pt idx="231">
                  <c:v>44337</c:v>
                </c:pt>
                <c:pt idx="232">
                  <c:v>44338</c:v>
                </c:pt>
                <c:pt idx="233">
                  <c:v>44339</c:v>
                </c:pt>
                <c:pt idx="234">
                  <c:v>44340</c:v>
                </c:pt>
                <c:pt idx="235">
                  <c:v>44341</c:v>
                </c:pt>
                <c:pt idx="236">
                  <c:v>44342</c:v>
                </c:pt>
                <c:pt idx="237">
                  <c:v>44343</c:v>
                </c:pt>
                <c:pt idx="238">
                  <c:v>44344</c:v>
                </c:pt>
                <c:pt idx="239">
                  <c:v>44345</c:v>
                </c:pt>
                <c:pt idx="240">
                  <c:v>44346</c:v>
                </c:pt>
                <c:pt idx="241">
                  <c:v>44347</c:v>
                </c:pt>
                <c:pt idx="242">
                  <c:v>44348</c:v>
                </c:pt>
                <c:pt idx="243">
                  <c:v>44349</c:v>
                </c:pt>
                <c:pt idx="244">
                  <c:v>44350</c:v>
                </c:pt>
                <c:pt idx="245">
                  <c:v>44351</c:v>
                </c:pt>
                <c:pt idx="246">
                  <c:v>44352</c:v>
                </c:pt>
                <c:pt idx="247">
                  <c:v>44353</c:v>
                </c:pt>
                <c:pt idx="248">
                  <c:v>44354</c:v>
                </c:pt>
                <c:pt idx="249">
                  <c:v>44355</c:v>
                </c:pt>
                <c:pt idx="250">
                  <c:v>44356</c:v>
                </c:pt>
                <c:pt idx="251">
                  <c:v>44357</c:v>
                </c:pt>
                <c:pt idx="252">
                  <c:v>44358</c:v>
                </c:pt>
                <c:pt idx="253">
                  <c:v>44359</c:v>
                </c:pt>
                <c:pt idx="254">
                  <c:v>44360</c:v>
                </c:pt>
                <c:pt idx="255">
                  <c:v>44361</c:v>
                </c:pt>
              </c:numCache>
            </c:numRef>
          </c:cat>
          <c:val>
            <c:numRef>
              <c:f>'raw_data'!$B$2:$B$257</c:f>
              <c:numCache>
                <c:formatCode>General</c:formatCode>
                <c:ptCount val="256"/>
                <c:pt idx="0">
                  <c:v>10581.608396651658</c:v>
                </c:pt>
                <c:pt idx="1">
                  <c:v>10547.180929773111</c:v>
                </c:pt>
                <c:pt idx="2">
                  <c:v>10684.009355568442</c:v>
                </c:pt>
                <c:pt idx="3">
                  <c:v>10805.473682366919</c:v>
                </c:pt>
                <c:pt idx="4">
                  <c:v>10606.638701104946</c:v>
                </c:pt>
                <c:pt idx="5">
                  <c:v>10676.486080055947</c:v>
                </c:pt>
                <c:pt idx="6">
                  <c:v>10939.249584742724</c:v>
                </c:pt>
                <c:pt idx="7">
                  <c:v>11067.401951169855</c:v>
                </c:pt>
                <c:pt idx="8">
                  <c:v>11304.780951486624</c:v>
                </c:pt>
                <c:pt idx="9">
                  <c:v>11373.110187880717</c:v>
                </c:pt>
                <c:pt idx="10">
                  <c:v>11546.514508320692</c:v>
                </c:pt>
                <c:pt idx="11">
                  <c:v>11427.915116835449</c:v>
                </c:pt>
                <c:pt idx="12">
                  <c:v>11431.576449853685</c:v>
                </c:pt>
                <c:pt idx="13">
                  <c:v>11514.754582501706</c:v>
                </c:pt>
                <c:pt idx="14">
                  <c:v>11328.961220245925</c:v>
                </c:pt>
                <c:pt idx="15">
                  <c:v>11370.138638530036</c:v>
                </c:pt>
                <c:pt idx="16">
                  <c:v>11515.46614065229</c:v>
                </c:pt>
                <c:pt idx="17">
                  <c:v>11759.088884980376</c:v>
                </c:pt>
                <c:pt idx="18">
                  <c:v>11921.639169374852</c:v>
                </c:pt>
                <c:pt idx="19">
                  <c:v>12807.179074204743</c:v>
                </c:pt>
                <c:pt idx="20">
                  <c:v>12978.003958018971</c:v>
                </c:pt>
                <c:pt idx="21">
                  <c:v>12932.904496212506</c:v>
                </c:pt>
                <c:pt idx="22">
                  <c:v>13119.101881271161</c:v>
                </c:pt>
                <c:pt idx="23">
                  <c:v>13034.696198258916</c:v>
                </c:pt>
                <c:pt idx="24">
                  <c:v>13062.010220732514</c:v>
                </c:pt>
                <c:pt idx="25">
                  <c:v>13638.330252711265</c:v>
                </c:pt>
                <c:pt idx="26">
                  <c:v>13277.158567822562</c:v>
                </c:pt>
                <c:pt idx="27">
                  <c:v>13454.62268380139</c:v>
                </c:pt>
                <c:pt idx="28">
                  <c:v>13562.269456260054</c:v>
                </c:pt>
                <c:pt idx="29">
                  <c:v>13784.575059049464</c:v>
                </c:pt>
                <c:pt idx="30">
                  <c:v>13722.759909484612</c:v>
                </c:pt>
                <c:pt idx="31">
                  <c:v>13545.325868051286</c:v>
                </c:pt>
                <c:pt idx="32">
                  <c:v>14023.912741521701</c:v>
                </c:pt>
                <c:pt idx="33">
                  <c:v>14138.154747181115</c:v>
                </c:pt>
                <c:pt idx="34">
                  <c:v>15594.162525196836</c:v>
                </c:pt>
                <c:pt idx="35">
                  <c:v>15583.258249050339</c:v>
                </c:pt>
                <c:pt idx="36">
                  <c:v>14840.820928391198</c:v>
                </c:pt>
                <c:pt idx="37">
                  <c:v>15486.695847528201</c:v>
                </c:pt>
                <c:pt idx="38">
                  <c:v>15333.764742495903</c:v>
                </c:pt>
                <c:pt idx="39">
                  <c:v>15305.036015063995</c:v>
                </c:pt>
                <c:pt idx="40">
                  <c:v>15696.6569526393</c:v>
                </c:pt>
                <c:pt idx="41">
                  <c:v>16311.180286339688</c:v>
                </c:pt>
                <c:pt idx="42">
                  <c:v>16318.956496357066</c:v>
                </c:pt>
                <c:pt idx="43">
                  <c:v>16062.399362756005</c:v>
                </c:pt>
                <c:pt idx="44">
                  <c:v>15944.352596622301</c:v>
                </c:pt>
                <c:pt idx="45">
                  <c:v>16716.47085610393</c:v>
                </c:pt>
                <c:pt idx="46">
                  <c:v>17687.37</c:v>
                </c:pt>
                <c:pt idx="47">
                  <c:v>17777.265812134556</c:v>
                </c:pt>
                <c:pt idx="48">
                  <c:v>17820.265694600679</c:v>
                </c:pt>
                <c:pt idx="49">
                  <c:v>18676.309862088943</c:v>
                </c:pt>
                <c:pt idx="50">
                  <c:v>18676.584575767665</c:v>
                </c:pt>
                <c:pt idx="51">
                  <c:v>18409.830422686024</c:v>
                </c:pt>
                <c:pt idx="52">
                  <c:v>18362.436624939844</c:v>
                </c:pt>
                <c:pt idx="53">
                  <c:v>19155.11557672295</c:v>
                </c:pt>
                <c:pt idx="54">
                  <c:v>18712.61002893584</c:v>
                </c:pt>
                <c:pt idx="55">
                  <c:v>17184.636102854667</c:v>
                </c:pt>
                <c:pt idx="56">
                  <c:v>17160.931196642778</c:v>
                </c:pt>
                <c:pt idx="57">
                  <c:v>17737.746498180528</c:v>
                </c:pt>
                <c:pt idx="58">
                  <c:v>18198.135464463896</c:v>
                </c:pt>
                <c:pt idx="59">
                  <c:v>19700.760471557722</c:v>
                </c:pt>
                <c:pt idx="60">
                  <c:v>18792.608523741179</c:v>
                </c:pt>
                <c:pt idx="61">
                  <c:v>19220.007438176966</c:v>
                </c:pt>
                <c:pt idx="62">
                  <c:v>19441.198156227016</c:v>
                </c:pt>
                <c:pt idx="63">
                  <c:v>18657.204309230969</c:v>
                </c:pt>
                <c:pt idx="64">
                  <c:v>19160.896566759784</c:v>
                </c:pt>
                <c:pt idx="65">
                  <c:v>19384.561591687081</c:v>
                </c:pt>
                <c:pt idx="66">
                  <c:v>19179.780855924011</c:v>
                </c:pt>
                <c:pt idx="67">
                  <c:v>18318.801519297878</c:v>
                </c:pt>
                <c:pt idx="68">
                  <c:v>18548.100636107145</c:v>
                </c:pt>
                <c:pt idx="69">
                  <c:v>18256.234087586032</c:v>
                </c:pt>
                <c:pt idx="70">
                  <c:v>18042.933825819066</c:v>
                </c:pt>
                <c:pt idx="71">
                  <c:v>18817.304732267541</c:v>
                </c:pt>
                <c:pt idx="72">
                  <c:v>19172.712389961645</c:v>
                </c:pt>
                <c:pt idx="73">
                  <c:v>19272.938000128881</c:v>
                </c:pt>
                <c:pt idx="74">
                  <c:v>19444.951930823179</c:v>
                </c:pt>
                <c:pt idx="75">
                  <c:v>21342.816461582501</c:v>
                </c:pt>
                <c:pt idx="76">
                  <c:v>22801.10526555686</c:v>
                </c:pt>
                <c:pt idx="77">
                  <c:v>23134.755548935365</c:v>
                </c:pt>
                <c:pt idx="78">
                  <c:v>23839.129592026879</c:v>
                </c:pt>
                <c:pt idx="79">
                  <c:v>23458.95838347192</c:v>
                </c:pt>
                <c:pt idx="80">
                  <c:v>22719.265909211121</c:v>
                </c:pt>
                <c:pt idx="81">
                  <c:v>23811.151326473369</c:v>
                </c:pt>
                <c:pt idx="82">
                  <c:v>23217.162661173181</c:v>
                </c:pt>
                <c:pt idx="83">
                  <c:v>23727.667289548841</c:v>
                </c:pt>
                <c:pt idx="84">
                  <c:v>24714.024419169458</c:v>
                </c:pt>
                <c:pt idx="85">
                  <c:v>26449.36217806358</c:v>
                </c:pt>
                <c:pt idx="86">
                  <c:v>26254.179977989905</c:v>
                </c:pt>
                <c:pt idx="87">
                  <c:v>27039.319594307057</c:v>
                </c:pt>
                <c:pt idx="88">
                  <c:v>27348.346534330125</c:v>
                </c:pt>
                <c:pt idx="89">
                  <c:v>28883.974166935943</c:v>
                </c:pt>
                <c:pt idx="90">
                  <c:v>28952.283250871027</c:v>
                </c:pt>
                <c:pt idx="91">
                  <c:v>29393.123148856259</c:v>
                </c:pt>
                <c:pt idx="92">
                  <c:v>32202.312273007279</c:v>
                </c:pt>
                <c:pt idx="93">
                  <c:v>33046.599855411478</c:v>
                </c:pt>
                <c:pt idx="94">
                  <c:v>30276.281757805496</c:v>
                </c:pt>
                <c:pt idx="95">
                  <c:v>34021.982014521491</c:v>
                </c:pt>
                <c:pt idx="96">
                  <c:v>36826.858816668384</c:v>
                </c:pt>
                <c:pt idx="97">
                  <c:v>39462.620724462577</c:v>
                </c:pt>
                <c:pt idx="98">
                  <c:v>40601.817408699288</c:v>
                </c:pt>
                <c:pt idx="99">
                  <c:v>40235.084374177233</c:v>
                </c:pt>
                <c:pt idx="100">
                  <c:v>38185.964545943607</c:v>
                </c:pt>
                <c:pt idx="101">
                  <c:v>35431.902871489736</c:v>
                </c:pt>
                <c:pt idx="102">
                  <c:v>34055.728993950026</c:v>
                </c:pt>
                <c:pt idx="103">
                  <c:v>37371.421793912268</c:v>
                </c:pt>
                <c:pt idx="104">
                  <c:v>39115.595600281122</c:v>
                </c:pt>
                <c:pt idx="105">
                  <c:v>36744.87530125308</c:v>
                </c:pt>
                <c:pt idx="106">
                  <c:v>36010.196675798055</c:v>
                </c:pt>
                <c:pt idx="107">
                  <c:v>35846.648609766038</c:v>
                </c:pt>
                <c:pt idx="108">
                  <c:v>36654.344839268852</c:v>
                </c:pt>
                <c:pt idx="109">
                  <c:v>35908.509041422243</c:v>
                </c:pt>
                <c:pt idx="110">
                  <c:v>35503.003606205617</c:v>
                </c:pt>
                <c:pt idx="111">
                  <c:v>30849.779282312658</c:v>
                </c:pt>
                <c:pt idx="112">
                  <c:v>32994.022951331492</c:v>
                </c:pt>
                <c:pt idx="113">
                  <c:v>32103.090502754258</c:v>
                </c:pt>
                <c:pt idx="114">
                  <c:v>32306.108270713288</c:v>
                </c:pt>
                <c:pt idx="115">
                  <c:v>32257.55301286804</c:v>
                </c:pt>
                <c:pt idx="116">
                  <c:v>32506.723009278761</c:v>
                </c:pt>
                <c:pt idx="117">
                  <c:v>30419.599266607689</c:v>
                </c:pt>
                <c:pt idx="118">
                  <c:v>33421.754281422203</c:v>
                </c:pt>
                <c:pt idx="119">
                  <c:v>34260.535503896732</c:v>
                </c:pt>
                <c:pt idx="120">
                  <c:v>34310.128986716045</c:v>
                </c:pt>
                <c:pt idx="121">
                  <c:v>33126.470164005128</c:v>
                </c:pt>
                <c:pt idx="122">
                  <c:v>33547.425883948767</c:v>
                </c:pt>
                <c:pt idx="123">
                  <c:v>35522.656306750643</c:v>
                </c:pt>
                <c:pt idx="124">
                  <c:v>37664.903681667733</c:v>
                </c:pt>
                <c:pt idx="125">
                  <c:v>36970.471219962732</c:v>
                </c:pt>
                <c:pt idx="126">
                  <c:v>38299.802230583577</c:v>
                </c:pt>
                <c:pt idx="127">
                  <c:v>39240.846213916098</c:v>
                </c:pt>
                <c:pt idx="128">
                  <c:v>38850.274101384057</c:v>
                </c:pt>
                <c:pt idx="129">
                  <c:v>46458.992670358282</c:v>
                </c:pt>
                <c:pt idx="130">
                  <c:v>46490.586402626432</c:v>
                </c:pt>
                <c:pt idx="131">
                  <c:v>44840.287739280458</c:v>
                </c:pt>
                <c:pt idx="132">
                  <c:v>48098.778787127929</c:v>
                </c:pt>
                <c:pt idx="133">
                  <c:v>47388.896013794176</c:v>
                </c:pt>
                <c:pt idx="134">
                  <c:v>47196.345875042345</c:v>
                </c:pt>
                <c:pt idx="135">
                  <c:v>48632.392282931723</c:v>
                </c:pt>
                <c:pt idx="136">
                  <c:v>47927.06906503292</c:v>
                </c:pt>
                <c:pt idx="137">
                  <c:v>49268.89106952084</c:v>
                </c:pt>
                <c:pt idx="138">
                  <c:v>52140.311381892723</c:v>
                </c:pt>
                <c:pt idx="139">
                  <c:v>51577.102217921478</c:v>
                </c:pt>
                <c:pt idx="140">
                  <c:v>55930.737545784687</c:v>
                </c:pt>
                <c:pt idx="141">
                  <c:v>55862.725199392633</c:v>
                </c:pt>
                <c:pt idx="142">
                  <c:v>57426.89098796749</c:v>
                </c:pt>
                <c:pt idx="143">
                  <c:v>54131.084065602779</c:v>
                </c:pt>
                <c:pt idx="144">
                  <c:v>48906.882399209862</c:v>
                </c:pt>
                <c:pt idx="145">
                  <c:v>49730.269577602383</c:v>
                </c:pt>
                <c:pt idx="146">
                  <c:v>47090.112913914563</c:v>
                </c:pt>
                <c:pt idx="147">
                  <c:v>46300.722542458068</c:v>
                </c:pt>
                <c:pt idx="148">
                  <c:v>46173.499884293429</c:v>
                </c:pt>
                <c:pt idx="149">
                  <c:v>45240.710865504399</c:v>
                </c:pt>
                <c:pt idx="150">
                  <c:v>49603.06744936532</c:v>
                </c:pt>
                <c:pt idx="151">
                  <c:v>48504.851774091992</c:v>
                </c:pt>
                <c:pt idx="152">
                  <c:v>50383.847151907234</c:v>
                </c:pt>
                <c:pt idx="153">
                  <c:v>48377.257457906016</c:v>
                </c:pt>
                <c:pt idx="154">
                  <c:v>48791.135366101247</c:v>
                </c:pt>
                <c:pt idx="155">
                  <c:v>48886.960396233</c:v>
                </c:pt>
                <c:pt idx="156">
                  <c:v>50986.262167321896</c:v>
                </c:pt>
                <c:pt idx="157">
                  <c:v>52400.107061556162</c:v>
                </c:pt>
                <c:pt idx="158">
                  <c:v>54924.240651806242</c:v>
                </c:pt>
                <c:pt idx="159">
                  <c:v>55890.796520876589</c:v>
                </c:pt>
                <c:pt idx="160">
                  <c:v>57816.422732000472</c:v>
                </c:pt>
                <c:pt idx="161">
                  <c:v>57245.885352499266</c:v>
                </c:pt>
                <c:pt idx="162">
                  <c:v>61183.625465263169</c:v>
                </c:pt>
                <c:pt idx="163">
                  <c:v>58978.078421992119</c:v>
                </c:pt>
                <c:pt idx="164">
                  <c:v>55634.08447003019</c:v>
                </c:pt>
                <c:pt idx="165">
                  <c:v>56912.866829688646</c:v>
                </c:pt>
                <c:pt idx="166">
                  <c:v>58893.539519291313</c:v>
                </c:pt>
                <c:pt idx="167">
                  <c:v>57639.170123906602</c:v>
                </c:pt>
                <c:pt idx="168">
                  <c:v>58044.966108170447</c:v>
                </c:pt>
                <c:pt idx="169">
                  <c:v>58098.286292644654</c:v>
                </c:pt>
                <c:pt idx="170">
                  <c:v>57362.858125646198</c:v>
                </c:pt>
                <c:pt idx="171">
                  <c:v>54101.6626614989</c:v>
                </c:pt>
                <c:pt idx="172">
                  <c:v>54348.342212582531</c:v>
                </c:pt>
                <c:pt idx="173">
                  <c:v>52306.966365201042</c:v>
                </c:pt>
                <c:pt idx="174">
                  <c:v>51318.92897847281</c:v>
                </c:pt>
                <c:pt idx="175">
                  <c:v>55072.534147791783</c:v>
                </c:pt>
                <c:pt idx="176">
                  <c:v>55843.081632410351</c:v>
                </c:pt>
                <c:pt idx="177">
                  <c:v>55772.061474433962</c:v>
                </c:pt>
                <c:pt idx="178">
                  <c:v>57632.257285874286</c:v>
                </c:pt>
                <c:pt idx="179">
                  <c:v>58788.131535136446</c:v>
                </c:pt>
                <c:pt idx="180">
                  <c:v>58773.369497292828</c:v>
                </c:pt>
                <c:pt idx="181">
                  <c:v>58714.72603091917</c:v>
                </c:pt>
                <c:pt idx="182">
                  <c:v>58963.094086142679</c:v>
                </c:pt>
                <c:pt idx="183">
                  <c:v>57047.830937470113</c:v>
                </c:pt>
                <c:pt idx="184">
                  <c:v>58220.755605780127</c:v>
                </c:pt>
                <c:pt idx="185">
                  <c:v>59131.895017683768</c:v>
                </c:pt>
                <c:pt idx="186">
                  <c:v>58003.422687821592</c:v>
                </c:pt>
                <c:pt idx="187">
                  <c:v>55951.824358157122</c:v>
                </c:pt>
                <c:pt idx="188">
                  <c:v>58075.821964169118</c:v>
                </c:pt>
                <c:pt idx="189">
                  <c:v>58134.41997879582</c:v>
                </c:pt>
                <c:pt idx="190">
                  <c:v>59779.494066313273</c:v>
                </c:pt>
                <c:pt idx="191">
                  <c:v>60085.598955206566</c:v>
                </c:pt>
                <c:pt idx="192">
                  <c:v>59852.430623240813</c:v>
                </c:pt>
                <c:pt idx="193">
                  <c:v>63614.492301018494</c:v>
                </c:pt>
                <c:pt idx="194">
                  <c:v>63014.152974490295</c:v>
                </c:pt>
                <c:pt idx="195">
                  <c:v>63219.071515878728</c:v>
                </c:pt>
                <c:pt idx="196">
                  <c:v>61397.073907066886</c:v>
                </c:pt>
                <c:pt idx="197">
                  <c:v>60026.26370654226</c:v>
                </c:pt>
                <c:pt idx="198">
                  <c:v>56230.41289378886</c:v>
                </c:pt>
                <c:pt idx="199">
                  <c:v>55681.689726952056</c:v>
                </c:pt>
                <c:pt idx="200">
                  <c:v>56479.365110546962</c:v>
                </c:pt>
                <c:pt idx="201">
                  <c:v>53799.302013706925</c:v>
                </c:pt>
                <c:pt idx="202">
                  <c:v>51709.012637837208</c:v>
                </c:pt>
                <c:pt idx="203">
                  <c:v>51166.825663189942</c:v>
                </c:pt>
                <c:pt idx="204">
                  <c:v>50124.947879399981</c:v>
                </c:pt>
                <c:pt idx="205">
                  <c:v>49119.752126488427</c:v>
                </c:pt>
                <c:pt idx="206">
                  <c:v>54057.523231631407</c:v>
                </c:pt>
                <c:pt idx="207">
                  <c:v>55064.961875884335</c:v>
                </c:pt>
                <c:pt idx="208">
                  <c:v>54885.722658202299</c:v>
                </c:pt>
                <c:pt idx="209">
                  <c:v>53586.040361543877</c:v>
                </c:pt>
                <c:pt idx="210">
                  <c:v>57730.287712175203</c:v>
                </c:pt>
                <c:pt idx="211">
                  <c:v>57829.684920638858</c:v>
                </c:pt>
                <c:pt idx="212">
                  <c:v>56612.638456992892</c:v>
                </c:pt>
                <c:pt idx="213">
                  <c:v>57178.886076329327</c:v>
                </c:pt>
                <c:pt idx="214">
                  <c:v>53250.509377050192</c:v>
                </c:pt>
                <c:pt idx="215">
                  <c:v>57500.980517385018</c:v>
                </c:pt>
                <c:pt idx="216">
                  <c:v>56431.250276969135</c:v>
                </c:pt>
                <c:pt idx="217">
                  <c:v>57363.454781578337</c:v>
                </c:pt>
                <c:pt idx="218">
                  <c:v>58934.936384896224</c:v>
                </c:pt>
                <c:pt idx="219">
                  <c:v>58293.48964180507</c:v>
                </c:pt>
                <c:pt idx="220">
                  <c:v>55855.609274233968</c:v>
                </c:pt>
                <c:pt idx="221">
                  <c:v>56730.151117056856</c:v>
                </c:pt>
                <c:pt idx="222">
                  <c:v>49542.715330223982</c:v>
                </c:pt>
                <c:pt idx="223">
                  <c:v>49687.005079417846</c:v>
                </c:pt>
                <c:pt idx="224">
                  <c:v>49891.588882474462</c:v>
                </c:pt>
                <c:pt idx="225">
                  <c:v>46781.977763335752</c:v>
                </c:pt>
                <c:pt idx="226">
                  <c:v>46485.90946519428</c:v>
                </c:pt>
                <c:pt idx="227">
                  <c:v>43546.967636204528</c:v>
                </c:pt>
                <c:pt idx="228">
                  <c:v>42989.416320425516</c:v>
                </c:pt>
                <c:pt idx="229">
                  <c:v>36752.512082838781</c:v>
                </c:pt>
                <c:pt idx="230">
                  <c:v>40681.630657583933</c:v>
                </c:pt>
                <c:pt idx="231">
                  <c:v>37336.169477779673</c:v>
                </c:pt>
                <c:pt idx="232">
                  <c:v>37513.471133499377</c:v>
                </c:pt>
                <c:pt idx="233">
                  <c:v>34727.226975275742</c:v>
                </c:pt>
                <c:pt idx="234">
                  <c:v>38844.828500751457</c:v>
                </c:pt>
                <c:pt idx="235">
                  <c:v>38368.618502313293</c:v>
                </c:pt>
                <c:pt idx="236">
                  <c:v>39292.374662824601</c:v>
                </c:pt>
                <c:pt idx="237">
                  <c:v>38558.64520257066</c:v>
                </c:pt>
                <c:pt idx="238">
                  <c:v>35759.09889281862</c:v>
                </c:pt>
                <c:pt idx="239">
                  <c:v>34621.553216773857</c:v>
                </c:pt>
                <c:pt idx="240">
                  <c:v>35663.889433622215</c:v>
                </c:pt>
                <c:pt idx="241">
                  <c:v>37273.756493373017</c:v>
                </c:pt>
                <c:pt idx="242">
                  <c:v>36685.9959421354</c:v>
                </c:pt>
                <c:pt idx="243">
                  <c:v>37572.88843026667</c:v>
                </c:pt>
                <c:pt idx="244">
                  <c:v>39245.98108741836</c:v>
                </c:pt>
                <c:pt idx="245">
                  <c:v>36851.89254317087</c:v>
                </c:pt>
                <c:pt idx="246">
                  <c:v>35620.380193575067</c:v>
                </c:pt>
                <c:pt idx="247">
                  <c:v>35802.443280282096</c:v>
                </c:pt>
                <c:pt idx="248">
                  <c:v>33573.748415721493</c:v>
                </c:pt>
                <c:pt idx="249">
                  <c:v>33406.417765147802</c:v>
                </c:pt>
                <c:pt idx="250">
                  <c:v>37403.537273361311</c:v>
                </c:pt>
                <c:pt idx="251">
                  <c:v>36691.533180258317</c:v>
                </c:pt>
                <c:pt idx="252">
                  <c:v>37336.93362934891</c:v>
                </c:pt>
                <c:pt idx="253">
                  <c:v>35552.498308155024</c:v>
                </c:pt>
                <c:pt idx="254">
                  <c:v>39019.374723463785</c:v>
                </c:pt>
                <c:pt idx="255">
                  <c:v>40872.886637573327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1-4752-9F58-E0724CFC68AA}"/>
            </c:ext>
          </c:extLst>
        </c:ser>
        <c:ser>
          <c:idx val="1"/>
          <c:order val="1"/>
          <c:tx>
            <c:strRef>
              <c:f>'raw_data'!$C$1</c:f>
              <c:strCache>
                <c:ptCount val="1"/>
                <c:pt idx="0">
                  <c:v>mm20_values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'raw_data'!$A$2:$A$257</c:f>
              <c:numCache>
                <c:formatCode>m/d/yyyy</c:formatCode>
                <c:ptCount val="256"/>
                <c:pt idx="0">
                  <c:v>44106</c:v>
                </c:pt>
                <c:pt idx="1">
                  <c:v>44107</c:v>
                </c:pt>
                <c:pt idx="2">
                  <c:v>44108</c:v>
                </c:pt>
                <c:pt idx="3">
                  <c:v>44109</c:v>
                </c:pt>
                <c:pt idx="4">
                  <c:v>44110</c:v>
                </c:pt>
                <c:pt idx="5">
                  <c:v>44111</c:v>
                </c:pt>
                <c:pt idx="6">
                  <c:v>44112</c:v>
                </c:pt>
                <c:pt idx="7">
                  <c:v>44113</c:v>
                </c:pt>
                <c:pt idx="8">
                  <c:v>44114</c:v>
                </c:pt>
                <c:pt idx="9">
                  <c:v>44115</c:v>
                </c:pt>
                <c:pt idx="10">
                  <c:v>44116</c:v>
                </c:pt>
                <c:pt idx="11">
                  <c:v>44117</c:v>
                </c:pt>
                <c:pt idx="12">
                  <c:v>44118</c:v>
                </c:pt>
                <c:pt idx="13">
                  <c:v>44119</c:v>
                </c:pt>
                <c:pt idx="14">
                  <c:v>44120</c:v>
                </c:pt>
                <c:pt idx="15">
                  <c:v>44121</c:v>
                </c:pt>
                <c:pt idx="16">
                  <c:v>44122</c:v>
                </c:pt>
                <c:pt idx="17">
                  <c:v>44123</c:v>
                </c:pt>
                <c:pt idx="18">
                  <c:v>44124</c:v>
                </c:pt>
                <c:pt idx="19">
                  <c:v>44125</c:v>
                </c:pt>
                <c:pt idx="20">
                  <c:v>44126</c:v>
                </c:pt>
                <c:pt idx="21">
                  <c:v>44127</c:v>
                </c:pt>
                <c:pt idx="22">
                  <c:v>44128</c:v>
                </c:pt>
                <c:pt idx="23">
                  <c:v>44129</c:v>
                </c:pt>
                <c:pt idx="24">
                  <c:v>44130</c:v>
                </c:pt>
                <c:pt idx="25">
                  <c:v>44131</c:v>
                </c:pt>
                <c:pt idx="26">
                  <c:v>44132</c:v>
                </c:pt>
                <c:pt idx="27">
                  <c:v>44133</c:v>
                </c:pt>
                <c:pt idx="28">
                  <c:v>44134</c:v>
                </c:pt>
                <c:pt idx="29">
                  <c:v>44135</c:v>
                </c:pt>
                <c:pt idx="30">
                  <c:v>44136</c:v>
                </c:pt>
                <c:pt idx="31">
                  <c:v>44137</c:v>
                </c:pt>
                <c:pt idx="32">
                  <c:v>44138</c:v>
                </c:pt>
                <c:pt idx="33">
                  <c:v>44139</c:v>
                </c:pt>
                <c:pt idx="34">
                  <c:v>44140</c:v>
                </c:pt>
                <c:pt idx="35">
                  <c:v>44141</c:v>
                </c:pt>
                <c:pt idx="36">
                  <c:v>44142</c:v>
                </c:pt>
                <c:pt idx="37">
                  <c:v>44143</c:v>
                </c:pt>
                <c:pt idx="38">
                  <c:v>44144</c:v>
                </c:pt>
                <c:pt idx="39">
                  <c:v>44145</c:v>
                </c:pt>
                <c:pt idx="40">
                  <c:v>44146</c:v>
                </c:pt>
                <c:pt idx="41">
                  <c:v>44147</c:v>
                </c:pt>
                <c:pt idx="42">
                  <c:v>44148</c:v>
                </c:pt>
                <c:pt idx="43">
                  <c:v>44149</c:v>
                </c:pt>
                <c:pt idx="44">
                  <c:v>44150</c:v>
                </c:pt>
                <c:pt idx="45">
                  <c:v>44151</c:v>
                </c:pt>
                <c:pt idx="46">
                  <c:v>44152</c:v>
                </c:pt>
                <c:pt idx="47">
                  <c:v>44153</c:v>
                </c:pt>
                <c:pt idx="48">
                  <c:v>44154</c:v>
                </c:pt>
                <c:pt idx="49">
                  <c:v>44155</c:v>
                </c:pt>
                <c:pt idx="50">
                  <c:v>44156</c:v>
                </c:pt>
                <c:pt idx="51">
                  <c:v>44157</c:v>
                </c:pt>
                <c:pt idx="52">
                  <c:v>44158</c:v>
                </c:pt>
                <c:pt idx="53">
                  <c:v>44159</c:v>
                </c:pt>
                <c:pt idx="54">
                  <c:v>44160</c:v>
                </c:pt>
                <c:pt idx="55">
                  <c:v>44161</c:v>
                </c:pt>
                <c:pt idx="56">
                  <c:v>44162</c:v>
                </c:pt>
                <c:pt idx="57">
                  <c:v>44163</c:v>
                </c:pt>
                <c:pt idx="58">
                  <c:v>44164</c:v>
                </c:pt>
                <c:pt idx="59">
                  <c:v>44165</c:v>
                </c:pt>
                <c:pt idx="60">
                  <c:v>44166</c:v>
                </c:pt>
                <c:pt idx="61">
                  <c:v>44167</c:v>
                </c:pt>
                <c:pt idx="62">
                  <c:v>44168</c:v>
                </c:pt>
                <c:pt idx="63">
                  <c:v>44169</c:v>
                </c:pt>
                <c:pt idx="64">
                  <c:v>44170</c:v>
                </c:pt>
                <c:pt idx="65">
                  <c:v>44171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44177</c:v>
                </c:pt>
                <c:pt idx="72">
                  <c:v>44178</c:v>
                </c:pt>
                <c:pt idx="73">
                  <c:v>44179</c:v>
                </c:pt>
                <c:pt idx="74">
                  <c:v>44180</c:v>
                </c:pt>
                <c:pt idx="75">
                  <c:v>44181</c:v>
                </c:pt>
                <c:pt idx="76">
                  <c:v>44182</c:v>
                </c:pt>
                <c:pt idx="77">
                  <c:v>44183</c:v>
                </c:pt>
                <c:pt idx="78">
                  <c:v>44184</c:v>
                </c:pt>
                <c:pt idx="79">
                  <c:v>44185</c:v>
                </c:pt>
                <c:pt idx="80">
                  <c:v>44186</c:v>
                </c:pt>
                <c:pt idx="81">
                  <c:v>44187</c:v>
                </c:pt>
                <c:pt idx="82">
                  <c:v>44188</c:v>
                </c:pt>
                <c:pt idx="83">
                  <c:v>44189</c:v>
                </c:pt>
                <c:pt idx="84">
                  <c:v>44190</c:v>
                </c:pt>
                <c:pt idx="85">
                  <c:v>44191</c:v>
                </c:pt>
                <c:pt idx="86">
                  <c:v>44192</c:v>
                </c:pt>
                <c:pt idx="87">
                  <c:v>44193</c:v>
                </c:pt>
                <c:pt idx="88">
                  <c:v>44194</c:v>
                </c:pt>
                <c:pt idx="89">
                  <c:v>44195</c:v>
                </c:pt>
                <c:pt idx="90">
                  <c:v>44196</c:v>
                </c:pt>
                <c:pt idx="91">
                  <c:v>44197</c:v>
                </c:pt>
                <c:pt idx="92">
                  <c:v>44198</c:v>
                </c:pt>
                <c:pt idx="93">
                  <c:v>44199</c:v>
                </c:pt>
                <c:pt idx="94">
                  <c:v>44200</c:v>
                </c:pt>
                <c:pt idx="95">
                  <c:v>44201</c:v>
                </c:pt>
                <c:pt idx="96">
                  <c:v>44202</c:v>
                </c:pt>
                <c:pt idx="97">
                  <c:v>44203</c:v>
                </c:pt>
                <c:pt idx="98">
                  <c:v>44204</c:v>
                </c:pt>
                <c:pt idx="99">
                  <c:v>44205</c:v>
                </c:pt>
                <c:pt idx="100">
                  <c:v>44206</c:v>
                </c:pt>
                <c:pt idx="101">
                  <c:v>44207</c:v>
                </c:pt>
                <c:pt idx="102">
                  <c:v>44208</c:v>
                </c:pt>
                <c:pt idx="103">
                  <c:v>44209</c:v>
                </c:pt>
                <c:pt idx="104">
                  <c:v>44210</c:v>
                </c:pt>
                <c:pt idx="105">
                  <c:v>44211</c:v>
                </c:pt>
                <c:pt idx="106">
                  <c:v>44212</c:v>
                </c:pt>
                <c:pt idx="107">
                  <c:v>44213</c:v>
                </c:pt>
                <c:pt idx="108">
                  <c:v>44214</c:v>
                </c:pt>
                <c:pt idx="109">
                  <c:v>44215</c:v>
                </c:pt>
                <c:pt idx="110">
                  <c:v>44216</c:v>
                </c:pt>
                <c:pt idx="111">
                  <c:v>44217</c:v>
                </c:pt>
                <c:pt idx="112">
                  <c:v>44218</c:v>
                </c:pt>
                <c:pt idx="113">
                  <c:v>44219</c:v>
                </c:pt>
                <c:pt idx="114">
                  <c:v>44220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44226</c:v>
                </c:pt>
                <c:pt idx="121">
                  <c:v>44227</c:v>
                </c:pt>
                <c:pt idx="122">
                  <c:v>44228</c:v>
                </c:pt>
                <c:pt idx="123">
                  <c:v>44229</c:v>
                </c:pt>
                <c:pt idx="124">
                  <c:v>44230</c:v>
                </c:pt>
                <c:pt idx="125">
                  <c:v>44231</c:v>
                </c:pt>
                <c:pt idx="126">
                  <c:v>44232</c:v>
                </c:pt>
                <c:pt idx="127">
                  <c:v>44233</c:v>
                </c:pt>
                <c:pt idx="128">
                  <c:v>44234</c:v>
                </c:pt>
                <c:pt idx="129">
                  <c:v>44235</c:v>
                </c:pt>
                <c:pt idx="130">
                  <c:v>44236</c:v>
                </c:pt>
                <c:pt idx="131">
                  <c:v>44237</c:v>
                </c:pt>
                <c:pt idx="132">
                  <c:v>44238</c:v>
                </c:pt>
                <c:pt idx="133">
                  <c:v>44239</c:v>
                </c:pt>
                <c:pt idx="134">
                  <c:v>44240</c:v>
                </c:pt>
                <c:pt idx="135">
                  <c:v>44241</c:v>
                </c:pt>
                <c:pt idx="136">
                  <c:v>44242</c:v>
                </c:pt>
                <c:pt idx="137">
                  <c:v>44243</c:v>
                </c:pt>
                <c:pt idx="138">
                  <c:v>44244</c:v>
                </c:pt>
                <c:pt idx="139">
                  <c:v>44245</c:v>
                </c:pt>
                <c:pt idx="140">
                  <c:v>44246</c:v>
                </c:pt>
                <c:pt idx="141">
                  <c:v>44247</c:v>
                </c:pt>
                <c:pt idx="142">
                  <c:v>44248</c:v>
                </c:pt>
                <c:pt idx="143">
                  <c:v>44249</c:v>
                </c:pt>
                <c:pt idx="144">
                  <c:v>44250</c:v>
                </c:pt>
                <c:pt idx="145">
                  <c:v>44251</c:v>
                </c:pt>
                <c:pt idx="146">
                  <c:v>44252</c:v>
                </c:pt>
                <c:pt idx="147">
                  <c:v>44253</c:v>
                </c:pt>
                <c:pt idx="148">
                  <c:v>44254</c:v>
                </c:pt>
                <c:pt idx="149">
                  <c:v>44255</c:v>
                </c:pt>
                <c:pt idx="150">
                  <c:v>44256</c:v>
                </c:pt>
                <c:pt idx="151">
                  <c:v>44257</c:v>
                </c:pt>
                <c:pt idx="152">
                  <c:v>44258</c:v>
                </c:pt>
                <c:pt idx="153">
                  <c:v>44259</c:v>
                </c:pt>
                <c:pt idx="154">
                  <c:v>44260</c:v>
                </c:pt>
                <c:pt idx="155">
                  <c:v>44261</c:v>
                </c:pt>
                <c:pt idx="156">
                  <c:v>44262</c:v>
                </c:pt>
                <c:pt idx="157">
                  <c:v>44263</c:v>
                </c:pt>
                <c:pt idx="158">
                  <c:v>44264</c:v>
                </c:pt>
                <c:pt idx="159">
                  <c:v>44265</c:v>
                </c:pt>
                <c:pt idx="160">
                  <c:v>44266</c:v>
                </c:pt>
                <c:pt idx="161">
                  <c:v>44267</c:v>
                </c:pt>
                <c:pt idx="162">
                  <c:v>44268</c:v>
                </c:pt>
                <c:pt idx="163">
                  <c:v>44269</c:v>
                </c:pt>
                <c:pt idx="164">
                  <c:v>44270</c:v>
                </c:pt>
                <c:pt idx="165">
                  <c:v>44271</c:v>
                </c:pt>
                <c:pt idx="166">
                  <c:v>44272</c:v>
                </c:pt>
                <c:pt idx="167">
                  <c:v>44273</c:v>
                </c:pt>
                <c:pt idx="168">
                  <c:v>44274</c:v>
                </c:pt>
                <c:pt idx="169">
                  <c:v>44275</c:v>
                </c:pt>
                <c:pt idx="170">
                  <c:v>44276</c:v>
                </c:pt>
                <c:pt idx="171">
                  <c:v>44277</c:v>
                </c:pt>
                <c:pt idx="172">
                  <c:v>44278</c:v>
                </c:pt>
                <c:pt idx="173">
                  <c:v>44279</c:v>
                </c:pt>
                <c:pt idx="174">
                  <c:v>44280</c:v>
                </c:pt>
                <c:pt idx="175">
                  <c:v>44281</c:v>
                </c:pt>
                <c:pt idx="176">
                  <c:v>44282</c:v>
                </c:pt>
                <c:pt idx="177">
                  <c:v>44283</c:v>
                </c:pt>
                <c:pt idx="178">
                  <c:v>44284</c:v>
                </c:pt>
                <c:pt idx="179">
                  <c:v>44285</c:v>
                </c:pt>
                <c:pt idx="180">
                  <c:v>44286</c:v>
                </c:pt>
                <c:pt idx="181">
                  <c:v>44287</c:v>
                </c:pt>
                <c:pt idx="182">
                  <c:v>44288</c:v>
                </c:pt>
                <c:pt idx="183">
                  <c:v>44289</c:v>
                </c:pt>
                <c:pt idx="184">
                  <c:v>44290</c:v>
                </c:pt>
                <c:pt idx="185">
                  <c:v>44291</c:v>
                </c:pt>
                <c:pt idx="186">
                  <c:v>44292</c:v>
                </c:pt>
                <c:pt idx="187">
                  <c:v>44293</c:v>
                </c:pt>
                <c:pt idx="188">
                  <c:v>44294</c:v>
                </c:pt>
                <c:pt idx="189">
                  <c:v>44295</c:v>
                </c:pt>
                <c:pt idx="190">
                  <c:v>44296</c:v>
                </c:pt>
                <c:pt idx="191">
                  <c:v>44297</c:v>
                </c:pt>
                <c:pt idx="192">
                  <c:v>44298</c:v>
                </c:pt>
                <c:pt idx="193">
                  <c:v>44299</c:v>
                </c:pt>
                <c:pt idx="194">
                  <c:v>44300</c:v>
                </c:pt>
                <c:pt idx="195">
                  <c:v>44301</c:v>
                </c:pt>
                <c:pt idx="196">
                  <c:v>44302</c:v>
                </c:pt>
                <c:pt idx="197">
                  <c:v>44303</c:v>
                </c:pt>
                <c:pt idx="198">
                  <c:v>44304</c:v>
                </c:pt>
                <c:pt idx="199">
                  <c:v>44305</c:v>
                </c:pt>
                <c:pt idx="200">
                  <c:v>44306</c:v>
                </c:pt>
                <c:pt idx="201">
                  <c:v>44307</c:v>
                </c:pt>
                <c:pt idx="202">
                  <c:v>44308</c:v>
                </c:pt>
                <c:pt idx="203">
                  <c:v>44309</c:v>
                </c:pt>
                <c:pt idx="204">
                  <c:v>44310</c:v>
                </c:pt>
                <c:pt idx="205">
                  <c:v>44311</c:v>
                </c:pt>
                <c:pt idx="206">
                  <c:v>44312</c:v>
                </c:pt>
                <c:pt idx="207">
                  <c:v>44313</c:v>
                </c:pt>
                <c:pt idx="208">
                  <c:v>44314</c:v>
                </c:pt>
                <c:pt idx="209">
                  <c:v>44315</c:v>
                </c:pt>
                <c:pt idx="210">
                  <c:v>44316</c:v>
                </c:pt>
                <c:pt idx="211">
                  <c:v>44317</c:v>
                </c:pt>
                <c:pt idx="212">
                  <c:v>44318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44329</c:v>
                </c:pt>
                <c:pt idx="224">
                  <c:v>44330</c:v>
                </c:pt>
                <c:pt idx="225">
                  <c:v>44331</c:v>
                </c:pt>
                <c:pt idx="226">
                  <c:v>44332</c:v>
                </c:pt>
                <c:pt idx="227">
                  <c:v>44333</c:v>
                </c:pt>
                <c:pt idx="228">
                  <c:v>44334</c:v>
                </c:pt>
                <c:pt idx="229">
                  <c:v>44335</c:v>
                </c:pt>
                <c:pt idx="230">
                  <c:v>44336</c:v>
                </c:pt>
                <c:pt idx="231">
                  <c:v>44337</c:v>
                </c:pt>
                <c:pt idx="232">
                  <c:v>44338</c:v>
                </c:pt>
                <c:pt idx="233">
                  <c:v>44339</c:v>
                </c:pt>
                <c:pt idx="234">
                  <c:v>44340</c:v>
                </c:pt>
                <c:pt idx="235">
                  <c:v>44341</c:v>
                </c:pt>
                <c:pt idx="236">
                  <c:v>44342</c:v>
                </c:pt>
                <c:pt idx="237">
                  <c:v>44343</c:v>
                </c:pt>
                <c:pt idx="238">
                  <c:v>44344</c:v>
                </c:pt>
                <c:pt idx="239">
                  <c:v>44345</c:v>
                </c:pt>
                <c:pt idx="240">
                  <c:v>44346</c:v>
                </c:pt>
                <c:pt idx="241">
                  <c:v>44347</c:v>
                </c:pt>
                <c:pt idx="242">
                  <c:v>44348</c:v>
                </c:pt>
                <c:pt idx="243">
                  <c:v>44349</c:v>
                </c:pt>
                <c:pt idx="244">
                  <c:v>44350</c:v>
                </c:pt>
                <c:pt idx="245">
                  <c:v>44351</c:v>
                </c:pt>
                <c:pt idx="246">
                  <c:v>44352</c:v>
                </c:pt>
                <c:pt idx="247">
                  <c:v>44353</c:v>
                </c:pt>
                <c:pt idx="248">
                  <c:v>44354</c:v>
                </c:pt>
                <c:pt idx="249">
                  <c:v>44355</c:v>
                </c:pt>
                <c:pt idx="250">
                  <c:v>44356</c:v>
                </c:pt>
                <c:pt idx="251">
                  <c:v>44357</c:v>
                </c:pt>
                <c:pt idx="252">
                  <c:v>44358</c:v>
                </c:pt>
                <c:pt idx="253">
                  <c:v>44359</c:v>
                </c:pt>
                <c:pt idx="254">
                  <c:v>44360</c:v>
                </c:pt>
                <c:pt idx="255">
                  <c:v>44361</c:v>
                </c:pt>
              </c:numCache>
            </c:numRef>
          </c:cat>
          <c:val>
            <c:numRef>
              <c:f>'raw_data'!$C$2:$C$257</c:f>
              <c:numCache>
                <c:formatCode>General</c:formatCode>
                <c:ptCount val="256"/>
                <c:pt idx="20">
                  <c:v>11380.2785</c:v>
                </c:pt>
                <c:pt idx="21">
                  <c:v>11499.5646</c:v>
                </c:pt>
                <c:pt idx="22">
                  <c:v>11621.319299999999</c:v>
                </c:pt>
                <c:pt idx="23">
                  <c:v>11732.7804</c:v>
                </c:pt>
                <c:pt idx="24">
                  <c:v>11855.549000000001</c:v>
                </c:pt>
                <c:pt idx="25">
                  <c:v>12003.6412</c:v>
                </c:pt>
                <c:pt idx="26">
                  <c:v>12120.536599999999</c:v>
                </c:pt>
                <c:pt idx="27">
                  <c:v>12239.8977</c:v>
                </c:pt>
                <c:pt idx="28">
                  <c:v>12352.7721</c:v>
                </c:pt>
                <c:pt idx="29">
                  <c:v>12473.345300000001</c:v>
                </c:pt>
                <c:pt idx="30">
                  <c:v>12582.1576</c:v>
                </c:pt>
                <c:pt idx="31">
                  <c:v>12688.0281</c:v>
                </c:pt>
                <c:pt idx="32">
                  <c:v>12817.645</c:v>
                </c:pt>
                <c:pt idx="33">
                  <c:v>12948.815000000001</c:v>
                </c:pt>
                <c:pt idx="34">
                  <c:v>13162.075000000001</c:v>
                </c:pt>
                <c:pt idx="35">
                  <c:v>13372.731</c:v>
                </c:pt>
                <c:pt idx="36">
                  <c:v>13538.9987</c:v>
                </c:pt>
                <c:pt idx="37">
                  <c:v>13725.3791</c:v>
                </c:pt>
                <c:pt idx="38">
                  <c:v>13895.9854</c:v>
                </c:pt>
                <c:pt idx="39">
                  <c:v>14020.878199999999</c:v>
                </c:pt>
                <c:pt idx="40">
                  <c:v>14156.8109</c:v>
                </c:pt>
                <c:pt idx="41">
                  <c:v>14325.724700000001</c:v>
                </c:pt>
                <c:pt idx="42">
                  <c:v>14485.7174</c:v>
                </c:pt>
                <c:pt idx="43">
                  <c:v>14637.102500000001</c:v>
                </c:pt>
                <c:pt idx="44">
                  <c:v>14781.2197</c:v>
                </c:pt>
                <c:pt idx="45">
                  <c:v>14935.126700000001</c:v>
                </c:pt>
                <c:pt idx="46">
                  <c:v>15155.6373</c:v>
                </c:pt>
                <c:pt idx="47">
                  <c:v>15371.769399999999</c:v>
                </c:pt>
                <c:pt idx="48">
                  <c:v>15584.6692</c:v>
                </c:pt>
                <c:pt idx="49">
                  <c:v>15829.255999999999</c:v>
                </c:pt>
                <c:pt idx="50">
                  <c:v>16076.947200000001</c:v>
                </c:pt>
                <c:pt idx="51">
                  <c:v>16320.172399999999</c:v>
                </c:pt>
                <c:pt idx="52">
                  <c:v>16537.098600000001</c:v>
                </c:pt>
                <c:pt idx="53">
                  <c:v>16787.9467</c:v>
                </c:pt>
                <c:pt idx="54">
                  <c:v>16943.868999999999</c:v>
                </c:pt>
                <c:pt idx="55">
                  <c:v>17023.937900000001</c:v>
                </c:pt>
                <c:pt idx="56">
                  <c:v>17139.943500000001</c:v>
                </c:pt>
                <c:pt idx="57">
                  <c:v>17252.495999999999</c:v>
                </c:pt>
                <c:pt idx="58">
                  <c:v>17395.714499999998</c:v>
                </c:pt>
                <c:pt idx="59">
                  <c:v>17615.500700000001</c:v>
                </c:pt>
                <c:pt idx="60">
                  <c:v>17770.298299999999</c:v>
                </c:pt>
                <c:pt idx="61">
                  <c:v>17915.739699999998</c:v>
                </c:pt>
                <c:pt idx="62">
                  <c:v>18071.8518</c:v>
                </c:pt>
                <c:pt idx="63">
                  <c:v>18201.592000000001</c:v>
                </c:pt>
                <c:pt idx="64">
                  <c:v>18362.4192</c:v>
                </c:pt>
                <c:pt idx="65">
                  <c:v>18495.823700000001</c:v>
                </c:pt>
                <c:pt idx="66">
                  <c:v>18570.444299999999</c:v>
                </c:pt>
                <c:pt idx="67">
                  <c:v>18597.521100000002</c:v>
                </c:pt>
                <c:pt idx="68">
                  <c:v>18633.912799999998</c:v>
                </c:pt>
                <c:pt idx="69">
                  <c:v>18612.909</c:v>
                </c:pt>
                <c:pt idx="70">
                  <c:v>18581.226500000001</c:v>
                </c:pt>
                <c:pt idx="71">
                  <c:v>18601.600200000001</c:v>
                </c:pt>
                <c:pt idx="72">
                  <c:v>18642.114000000001</c:v>
                </c:pt>
                <c:pt idx="73">
                  <c:v>18648.005099999998</c:v>
                </c:pt>
                <c:pt idx="74">
                  <c:v>18684.622200000002</c:v>
                </c:pt>
                <c:pt idx="75">
                  <c:v>18892.531200000001</c:v>
                </c:pt>
                <c:pt idx="76">
                  <c:v>19174.5399</c:v>
                </c:pt>
                <c:pt idx="77">
                  <c:v>19444.3904</c:v>
                </c:pt>
                <c:pt idx="78">
                  <c:v>19726.4401</c:v>
                </c:pt>
                <c:pt idx="79">
                  <c:v>19914.349999999999</c:v>
                </c:pt>
                <c:pt idx="80">
                  <c:v>20110.6829</c:v>
                </c:pt>
                <c:pt idx="81">
                  <c:v>20340.240099999999</c:v>
                </c:pt>
                <c:pt idx="82">
                  <c:v>20529.0383</c:v>
                </c:pt>
                <c:pt idx="83">
                  <c:v>20782.561399999999</c:v>
                </c:pt>
                <c:pt idx="84">
                  <c:v>21060.217799999999</c:v>
                </c:pt>
                <c:pt idx="85">
                  <c:v>21413.457900000001</c:v>
                </c:pt>
                <c:pt idx="86">
                  <c:v>21767.177800000001</c:v>
                </c:pt>
                <c:pt idx="87">
                  <c:v>22203.203699999998</c:v>
                </c:pt>
                <c:pt idx="88">
                  <c:v>22643.216</c:v>
                </c:pt>
                <c:pt idx="89">
                  <c:v>23174.602999999999</c:v>
                </c:pt>
                <c:pt idx="90">
                  <c:v>23720.070500000002</c:v>
                </c:pt>
                <c:pt idx="91">
                  <c:v>24248.861400000002</c:v>
                </c:pt>
                <c:pt idx="92">
                  <c:v>24900.341400000001</c:v>
                </c:pt>
                <c:pt idx="93">
                  <c:v>25589.0245</c:v>
                </c:pt>
                <c:pt idx="94">
                  <c:v>26130.591</c:v>
                </c:pt>
                <c:pt idx="95">
                  <c:v>26764.549299999999</c:v>
                </c:pt>
                <c:pt idx="96">
                  <c:v>27465.836899999998</c:v>
                </c:pt>
                <c:pt idx="97">
                  <c:v>28282.230200000002</c:v>
                </c:pt>
                <c:pt idx="98">
                  <c:v>29120.364600000001</c:v>
                </c:pt>
                <c:pt idx="99">
                  <c:v>29959.170900000001</c:v>
                </c:pt>
                <c:pt idx="100">
                  <c:v>30732.505799999999</c:v>
                </c:pt>
                <c:pt idx="101">
                  <c:v>31313.543399999999</c:v>
                </c:pt>
                <c:pt idx="102">
                  <c:v>31855.471699999998</c:v>
                </c:pt>
                <c:pt idx="103">
                  <c:v>32537.6594</c:v>
                </c:pt>
                <c:pt idx="104">
                  <c:v>33257.737999999998</c:v>
                </c:pt>
                <c:pt idx="105">
                  <c:v>33772.513700000003</c:v>
                </c:pt>
                <c:pt idx="106">
                  <c:v>34260.3145</c:v>
                </c:pt>
                <c:pt idx="107">
                  <c:v>34700.680899999999</c:v>
                </c:pt>
                <c:pt idx="108">
                  <c:v>35165.980900000002</c:v>
                </c:pt>
                <c:pt idx="109">
                  <c:v>35517.207600000002</c:v>
                </c:pt>
                <c:pt idx="110">
                  <c:v>35844.743600000002</c:v>
                </c:pt>
                <c:pt idx="111">
                  <c:v>35917.576399999998</c:v>
                </c:pt>
                <c:pt idx="112">
                  <c:v>35957.161999999997</c:v>
                </c:pt>
                <c:pt idx="113">
                  <c:v>35909.986499999999</c:v>
                </c:pt>
                <c:pt idx="114">
                  <c:v>36011.477800000001</c:v>
                </c:pt>
                <c:pt idx="115">
                  <c:v>35923.256399999998</c:v>
                </c:pt>
                <c:pt idx="116">
                  <c:v>35707.249600000003</c:v>
                </c:pt>
                <c:pt idx="117">
                  <c:v>35255.0985</c:v>
                </c:pt>
                <c:pt idx="118">
                  <c:v>34896.095300000001</c:v>
                </c:pt>
                <c:pt idx="119">
                  <c:v>34597.367899999997</c:v>
                </c:pt>
                <c:pt idx="120">
                  <c:v>34403.576099999998</c:v>
                </c:pt>
                <c:pt idx="121">
                  <c:v>34288.304499999998</c:v>
                </c:pt>
                <c:pt idx="122">
                  <c:v>34262.889300000003</c:v>
                </c:pt>
                <c:pt idx="123">
                  <c:v>34170.451099999998</c:v>
                </c:pt>
                <c:pt idx="124">
                  <c:v>34097.916499999999</c:v>
                </c:pt>
                <c:pt idx="125">
                  <c:v>34109.196300000003</c:v>
                </c:pt>
                <c:pt idx="126">
                  <c:v>34223.676500000001</c:v>
                </c:pt>
                <c:pt idx="127">
                  <c:v>34393.386400000003</c:v>
                </c:pt>
                <c:pt idx="128">
                  <c:v>34503.1829</c:v>
                </c:pt>
                <c:pt idx="129">
                  <c:v>35030.7071</c:v>
                </c:pt>
                <c:pt idx="130">
                  <c:v>35580.086199999998</c:v>
                </c:pt>
                <c:pt idx="131">
                  <c:v>36279.611599999997</c:v>
                </c:pt>
                <c:pt idx="132">
                  <c:v>37034.849399999999</c:v>
                </c:pt>
                <c:pt idx="133">
                  <c:v>37799.1397</c:v>
                </c:pt>
                <c:pt idx="134">
                  <c:v>38543.651599999997</c:v>
                </c:pt>
                <c:pt idx="135">
                  <c:v>39362.393499999998</c:v>
                </c:pt>
                <c:pt idx="136">
                  <c:v>40133.410799999998</c:v>
                </c:pt>
                <c:pt idx="137">
                  <c:v>41075.875399999997</c:v>
                </c:pt>
                <c:pt idx="138">
                  <c:v>42011.8033</c:v>
                </c:pt>
                <c:pt idx="139">
                  <c:v>42877.631600000001</c:v>
                </c:pt>
                <c:pt idx="140">
                  <c:v>43958.661999999997</c:v>
                </c:pt>
                <c:pt idx="141">
                  <c:v>45095.474800000004</c:v>
                </c:pt>
                <c:pt idx="142">
                  <c:v>46289.447999999997</c:v>
                </c:pt>
                <c:pt idx="143">
                  <c:v>47219.869400000003</c:v>
                </c:pt>
                <c:pt idx="144">
                  <c:v>47781.968399999998</c:v>
                </c:pt>
                <c:pt idx="145">
                  <c:v>48419.958299999998</c:v>
                </c:pt>
                <c:pt idx="146">
                  <c:v>48859.4738</c:v>
                </c:pt>
                <c:pt idx="147">
                  <c:v>49212.467600000004</c:v>
                </c:pt>
                <c:pt idx="148">
                  <c:v>49578.628900000003</c:v>
                </c:pt>
                <c:pt idx="149">
                  <c:v>49517.714800000002</c:v>
                </c:pt>
                <c:pt idx="150">
                  <c:v>49673.338900000002</c:v>
                </c:pt>
                <c:pt idx="151">
                  <c:v>49856.5671</c:v>
                </c:pt>
                <c:pt idx="152">
                  <c:v>49970.820500000002</c:v>
                </c:pt>
                <c:pt idx="153">
                  <c:v>50020.238599999997</c:v>
                </c:pt>
                <c:pt idx="154">
                  <c:v>50099.9781</c:v>
                </c:pt>
                <c:pt idx="155">
                  <c:v>50112.7065</c:v>
                </c:pt>
                <c:pt idx="156">
                  <c:v>50265.666100000002</c:v>
                </c:pt>
                <c:pt idx="157">
                  <c:v>50422.226900000001</c:v>
                </c:pt>
                <c:pt idx="158">
                  <c:v>50561.4234</c:v>
                </c:pt>
                <c:pt idx="159">
                  <c:v>50777.108099999998</c:v>
                </c:pt>
                <c:pt idx="160">
                  <c:v>50871.392399999997</c:v>
                </c:pt>
                <c:pt idx="161">
                  <c:v>50940.5504</c:v>
                </c:pt>
                <c:pt idx="162">
                  <c:v>51128.3871</c:v>
                </c:pt>
                <c:pt idx="163">
                  <c:v>51370.736799999999</c:v>
                </c:pt>
                <c:pt idx="164">
                  <c:v>51707.096899999997</c:v>
                </c:pt>
                <c:pt idx="165">
                  <c:v>52066.226799999997</c:v>
                </c:pt>
                <c:pt idx="166">
                  <c:v>52656.398099999999</c:v>
                </c:pt>
                <c:pt idx="167">
                  <c:v>53223.320500000002</c:v>
                </c:pt>
                <c:pt idx="168">
                  <c:v>53816.893799999998</c:v>
                </c:pt>
                <c:pt idx="169">
                  <c:v>54459.772599999997</c:v>
                </c:pt>
                <c:pt idx="170">
                  <c:v>54847.7621</c:v>
                </c:pt>
                <c:pt idx="171">
                  <c:v>55127.602599999998</c:v>
                </c:pt>
                <c:pt idx="172">
                  <c:v>55325.827400000002</c:v>
                </c:pt>
                <c:pt idx="173">
                  <c:v>55522.3128</c:v>
                </c:pt>
                <c:pt idx="174">
                  <c:v>55648.702499999999</c:v>
                </c:pt>
                <c:pt idx="175">
                  <c:v>55957.981200000002</c:v>
                </c:pt>
                <c:pt idx="176">
                  <c:v>56200.822200000002</c:v>
                </c:pt>
                <c:pt idx="177">
                  <c:v>56369.419900000001</c:v>
                </c:pt>
                <c:pt idx="178">
                  <c:v>56504.820699999997</c:v>
                </c:pt>
                <c:pt idx="179">
                  <c:v>56649.6875</c:v>
                </c:pt>
                <c:pt idx="180">
                  <c:v>56697.534800000001</c:v>
                </c:pt>
                <c:pt idx="181">
                  <c:v>56770.976900000001</c:v>
                </c:pt>
                <c:pt idx="182">
                  <c:v>56659.950299999997</c:v>
                </c:pt>
                <c:pt idx="183">
                  <c:v>56563.437899999997</c:v>
                </c:pt>
                <c:pt idx="184">
                  <c:v>56692.771500000003</c:v>
                </c:pt>
                <c:pt idx="185">
                  <c:v>56803.722900000001</c:v>
                </c:pt>
                <c:pt idx="186">
                  <c:v>56759.216999999997</c:v>
                </c:pt>
                <c:pt idx="187">
                  <c:v>56674.849800000004</c:v>
                </c:pt>
                <c:pt idx="188">
                  <c:v>56676.392500000002</c:v>
                </c:pt>
                <c:pt idx="189">
                  <c:v>56678.199200000003</c:v>
                </c:pt>
                <c:pt idx="190">
                  <c:v>56799.031000000003</c:v>
                </c:pt>
                <c:pt idx="191">
                  <c:v>57098.227800000001</c:v>
                </c:pt>
                <c:pt idx="192">
                  <c:v>57373.4323</c:v>
                </c:pt>
                <c:pt idx="193">
                  <c:v>57938.808599999997</c:v>
                </c:pt>
                <c:pt idx="194">
                  <c:v>58523.569799999997</c:v>
                </c:pt>
                <c:pt idx="195">
                  <c:v>58930.8966</c:v>
                </c:pt>
                <c:pt idx="196">
                  <c:v>59208.5962</c:v>
                </c:pt>
                <c:pt idx="197">
                  <c:v>59421.306400000001</c:v>
                </c:pt>
                <c:pt idx="198">
                  <c:v>59351.214099999997</c:v>
                </c:pt>
                <c:pt idx="199">
                  <c:v>59195.892</c:v>
                </c:pt>
                <c:pt idx="200">
                  <c:v>59081.191800000001</c:v>
                </c:pt>
                <c:pt idx="201">
                  <c:v>58835.420599999998</c:v>
                </c:pt>
                <c:pt idx="202">
                  <c:v>58472.716500000002</c:v>
                </c:pt>
                <c:pt idx="203">
                  <c:v>58178.666299999997</c:v>
                </c:pt>
                <c:pt idx="204">
                  <c:v>57773.875899999999</c:v>
                </c:pt>
                <c:pt idx="205">
                  <c:v>57273.268799999998</c:v>
                </c:pt>
                <c:pt idx="206">
                  <c:v>57075.9738</c:v>
                </c:pt>
                <c:pt idx="207">
                  <c:v>57031.630700000002</c:v>
                </c:pt>
                <c:pt idx="208">
                  <c:v>56872.125699999997</c:v>
                </c:pt>
                <c:pt idx="209">
                  <c:v>56644.706700000002</c:v>
                </c:pt>
                <c:pt idx="210">
                  <c:v>56542.246400000004</c:v>
                </c:pt>
                <c:pt idx="211">
                  <c:v>56429.450700000001</c:v>
                </c:pt>
                <c:pt idx="212">
                  <c:v>56267.4611</c:v>
                </c:pt>
                <c:pt idx="213">
                  <c:v>55945.680800000002</c:v>
                </c:pt>
                <c:pt idx="214">
                  <c:v>55457.498599999999</c:v>
                </c:pt>
                <c:pt idx="215">
                  <c:v>55171.593999999997</c:v>
                </c:pt>
                <c:pt idx="216">
                  <c:v>54923.302900000002</c:v>
                </c:pt>
                <c:pt idx="217">
                  <c:v>54790.162400000001</c:v>
                </c:pt>
                <c:pt idx="218">
                  <c:v>54925.388599999998</c:v>
                </c:pt>
                <c:pt idx="219">
                  <c:v>55055.978600000002</c:v>
                </c:pt>
                <c:pt idx="220">
                  <c:v>55024.790800000002</c:v>
                </c:pt>
                <c:pt idx="221">
                  <c:v>55171.333200000001</c:v>
                </c:pt>
                <c:pt idx="222">
                  <c:v>55063.018400000001</c:v>
                </c:pt>
                <c:pt idx="223">
                  <c:v>54989.027399999999</c:v>
                </c:pt>
                <c:pt idx="224">
                  <c:v>54977.359400000001</c:v>
                </c:pt>
                <c:pt idx="225">
                  <c:v>54860.470699999998</c:v>
                </c:pt>
                <c:pt idx="226">
                  <c:v>54481.89</c:v>
                </c:pt>
                <c:pt idx="227">
                  <c:v>53905.990299999998</c:v>
                </c:pt>
                <c:pt idx="228">
                  <c:v>53311.175000000003</c:v>
                </c:pt>
                <c:pt idx="229">
                  <c:v>52469.498599999999</c:v>
                </c:pt>
                <c:pt idx="230">
                  <c:v>51617.065699999999</c:v>
                </c:pt>
                <c:pt idx="231">
                  <c:v>50592.389900000002</c:v>
                </c:pt>
                <c:pt idx="232">
                  <c:v>49637.431600000004</c:v>
                </c:pt>
                <c:pt idx="233">
                  <c:v>48514.848599999998</c:v>
                </c:pt>
                <c:pt idx="234">
                  <c:v>47794.564599999998</c:v>
                </c:pt>
                <c:pt idx="235">
                  <c:v>46837.946499999998</c:v>
                </c:pt>
                <c:pt idx="236">
                  <c:v>45981.002699999997</c:v>
                </c:pt>
                <c:pt idx="237">
                  <c:v>45040.762199999997</c:v>
                </c:pt>
                <c:pt idx="238">
                  <c:v>43881.970300000001</c:v>
                </c:pt>
                <c:pt idx="239">
                  <c:v>42698.373500000002</c:v>
                </c:pt>
                <c:pt idx="240">
                  <c:v>41688.787499999999</c:v>
                </c:pt>
                <c:pt idx="241">
                  <c:v>40715.967799999999</c:v>
                </c:pt>
                <c:pt idx="242">
                  <c:v>40073.131800000003</c:v>
                </c:pt>
                <c:pt idx="243">
                  <c:v>39467.425999999999</c:v>
                </c:pt>
                <c:pt idx="244">
                  <c:v>38935.145600000003</c:v>
                </c:pt>
                <c:pt idx="245">
                  <c:v>38438.641300000003</c:v>
                </c:pt>
                <c:pt idx="246">
                  <c:v>37895.3649</c:v>
                </c:pt>
                <c:pt idx="247">
                  <c:v>37508.138700000003</c:v>
                </c:pt>
                <c:pt idx="248">
                  <c:v>37037.355300000003</c:v>
                </c:pt>
                <c:pt idx="249">
                  <c:v>36870.050499999998</c:v>
                </c:pt>
                <c:pt idx="250">
                  <c:v>36706.145900000003</c:v>
                </c:pt>
                <c:pt idx="251">
                  <c:v>36673.914100000002</c:v>
                </c:pt>
                <c:pt idx="252">
                  <c:v>36665.087200000002</c:v>
                </c:pt>
                <c:pt idx="253">
                  <c:v>36706.350700000003</c:v>
                </c:pt>
                <c:pt idx="254">
                  <c:v>36715.078099999999</c:v>
                </c:pt>
                <c:pt idx="255">
                  <c:v>36840.291499999999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1-4752-9F58-E0724CFC68AA}"/>
            </c:ext>
          </c:extLst>
        </c:ser>
        <c:ser>
          <c:idx val="2"/>
          <c:order val="2"/>
          <c:tx>
            <c:strRef>
              <c:f>'raw_data'!$D$1</c:f>
              <c:strCache>
                <c:ptCount val="1"/>
                <c:pt idx="0">
                  <c:v>mm50_values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'raw_data'!$A$2:$A$257</c:f>
              <c:numCache>
                <c:formatCode>m/d/yyyy</c:formatCode>
                <c:ptCount val="256"/>
                <c:pt idx="0">
                  <c:v>44106</c:v>
                </c:pt>
                <c:pt idx="1">
                  <c:v>44107</c:v>
                </c:pt>
                <c:pt idx="2">
                  <c:v>44108</c:v>
                </c:pt>
                <c:pt idx="3">
                  <c:v>44109</c:v>
                </c:pt>
                <c:pt idx="4">
                  <c:v>44110</c:v>
                </c:pt>
                <c:pt idx="5">
                  <c:v>44111</c:v>
                </c:pt>
                <c:pt idx="6">
                  <c:v>44112</c:v>
                </c:pt>
                <c:pt idx="7">
                  <c:v>44113</c:v>
                </c:pt>
                <c:pt idx="8">
                  <c:v>44114</c:v>
                </c:pt>
                <c:pt idx="9">
                  <c:v>44115</c:v>
                </c:pt>
                <c:pt idx="10">
                  <c:v>44116</c:v>
                </c:pt>
                <c:pt idx="11">
                  <c:v>44117</c:v>
                </c:pt>
                <c:pt idx="12">
                  <c:v>44118</c:v>
                </c:pt>
                <c:pt idx="13">
                  <c:v>44119</c:v>
                </c:pt>
                <c:pt idx="14">
                  <c:v>44120</c:v>
                </c:pt>
                <c:pt idx="15">
                  <c:v>44121</c:v>
                </c:pt>
                <c:pt idx="16">
                  <c:v>44122</c:v>
                </c:pt>
                <c:pt idx="17">
                  <c:v>44123</c:v>
                </c:pt>
                <c:pt idx="18">
                  <c:v>44124</c:v>
                </c:pt>
                <c:pt idx="19">
                  <c:v>44125</c:v>
                </c:pt>
                <c:pt idx="20">
                  <c:v>44126</c:v>
                </c:pt>
                <c:pt idx="21">
                  <c:v>44127</c:v>
                </c:pt>
                <c:pt idx="22">
                  <c:v>44128</c:v>
                </c:pt>
                <c:pt idx="23">
                  <c:v>44129</c:v>
                </c:pt>
                <c:pt idx="24">
                  <c:v>44130</c:v>
                </c:pt>
                <c:pt idx="25">
                  <c:v>44131</c:v>
                </c:pt>
                <c:pt idx="26">
                  <c:v>44132</c:v>
                </c:pt>
                <c:pt idx="27">
                  <c:v>44133</c:v>
                </c:pt>
                <c:pt idx="28">
                  <c:v>44134</c:v>
                </c:pt>
                <c:pt idx="29">
                  <c:v>44135</c:v>
                </c:pt>
                <c:pt idx="30">
                  <c:v>44136</c:v>
                </c:pt>
                <c:pt idx="31">
                  <c:v>44137</c:v>
                </c:pt>
                <c:pt idx="32">
                  <c:v>44138</c:v>
                </c:pt>
                <c:pt idx="33">
                  <c:v>44139</c:v>
                </c:pt>
                <c:pt idx="34">
                  <c:v>44140</c:v>
                </c:pt>
                <c:pt idx="35">
                  <c:v>44141</c:v>
                </c:pt>
                <c:pt idx="36">
                  <c:v>44142</c:v>
                </c:pt>
                <c:pt idx="37">
                  <c:v>44143</c:v>
                </c:pt>
                <c:pt idx="38">
                  <c:v>44144</c:v>
                </c:pt>
                <c:pt idx="39">
                  <c:v>44145</c:v>
                </c:pt>
                <c:pt idx="40">
                  <c:v>44146</c:v>
                </c:pt>
                <c:pt idx="41">
                  <c:v>44147</c:v>
                </c:pt>
                <c:pt idx="42">
                  <c:v>44148</c:v>
                </c:pt>
                <c:pt idx="43">
                  <c:v>44149</c:v>
                </c:pt>
                <c:pt idx="44">
                  <c:v>44150</c:v>
                </c:pt>
                <c:pt idx="45">
                  <c:v>44151</c:v>
                </c:pt>
                <c:pt idx="46">
                  <c:v>44152</c:v>
                </c:pt>
                <c:pt idx="47">
                  <c:v>44153</c:v>
                </c:pt>
                <c:pt idx="48">
                  <c:v>44154</c:v>
                </c:pt>
                <c:pt idx="49">
                  <c:v>44155</c:v>
                </c:pt>
                <c:pt idx="50">
                  <c:v>44156</c:v>
                </c:pt>
                <c:pt idx="51">
                  <c:v>44157</c:v>
                </c:pt>
                <c:pt idx="52">
                  <c:v>44158</c:v>
                </c:pt>
                <c:pt idx="53">
                  <c:v>44159</c:v>
                </c:pt>
                <c:pt idx="54">
                  <c:v>44160</c:v>
                </c:pt>
                <c:pt idx="55">
                  <c:v>44161</c:v>
                </c:pt>
                <c:pt idx="56">
                  <c:v>44162</c:v>
                </c:pt>
                <c:pt idx="57">
                  <c:v>44163</c:v>
                </c:pt>
                <c:pt idx="58">
                  <c:v>44164</c:v>
                </c:pt>
                <c:pt idx="59">
                  <c:v>44165</c:v>
                </c:pt>
                <c:pt idx="60">
                  <c:v>44166</c:v>
                </c:pt>
                <c:pt idx="61">
                  <c:v>44167</c:v>
                </c:pt>
                <c:pt idx="62">
                  <c:v>44168</c:v>
                </c:pt>
                <c:pt idx="63">
                  <c:v>44169</c:v>
                </c:pt>
                <c:pt idx="64">
                  <c:v>44170</c:v>
                </c:pt>
                <c:pt idx="65">
                  <c:v>44171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44177</c:v>
                </c:pt>
                <c:pt idx="72">
                  <c:v>44178</c:v>
                </c:pt>
                <c:pt idx="73">
                  <c:v>44179</c:v>
                </c:pt>
                <c:pt idx="74">
                  <c:v>44180</c:v>
                </c:pt>
                <c:pt idx="75">
                  <c:v>44181</c:v>
                </c:pt>
                <c:pt idx="76">
                  <c:v>44182</c:v>
                </c:pt>
                <c:pt idx="77">
                  <c:v>44183</c:v>
                </c:pt>
                <c:pt idx="78">
                  <c:v>44184</c:v>
                </c:pt>
                <c:pt idx="79">
                  <c:v>44185</c:v>
                </c:pt>
                <c:pt idx="80">
                  <c:v>44186</c:v>
                </c:pt>
                <c:pt idx="81">
                  <c:v>44187</c:v>
                </c:pt>
                <c:pt idx="82">
                  <c:v>44188</c:v>
                </c:pt>
                <c:pt idx="83">
                  <c:v>44189</c:v>
                </c:pt>
                <c:pt idx="84">
                  <c:v>44190</c:v>
                </c:pt>
                <c:pt idx="85">
                  <c:v>44191</c:v>
                </c:pt>
                <c:pt idx="86">
                  <c:v>44192</c:v>
                </c:pt>
                <c:pt idx="87">
                  <c:v>44193</c:v>
                </c:pt>
                <c:pt idx="88">
                  <c:v>44194</c:v>
                </c:pt>
                <c:pt idx="89">
                  <c:v>44195</c:v>
                </c:pt>
                <c:pt idx="90">
                  <c:v>44196</c:v>
                </c:pt>
                <c:pt idx="91">
                  <c:v>44197</c:v>
                </c:pt>
                <c:pt idx="92">
                  <c:v>44198</c:v>
                </c:pt>
                <c:pt idx="93">
                  <c:v>44199</c:v>
                </c:pt>
                <c:pt idx="94">
                  <c:v>44200</c:v>
                </c:pt>
                <c:pt idx="95">
                  <c:v>44201</c:v>
                </c:pt>
                <c:pt idx="96">
                  <c:v>44202</c:v>
                </c:pt>
                <c:pt idx="97">
                  <c:v>44203</c:v>
                </c:pt>
                <c:pt idx="98">
                  <c:v>44204</c:v>
                </c:pt>
                <c:pt idx="99">
                  <c:v>44205</c:v>
                </c:pt>
                <c:pt idx="100">
                  <c:v>44206</c:v>
                </c:pt>
                <c:pt idx="101">
                  <c:v>44207</c:v>
                </c:pt>
                <c:pt idx="102">
                  <c:v>44208</c:v>
                </c:pt>
                <c:pt idx="103">
                  <c:v>44209</c:v>
                </c:pt>
                <c:pt idx="104">
                  <c:v>44210</c:v>
                </c:pt>
                <c:pt idx="105">
                  <c:v>44211</c:v>
                </c:pt>
                <c:pt idx="106">
                  <c:v>44212</c:v>
                </c:pt>
                <c:pt idx="107">
                  <c:v>44213</c:v>
                </c:pt>
                <c:pt idx="108">
                  <c:v>44214</c:v>
                </c:pt>
                <c:pt idx="109">
                  <c:v>44215</c:v>
                </c:pt>
                <c:pt idx="110">
                  <c:v>44216</c:v>
                </c:pt>
                <c:pt idx="111">
                  <c:v>44217</c:v>
                </c:pt>
                <c:pt idx="112">
                  <c:v>44218</c:v>
                </c:pt>
                <c:pt idx="113">
                  <c:v>44219</c:v>
                </c:pt>
                <c:pt idx="114">
                  <c:v>44220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44226</c:v>
                </c:pt>
                <c:pt idx="121">
                  <c:v>44227</c:v>
                </c:pt>
                <c:pt idx="122">
                  <c:v>44228</c:v>
                </c:pt>
                <c:pt idx="123">
                  <c:v>44229</c:v>
                </c:pt>
                <c:pt idx="124">
                  <c:v>44230</c:v>
                </c:pt>
                <c:pt idx="125">
                  <c:v>44231</c:v>
                </c:pt>
                <c:pt idx="126">
                  <c:v>44232</c:v>
                </c:pt>
                <c:pt idx="127">
                  <c:v>44233</c:v>
                </c:pt>
                <c:pt idx="128">
                  <c:v>44234</c:v>
                </c:pt>
                <c:pt idx="129">
                  <c:v>44235</c:v>
                </c:pt>
                <c:pt idx="130">
                  <c:v>44236</c:v>
                </c:pt>
                <c:pt idx="131">
                  <c:v>44237</c:v>
                </c:pt>
                <c:pt idx="132">
                  <c:v>44238</c:v>
                </c:pt>
                <c:pt idx="133">
                  <c:v>44239</c:v>
                </c:pt>
                <c:pt idx="134">
                  <c:v>44240</c:v>
                </c:pt>
                <c:pt idx="135">
                  <c:v>44241</c:v>
                </c:pt>
                <c:pt idx="136">
                  <c:v>44242</c:v>
                </c:pt>
                <c:pt idx="137">
                  <c:v>44243</c:v>
                </c:pt>
                <c:pt idx="138">
                  <c:v>44244</c:v>
                </c:pt>
                <c:pt idx="139">
                  <c:v>44245</c:v>
                </c:pt>
                <c:pt idx="140">
                  <c:v>44246</c:v>
                </c:pt>
                <c:pt idx="141">
                  <c:v>44247</c:v>
                </c:pt>
                <c:pt idx="142">
                  <c:v>44248</c:v>
                </c:pt>
                <c:pt idx="143">
                  <c:v>44249</c:v>
                </c:pt>
                <c:pt idx="144">
                  <c:v>44250</c:v>
                </c:pt>
                <c:pt idx="145">
                  <c:v>44251</c:v>
                </c:pt>
                <c:pt idx="146">
                  <c:v>44252</c:v>
                </c:pt>
                <c:pt idx="147">
                  <c:v>44253</c:v>
                </c:pt>
                <c:pt idx="148">
                  <c:v>44254</c:v>
                </c:pt>
                <c:pt idx="149">
                  <c:v>44255</c:v>
                </c:pt>
                <c:pt idx="150">
                  <c:v>44256</c:v>
                </c:pt>
                <c:pt idx="151">
                  <c:v>44257</c:v>
                </c:pt>
                <c:pt idx="152">
                  <c:v>44258</c:v>
                </c:pt>
                <c:pt idx="153">
                  <c:v>44259</c:v>
                </c:pt>
                <c:pt idx="154">
                  <c:v>44260</c:v>
                </c:pt>
                <c:pt idx="155">
                  <c:v>44261</c:v>
                </c:pt>
                <c:pt idx="156">
                  <c:v>44262</c:v>
                </c:pt>
                <c:pt idx="157">
                  <c:v>44263</c:v>
                </c:pt>
                <c:pt idx="158">
                  <c:v>44264</c:v>
                </c:pt>
                <c:pt idx="159">
                  <c:v>44265</c:v>
                </c:pt>
                <c:pt idx="160">
                  <c:v>44266</c:v>
                </c:pt>
                <c:pt idx="161">
                  <c:v>44267</c:v>
                </c:pt>
                <c:pt idx="162">
                  <c:v>44268</c:v>
                </c:pt>
                <c:pt idx="163">
                  <c:v>44269</c:v>
                </c:pt>
                <c:pt idx="164">
                  <c:v>44270</c:v>
                </c:pt>
                <c:pt idx="165">
                  <c:v>44271</c:v>
                </c:pt>
                <c:pt idx="166">
                  <c:v>44272</c:v>
                </c:pt>
                <c:pt idx="167">
                  <c:v>44273</c:v>
                </c:pt>
                <c:pt idx="168">
                  <c:v>44274</c:v>
                </c:pt>
                <c:pt idx="169">
                  <c:v>44275</c:v>
                </c:pt>
                <c:pt idx="170">
                  <c:v>44276</c:v>
                </c:pt>
                <c:pt idx="171">
                  <c:v>44277</c:v>
                </c:pt>
                <c:pt idx="172">
                  <c:v>44278</c:v>
                </c:pt>
                <c:pt idx="173">
                  <c:v>44279</c:v>
                </c:pt>
                <c:pt idx="174">
                  <c:v>44280</c:v>
                </c:pt>
                <c:pt idx="175">
                  <c:v>44281</c:v>
                </c:pt>
                <c:pt idx="176">
                  <c:v>44282</c:v>
                </c:pt>
                <c:pt idx="177">
                  <c:v>44283</c:v>
                </c:pt>
                <c:pt idx="178">
                  <c:v>44284</c:v>
                </c:pt>
                <c:pt idx="179">
                  <c:v>44285</c:v>
                </c:pt>
                <c:pt idx="180">
                  <c:v>44286</c:v>
                </c:pt>
                <c:pt idx="181">
                  <c:v>44287</c:v>
                </c:pt>
                <c:pt idx="182">
                  <c:v>44288</c:v>
                </c:pt>
                <c:pt idx="183">
                  <c:v>44289</c:v>
                </c:pt>
                <c:pt idx="184">
                  <c:v>44290</c:v>
                </c:pt>
                <c:pt idx="185">
                  <c:v>44291</c:v>
                </c:pt>
                <c:pt idx="186">
                  <c:v>44292</c:v>
                </c:pt>
                <c:pt idx="187">
                  <c:v>44293</c:v>
                </c:pt>
                <c:pt idx="188">
                  <c:v>44294</c:v>
                </c:pt>
                <c:pt idx="189">
                  <c:v>44295</c:v>
                </c:pt>
                <c:pt idx="190">
                  <c:v>44296</c:v>
                </c:pt>
                <c:pt idx="191">
                  <c:v>44297</c:v>
                </c:pt>
                <c:pt idx="192">
                  <c:v>44298</c:v>
                </c:pt>
                <c:pt idx="193">
                  <c:v>44299</c:v>
                </c:pt>
                <c:pt idx="194">
                  <c:v>44300</c:v>
                </c:pt>
                <c:pt idx="195">
                  <c:v>44301</c:v>
                </c:pt>
                <c:pt idx="196">
                  <c:v>44302</c:v>
                </c:pt>
                <c:pt idx="197">
                  <c:v>44303</c:v>
                </c:pt>
                <c:pt idx="198">
                  <c:v>44304</c:v>
                </c:pt>
                <c:pt idx="199">
                  <c:v>44305</c:v>
                </c:pt>
                <c:pt idx="200">
                  <c:v>44306</c:v>
                </c:pt>
                <c:pt idx="201">
                  <c:v>44307</c:v>
                </c:pt>
                <c:pt idx="202">
                  <c:v>44308</c:v>
                </c:pt>
                <c:pt idx="203">
                  <c:v>44309</c:v>
                </c:pt>
                <c:pt idx="204">
                  <c:v>44310</c:v>
                </c:pt>
                <c:pt idx="205">
                  <c:v>44311</c:v>
                </c:pt>
                <c:pt idx="206">
                  <c:v>44312</c:v>
                </c:pt>
                <c:pt idx="207">
                  <c:v>44313</c:v>
                </c:pt>
                <c:pt idx="208">
                  <c:v>44314</c:v>
                </c:pt>
                <c:pt idx="209">
                  <c:v>44315</c:v>
                </c:pt>
                <c:pt idx="210">
                  <c:v>44316</c:v>
                </c:pt>
                <c:pt idx="211">
                  <c:v>44317</c:v>
                </c:pt>
                <c:pt idx="212">
                  <c:v>44318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44329</c:v>
                </c:pt>
                <c:pt idx="224">
                  <c:v>44330</c:v>
                </c:pt>
                <c:pt idx="225">
                  <c:v>44331</c:v>
                </c:pt>
                <c:pt idx="226">
                  <c:v>44332</c:v>
                </c:pt>
                <c:pt idx="227">
                  <c:v>44333</c:v>
                </c:pt>
                <c:pt idx="228">
                  <c:v>44334</c:v>
                </c:pt>
                <c:pt idx="229">
                  <c:v>44335</c:v>
                </c:pt>
                <c:pt idx="230">
                  <c:v>44336</c:v>
                </c:pt>
                <c:pt idx="231">
                  <c:v>44337</c:v>
                </c:pt>
                <c:pt idx="232">
                  <c:v>44338</c:v>
                </c:pt>
                <c:pt idx="233">
                  <c:v>44339</c:v>
                </c:pt>
                <c:pt idx="234">
                  <c:v>44340</c:v>
                </c:pt>
                <c:pt idx="235">
                  <c:v>44341</c:v>
                </c:pt>
                <c:pt idx="236">
                  <c:v>44342</c:v>
                </c:pt>
                <c:pt idx="237">
                  <c:v>44343</c:v>
                </c:pt>
                <c:pt idx="238">
                  <c:v>44344</c:v>
                </c:pt>
                <c:pt idx="239">
                  <c:v>44345</c:v>
                </c:pt>
                <c:pt idx="240">
                  <c:v>44346</c:v>
                </c:pt>
                <c:pt idx="241">
                  <c:v>44347</c:v>
                </c:pt>
                <c:pt idx="242">
                  <c:v>44348</c:v>
                </c:pt>
                <c:pt idx="243">
                  <c:v>44349</c:v>
                </c:pt>
                <c:pt idx="244">
                  <c:v>44350</c:v>
                </c:pt>
                <c:pt idx="245">
                  <c:v>44351</c:v>
                </c:pt>
                <c:pt idx="246">
                  <c:v>44352</c:v>
                </c:pt>
                <c:pt idx="247">
                  <c:v>44353</c:v>
                </c:pt>
                <c:pt idx="248">
                  <c:v>44354</c:v>
                </c:pt>
                <c:pt idx="249">
                  <c:v>44355</c:v>
                </c:pt>
                <c:pt idx="250">
                  <c:v>44356</c:v>
                </c:pt>
                <c:pt idx="251">
                  <c:v>44357</c:v>
                </c:pt>
                <c:pt idx="252">
                  <c:v>44358</c:v>
                </c:pt>
                <c:pt idx="253">
                  <c:v>44359</c:v>
                </c:pt>
                <c:pt idx="254">
                  <c:v>44360</c:v>
                </c:pt>
                <c:pt idx="255">
                  <c:v>44361</c:v>
                </c:pt>
              </c:numCache>
            </c:numRef>
          </c:cat>
          <c:val>
            <c:numRef>
              <c:f>'raw_data'!$D$2:$D$257</c:f>
              <c:numCache>
                <c:formatCode>General</c:formatCode>
                <c:ptCount val="256"/>
                <c:pt idx="50">
                  <c:v>13654.658799999999</c:v>
                </c:pt>
                <c:pt idx="51">
                  <c:v>13811.9118</c:v>
                </c:pt>
                <c:pt idx="52">
                  <c:v>13965.4804</c:v>
                </c:pt>
                <c:pt idx="53">
                  <c:v>14132.4732</c:v>
                </c:pt>
                <c:pt idx="54">
                  <c:v>14294.5926</c:v>
                </c:pt>
                <c:pt idx="55">
                  <c:v>14424.7556</c:v>
                </c:pt>
                <c:pt idx="56">
                  <c:v>14549.1893</c:v>
                </c:pt>
                <c:pt idx="57">
                  <c:v>14682.5962</c:v>
                </c:pt>
                <c:pt idx="58">
                  <c:v>14820.463299999999</c:v>
                </c:pt>
                <c:pt idx="59">
                  <c:v>14987.016299999999</c:v>
                </c:pt>
                <c:pt idx="60">
                  <c:v>15131.938099999999</c:v>
                </c:pt>
                <c:pt idx="61">
                  <c:v>15287.78</c:v>
                </c:pt>
                <c:pt idx="62">
                  <c:v>15447.972400000001</c:v>
                </c:pt>
                <c:pt idx="63">
                  <c:v>15590.821400000001</c:v>
                </c:pt>
                <c:pt idx="64">
                  <c:v>15747.4601</c:v>
                </c:pt>
                <c:pt idx="65">
                  <c:v>15907.748600000001</c:v>
                </c:pt>
                <c:pt idx="66">
                  <c:v>16061.034900000001</c:v>
                </c:pt>
                <c:pt idx="67">
                  <c:v>16192.2291</c:v>
                </c:pt>
                <c:pt idx="68">
                  <c:v>16324.758400000001</c:v>
                </c:pt>
                <c:pt idx="69">
                  <c:v>16433.7395</c:v>
                </c:pt>
                <c:pt idx="70">
                  <c:v>16535.038100000002</c:v>
                </c:pt>
                <c:pt idx="71">
                  <c:v>16652.7261</c:v>
                </c:pt>
                <c:pt idx="72">
                  <c:v>16773.798299999999</c:v>
                </c:pt>
                <c:pt idx="73">
                  <c:v>16898.563099999999</c:v>
                </c:pt>
                <c:pt idx="74">
                  <c:v>17026.2219</c:v>
                </c:pt>
                <c:pt idx="75">
                  <c:v>17180.311699999998</c:v>
                </c:pt>
                <c:pt idx="76">
                  <c:v>17370.7906</c:v>
                </c:pt>
                <c:pt idx="77">
                  <c:v>17564.3933</c:v>
                </c:pt>
                <c:pt idx="78">
                  <c:v>17769.930499999999</c:v>
                </c:pt>
                <c:pt idx="79">
                  <c:v>17963.418099999999</c:v>
                </c:pt>
                <c:pt idx="80">
                  <c:v>18143.3482</c:v>
                </c:pt>
                <c:pt idx="81">
                  <c:v>18348.664799999999</c:v>
                </c:pt>
                <c:pt idx="82">
                  <c:v>18532.5298</c:v>
                </c:pt>
                <c:pt idx="83">
                  <c:v>18724.32</c:v>
                </c:pt>
                <c:pt idx="84">
                  <c:v>18906.717199999999</c:v>
                </c:pt>
                <c:pt idx="85">
                  <c:v>19124.0393</c:v>
                </c:pt>
                <c:pt idx="86">
                  <c:v>19352.306499999999</c:v>
                </c:pt>
                <c:pt idx="87">
                  <c:v>19583.359</c:v>
                </c:pt>
                <c:pt idx="88">
                  <c:v>19823.650600000001</c:v>
                </c:pt>
                <c:pt idx="89">
                  <c:v>20095.2294</c:v>
                </c:pt>
                <c:pt idx="90">
                  <c:v>20360.341899999999</c:v>
                </c:pt>
                <c:pt idx="91">
                  <c:v>20621.980800000001</c:v>
                </c:pt>
                <c:pt idx="92">
                  <c:v>20939.6479</c:v>
                </c:pt>
                <c:pt idx="93">
                  <c:v>21279.331900000001</c:v>
                </c:pt>
                <c:pt idx="94">
                  <c:v>21565.970499999999</c:v>
                </c:pt>
                <c:pt idx="95">
                  <c:v>21912.080699999999</c:v>
                </c:pt>
                <c:pt idx="96">
                  <c:v>22294.870500000001</c:v>
                </c:pt>
                <c:pt idx="97">
                  <c:v>22728.577600000001</c:v>
                </c:pt>
                <c:pt idx="98">
                  <c:v>23184.208600000002</c:v>
                </c:pt>
                <c:pt idx="99">
                  <c:v>23615.384099999999</c:v>
                </c:pt>
                <c:pt idx="100">
                  <c:v>24005.5717</c:v>
                </c:pt>
                <c:pt idx="101">
                  <c:v>24346.0131</c:v>
                </c:pt>
                <c:pt idx="102">
                  <c:v>24659.879000000001</c:v>
                </c:pt>
                <c:pt idx="103">
                  <c:v>25024.205099999999</c:v>
                </c:pt>
                <c:pt idx="104">
                  <c:v>25432.264800000001</c:v>
                </c:pt>
                <c:pt idx="105">
                  <c:v>25823.4696</c:v>
                </c:pt>
                <c:pt idx="106">
                  <c:v>26200.454900000001</c:v>
                </c:pt>
                <c:pt idx="107">
                  <c:v>26562.633000000002</c:v>
                </c:pt>
                <c:pt idx="108">
                  <c:v>26931.757099999999</c:v>
                </c:pt>
                <c:pt idx="109">
                  <c:v>27255.912100000001</c:v>
                </c:pt>
                <c:pt idx="110">
                  <c:v>27590.12</c:v>
                </c:pt>
                <c:pt idx="111">
                  <c:v>27822.715499999998</c:v>
                </c:pt>
                <c:pt idx="112">
                  <c:v>28093.7719</c:v>
                </c:pt>
                <c:pt idx="113">
                  <c:v>28362.689699999999</c:v>
                </c:pt>
                <c:pt idx="114">
                  <c:v>28625.5939</c:v>
                </c:pt>
                <c:pt idx="115">
                  <c:v>28883.0537</c:v>
                </c:pt>
                <c:pt idx="116">
                  <c:v>29149.5926</c:v>
                </c:pt>
                <c:pt idx="117">
                  <c:v>29391.608499999998</c:v>
                </c:pt>
                <c:pt idx="118">
                  <c:v>29689.081600000001</c:v>
                </c:pt>
                <c:pt idx="119">
                  <c:v>30009.167600000001</c:v>
                </c:pt>
                <c:pt idx="120">
                  <c:v>30334.511500000001</c:v>
                </c:pt>
                <c:pt idx="121">
                  <c:v>30620.694800000001</c:v>
                </c:pt>
                <c:pt idx="122">
                  <c:v>30908.1891</c:v>
                </c:pt>
                <c:pt idx="123">
                  <c:v>31233.183499999999</c:v>
                </c:pt>
                <c:pt idx="124">
                  <c:v>31597.5825</c:v>
                </c:pt>
                <c:pt idx="125">
                  <c:v>31910.135600000001</c:v>
                </c:pt>
                <c:pt idx="126">
                  <c:v>32220.1096</c:v>
                </c:pt>
                <c:pt idx="127">
                  <c:v>32542.231400000001</c:v>
                </c:pt>
                <c:pt idx="128">
                  <c:v>32842.454299999998</c:v>
                </c:pt>
                <c:pt idx="129">
                  <c:v>33302.454899999997</c:v>
                </c:pt>
                <c:pt idx="130">
                  <c:v>33777.881399999998</c:v>
                </c:pt>
                <c:pt idx="131">
                  <c:v>34198.464099999997</c:v>
                </c:pt>
                <c:pt idx="132">
                  <c:v>34696.096400000002</c:v>
                </c:pt>
                <c:pt idx="133">
                  <c:v>35169.321000000004</c:v>
                </c:pt>
                <c:pt idx="134">
                  <c:v>35618.967400000001</c:v>
                </c:pt>
                <c:pt idx="135">
                  <c:v>36062.627999999997</c:v>
                </c:pt>
                <c:pt idx="136">
                  <c:v>36496.085800000001</c:v>
                </c:pt>
                <c:pt idx="137">
                  <c:v>36940.677199999998</c:v>
                </c:pt>
                <c:pt idx="138">
                  <c:v>37436.516499999998</c:v>
                </c:pt>
                <c:pt idx="139">
                  <c:v>37890.379099999998</c:v>
                </c:pt>
                <c:pt idx="140">
                  <c:v>38429.948199999999</c:v>
                </c:pt>
                <c:pt idx="141">
                  <c:v>38959.340199999999</c:v>
                </c:pt>
                <c:pt idx="142">
                  <c:v>39463.8318</c:v>
                </c:pt>
                <c:pt idx="143">
                  <c:v>39885.521500000003</c:v>
                </c:pt>
                <c:pt idx="144">
                  <c:v>40258.133500000004</c:v>
                </c:pt>
                <c:pt idx="145">
                  <c:v>40572.299200000001</c:v>
                </c:pt>
                <c:pt idx="146">
                  <c:v>40777.564299999998</c:v>
                </c:pt>
                <c:pt idx="147">
                  <c:v>40914.326300000001</c:v>
                </c:pt>
                <c:pt idx="148">
                  <c:v>41025.760000000002</c:v>
                </c:pt>
                <c:pt idx="149">
                  <c:v>41125.872499999998</c:v>
                </c:pt>
                <c:pt idx="150">
                  <c:v>41354.214599999999</c:v>
                </c:pt>
                <c:pt idx="151">
                  <c:v>41615.673600000002</c:v>
                </c:pt>
                <c:pt idx="152">
                  <c:v>41942.2359</c:v>
                </c:pt>
                <c:pt idx="153">
                  <c:v>42162.352599999998</c:v>
                </c:pt>
                <c:pt idx="154">
                  <c:v>42355.863400000002</c:v>
                </c:pt>
                <c:pt idx="155">
                  <c:v>42598.705099999999</c:v>
                </c:pt>
                <c:pt idx="156">
                  <c:v>42898.2264</c:v>
                </c:pt>
                <c:pt idx="157">
                  <c:v>43229.295599999998</c:v>
                </c:pt>
                <c:pt idx="158">
                  <c:v>43594.693500000001</c:v>
                </c:pt>
                <c:pt idx="159">
                  <c:v>43994.3393</c:v>
                </c:pt>
                <c:pt idx="160">
                  <c:v>44440.6077</c:v>
                </c:pt>
                <c:pt idx="161">
                  <c:v>44968.529799999997</c:v>
                </c:pt>
                <c:pt idx="162">
                  <c:v>45532.321799999998</c:v>
                </c:pt>
                <c:pt idx="163">
                  <c:v>46069.821600000003</c:v>
                </c:pt>
                <c:pt idx="164">
                  <c:v>46536.381099999999</c:v>
                </c:pt>
                <c:pt idx="165">
                  <c:v>47029.487399999998</c:v>
                </c:pt>
                <c:pt idx="166">
                  <c:v>47557.223700000002</c:v>
                </c:pt>
                <c:pt idx="167">
                  <c:v>48101.615100000003</c:v>
                </c:pt>
                <c:pt idx="168">
                  <c:v>48594.079400000002</c:v>
                </c:pt>
                <c:pt idx="169">
                  <c:v>49070.8344</c:v>
                </c:pt>
                <c:pt idx="170">
                  <c:v>49531.889000000003</c:v>
                </c:pt>
                <c:pt idx="171">
                  <c:v>49951.392800000001</c:v>
                </c:pt>
                <c:pt idx="172">
                  <c:v>50367.411200000002</c:v>
                </c:pt>
                <c:pt idx="173">
                  <c:v>50703.097399999999</c:v>
                </c:pt>
                <c:pt idx="174">
                  <c:v>50976.177900000002</c:v>
                </c:pt>
                <c:pt idx="175">
                  <c:v>51338.219100000002</c:v>
                </c:pt>
                <c:pt idx="176">
                  <c:v>51689.084699999999</c:v>
                </c:pt>
                <c:pt idx="177">
                  <c:v>52019.709000000003</c:v>
                </c:pt>
                <c:pt idx="178">
                  <c:v>52395.348700000002</c:v>
                </c:pt>
                <c:pt idx="179">
                  <c:v>52641.931499999999</c:v>
                </c:pt>
                <c:pt idx="180">
                  <c:v>52887.587099999997</c:v>
                </c:pt>
                <c:pt idx="181">
                  <c:v>53165.075900000003</c:v>
                </c:pt>
                <c:pt idx="182">
                  <c:v>53382.362200000003</c:v>
                </c:pt>
                <c:pt idx="183">
                  <c:v>53575.5409</c:v>
                </c:pt>
                <c:pt idx="184">
                  <c:v>53796.0291</c:v>
                </c:pt>
                <c:pt idx="185">
                  <c:v>54006.019099999998</c:v>
                </c:pt>
                <c:pt idx="186">
                  <c:v>54207.546199999997</c:v>
                </c:pt>
                <c:pt idx="187">
                  <c:v>54341.204899999997</c:v>
                </c:pt>
                <c:pt idx="188">
                  <c:v>54459.915099999998</c:v>
                </c:pt>
                <c:pt idx="189">
                  <c:v>54591.061399999999</c:v>
                </c:pt>
                <c:pt idx="190">
                  <c:v>54668.036599999999</c:v>
                </c:pt>
                <c:pt idx="191">
                  <c:v>54752.493999999999</c:v>
                </c:pt>
                <c:pt idx="192">
                  <c:v>54801.004800000002</c:v>
                </c:pt>
                <c:pt idx="193">
                  <c:v>54990.673000000003</c:v>
                </c:pt>
                <c:pt idx="194">
                  <c:v>55272.818399999996</c:v>
                </c:pt>
                <c:pt idx="195">
                  <c:v>55542.594499999999</c:v>
                </c:pt>
                <c:pt idx="196">
                  <c:v>55828.733699999997</c:v>
                </c:pt>
                <c:pt idx="197">
                  <c:v>56103.244500000001</c:v>
                </c:pt>
                <c:pt idx="198">
                  <c:v>56304.382799999999</c:v>
                </c:pt>
                <c:pt idx="199">
                  <c:v>56513.202299999997</c:v>
                </c:pt>
                <c:pt idx="200">
                  <c:v>56650.728300000002</c:v>
                </c:pt>
                <c:pt idx="201">
                  <c:v>56756.617299999998</c:v>
                </c:pt>
                <c:pt idx="202">
                  <c:v>56783.120600000002</c:v>
                </c:pt>
                <c:pt idx="203">
                  <c:v>56838.911999999997</c:v>
                </c:pt>
                <c:pt idx="204">
                  <c:v>56865.588199999998</c:v>
                </c:pt>
                <c:pt idx="205">
                  <c:v>56870.243999999999</c:v>
                </c:pt>
                <c:pt idx="206">
                  <c:v>56931.669300000001</c:v>
                </c:pt>
                <c:pt idx="207">
                  <c:v>56984.966399999998</c:v>
                </c:pt>
                <c:pt idx="208">
                  <c:v>56984.196000000004</c:v>
                </c:pt>
                <c:pt idx="209">
                  <c:v>56938.100899999998</c:v>
                </c:pt>
                <c:pt idx="210">
                  <c:v>56936.378199999999</c:v>
                </c:pt>
                <c:pt idx="211">
                  <c:v>56948.054199999999</c:v>
                </c:pt>
                <c:pt idx="212">
                  <c:v>56856.634400000003</c:v>
                </c:pt>
                <c:pt idx="213">
                  <c:v>56820.650600000001</c:v>
                </c:pt>
                <c:pt idx="214">
                  <c:v>56772.979099999997</c:v>
                </c:pt>
                <c:pt idx="215">
                  <c:v>56784.741399999999</c:v>
                </c:pt>
                <c:pt idx="216">
                  <c:v>56735.495600000002</c:v>
                </c:pt>
                <c:pt idx="217">
                  <c:v>56729.981299999999</c:v>
                </c:pt>
                <c:pt idx="218">
                  <c:v>56747.780700000003</c:v>
                </c:pt>
                <c:pt idx="219">
                  <c:v>56751.684699999998</c:v>
                </c:pt>
                <c:pt idx="220">
                  <c:v>56721.539799999999</c:v>
                </c:pt>
                <c:pt idx="221">
                  <c:v>56774.109499999999</c:v>
                </c:pt>
                <c:pt idx="222">
                  <c:v>56677.997000000003</c:v>
                </c:pt>
                <c:pt idx="223">
                  <c:v>56625.597800000003</c:v>
                </c:pt>
                <c:pt idx="224">
                  <c:v>56597.050999999999</c:v>
                </c:pt>
                <c:pt idx="225">
                  <c:v>56431.239800000003</c:v>
                </c:pt>
                <c:pt idx="226">
                  <c:v>56244.096400000002</c:v>
                </c:pt>
                <c:pt idx="227">
                  <c:v>55999.594499999999</c:v>
                </c:pt>
                <c:pt idx="228">
                  <c:v>55706.737699999998</c:v>
                </c:pt>
                <c:pt idx="229">
                  <c:v>55266.025300000001</c:v>
                </c:pt>
                <c:pt idx="230">
                  <c:v>54904.190499999997</c:v>
                </c:pt>
                <c:pt idx="231">
                  <c:v>54476.619400000003</c:v>
                </c:pt>
                <c:pt idx="232">
                  <c:v>54047.626900000003</c:v>
                </c:pt>
                <c:pt idx="233">
                  <c:v>53601.214899999999</c:v>
                </c:pt>
                <c:pt idx="234">
                  <c:v>53213.696300000003</c:v>
                </c:pt>
                <c:pt idx="235">
                  <c:v>52798.430800000002</c:v>
                </c:pt>
                <c:pt idx="236">
                  <c:v>52424.209799999997</c:v>
                </c:pt>
                <c:pt idx="237">
                  <c:v>52076.3462</c:v>
                </c:pt>
                <c:pt idx="238">
                  <c:v>51630.0118</c:v>
                </c:pt>
                <c:pt idx="239">
                  <c:v>51159.754500000003</c:v>
                </c:pt>
                <c:pt idx="240">
                  <c:v>50677.4424</c:v>
                </c:pt>
                <c:pt idx="241">
                  <c:v>50221.205499999996</c:v>
                </c:pt>
                <c:pt idx="242">
                  <c:v>49757.876799999998</c:v>
                </c:pt>
                <c:pt idx="243">
                  <c:v>49237.044699999999</c:v>
                </c:pt>
                <c:pt idx="244">
                  <c:v>48761.681299999997</c:v>
                </c:pt>
                <c:pt idx="245">
                  <c:v>48234.337699999996</c:v>
                </c:pt>
                <c:pt idx="246">
                  <c:v>47718.803800000002</c:v>
                </c:pt>
                <c:pt idx="247">
                  <c:v>47234.327400000002</c:v>
                </c:pt>
                <c:pt idx="248">
                  <c:v>46781.194100000001</c:v>
                </c:pt>
                <c:pt idx="249">
                  <c:v>46335.688699999999</c:v>
                </c:pt>
                <c:pt idx="250">
                  <c:v>45954.172200000001</c:v>
                </c:pt>
                <c:pt idx="251">
                  <c:v>45612.016799999998</c:v>
                </c:pt>
                <c:pt idx="252">
                  <c:v>45324.575199999999</c:v>
                </c:pt>
                <c:pt idx="253">
                  <c:v>45012.2886</c:v>
                </c:pt>
                <c:pt idx="254">
                  <c:v>44790.177199999998</c:v>
                </c:pt>
                <c:pt idx="255">
                  <c:v>44625.2399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81-4752-9F58-E0724CFC6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221631"/>
        <c:axId val="1802224127"/>
      </c:lineChart>
      <c:dateAx>
        <c:axId val="1802221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224127"/>
        <c:crosses val="autoZero"/>
        <c:auto val="1"/>
        <c:lblOffset val="100"/>
        <c:baseTimeUnit val="days"/>
      </c:dateAx>
      <c:valAx>
        <c:axId val="18022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22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EB6E6F-E2E4-4962-A206-D089806BF5C8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B69890-DF31-448D-8172-F9575CDCC3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4BF410F-387D-4A31-ABFC-AE085013F7E4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timestamp" tableColumnId="1"/>
      <queryTableField id="2" name="close" tableColumnId="2"/>
      <queryTableField id="3" name="mm20_values" tableColumnId="3"/>
      <queryTableField id="4" name="mm50_values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0997BC6-C6A8-46C4-89EB-DD06D7F57ECE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timestamp" tableColumnId="1"/>
      <queryTableField id="2" name="close" tableColumnId="2"/>
      <queryTableField id="3" name="mm20_values" tableColumnId="3"/>
      <queryTableField id="4" name="mm50_values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34588D-52B2-4FEC-9190-51F1D875FF01}" name="raw_data" displayName="raw_data" ref="A1:H257" tableType="queryTable" totalsRowShown="0">
  <autoFilter ref="A1:H257" xr:uid="{7C34588D-52B2-4FEC-9190-51F1D875FF01}"/>
  <sortState xmlns:xlrd2="http://schemas.microsoft.com/office/spreadsheetml/2017/richdata2" ref="A2:H257">
    <sortCondition ref="A1:A257"/>
  </sortState>
  <tableColumns count="8">
    <tableColumn id="1" xr3:uid="{EF214CC0-4882-469F-A70A-E507AFC31657}" uniqueName="1" name="timestamp" queryTableFieldId="1" dataDxfId="6"/>
    <tableColumn id="2" xr3:uid="{06618AB1-46C6-484C-B5EA-D8E6472FC6F2}" uniqueName="2" name="close" queryTableFieldId="2"/>
    <tableColumn id="3" xr3:uid="{E33A4083-B242-4D91-B311-719FBCEF8FA5}" uniqueName="3" name="mm20_values" queryTableFieldId="3"/>
    <tableColumn id="4" xr3:uid="{FC22598D-FC05-4B72-AF7C-CC111B9E6B0B}" uniqueName="4" name="mm50_values" queryTableFieldId="4"/>
    <tableColumn id="6" xr3:uid="{F596E1A3-4CD7-4773-9A5F-DA673051168A}" uniqueName="6" name="close moins mm20" queryTableFieldId="6" dataDxfId="9">
      <calculatedColumnFormula>IF(raw_data[[#This Row],[mm20_values]]="","",raw_data[[#This Row],[close]]-raw_data[[#This Row],[mm20_values]])</calculatedColumnFormula>
    </tableColumn>
    <tableColumn id="7" xr3:uid="{6A3A6C8F-04DA-4827-B081-B272E207B888}" uniqueName="7" name="Trend close vs mm20" queryTableFieldId="7" dataDxfId="8">
      <calculatedColumnFormula>IF(raw_data[[#This Row],[close moins mm20]]="","",IF(raw_data[[#This Row],[close moins mm20]]&gt;=0,"UP","DOWN"))</calculatedColumnFormula>
    </tableColumn>
    <tableColumn id="8" xr3:uid="{26548DA1-6C80-414A-9D88-15CA8AC92898}" uniqueName="8" name="Tendance MM20" queryTableFieldId="8" dataDxfId="7">
      <calculatedColumnFormula>IF(C1="","",IF(raw_data[[#This Row],[mm20_values]]-C1&gt;=0,"UP","DOWN"))</calculatedColumnFormula>
    </tableColumn>
    <tableColumn id="9" xr3:uid="{4A20D4F6-4032-4573-828F-58FE00988903}" uniqueName="9" name="Has_crossed" queryTableFieldId="9" dataDxfId="5">
      <calculatedColumnFormula>IF(F1="","",IF(raw_data[[#This Row],[Trend close vs mm20]]=F1,"NO","YES"))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5422E-7060-43F9-B6EB-E7C541DC84F9}" name="raw_data2" displayName="raw_data2" ref="A1:H257" tableType="queryTable" totalsRowShown="0">
  <autoFilter ref="A1:H257" xr:uid="{7C34588D-52B2-4FEC-9190-51F1D875FF01}">
    <filterColumn colId="6">
      <filters blank="1">
        <filter val="DOWN"/>
        <filter val="UP"/>
      </filters>
    </filterColumn>
    <filterColumn colId="7">
      <filters>
        <filter val="YES"/>
      </filters>
    </filterColumn>
  </autoFilter>
  <sortState xmlns:xlrd2="http://schemas.microsoft.com/office/spreadsheetml/2017/richdata2" ref="A2:H257">
    <sortCondition ref="A1:A257"/>
  </sortState>
  <tableColumns count="8">
    <tableColumn id="1" xr3:uid="{5D207FA5-678A-4D4A-990C-83861F189A54}" uniqueName="1" name="timestamp" queryTableFieldId="1" dataDxfId="4"/>
    <tableColumn id="2" xr3:uid="{28983AB8-E4FF-4E72-AB64-3A5086A97F2F}" uniqueName="2" name="close" queryTableFieldId="2"/>
    <tableColumn id="3" xr3:uid="{1ACBC218-C1A9-43A7-865F-A59D427EE143}" uniqueName="3" name="mm20_values" queryTableFieldId="3"/>
    <tableColumn id="4" xr3:uid="{06AF9F07-26CE-488F-A3CE-6D750A550690}" uniqueName="4" name="mm50_values" queryTableFieldId="4"/>
    <tableColumn id="6" xr3:uid="{2BE3CB60-6AD4-4FB6-BBA1-DDF164C814AB}" uniqueName="6" name="close moins mm20" queryTableFieldId="6" dataDxfId="3">
      <calculatedColumnFormula>IF(raw_data2[[#This Row],[mm20_values]]="","",raw_data2[[#This Row],[close]]-raw_data2[[#This Row],[mm20_values]])</calculatedColumnFormula>
    </tableColumn>
    <tableColumn id="7" xr3:uid="{D672C1AE-DD6D-4B89-818F-D7BDE9110AF5}" uniqueName="7" name="Trend close vs mm20" queryTableFieldId="7" dataDxfId="2">
      <calculatedColumnFormula>IF(raw_data2[[#This Row],[close moins mm20]]="","",IF(raw_data2[[#This Row],[close moins mm20]]&gt;=0,"UP","DOWN"))</calculatedColumnFormula>
    </tableColumn>
    <tableColumn id="8" xr3:uid="{A5E52D10-902B-4671-8F23-BB3F79CBBA1D}" uniqueName="8" name="Tendance MM20" queryTableFieldId="8" dataDxfId="1">
      <calculatedColumnFormula>IF(C1="","",IF(raw_data2[[#This Row],[mm20_values]]-C1&gt;=0,"UP","DOWN"))</calculatedColumnFormula>
    </tableColumn>
    <tableColumn id="9" xr3:uid="{03B9619C-9225-4635-8019-0FA9D6DF4160}" uniqueName="9" name="Has_crossed" queryTableFieldId="9" dataDxfId="0">
      <calculatedColumnFormula>IF(F1="","",IF(raw_data2[[#This Row],[Trend close vs mm20]]=F1,"NO","YES"))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6DE4-D800-4E38-8D97-C023CE3C1B20}">
  <dimension ref="A1:H257"/>
  <sheetViews>
    <sheetView workbookViewId="0">
      <selection activeCell="F261" sqref="F261"/>
    </sheetView>
  </sheetViews>
  <sheetFormatPr baseColWidth="10" defaultRowHeight="15" x14ac:dyDescent="0.25"/>
  <cols>
    <col min="1" max="1" width="12.85546875" bestFit="1" customWidth="1"/>
    <col min="2" max="2" width="12" bestFit="1" customWidth="1"/>
    <col min="3" max="4" width="15.42578125" bestFit="1" customWidth="1"/>
    <col min="5" max="5" width="19.7109375" bestFit="1" customWidth="1"/>
    <col min="6" max="6" width="21.7109375" bestFit="1" customWidth="1"/>
    <col min="7" max="7" width="18" bestFit="1" customWidth="1"/>
    <col min="8" max="8" width="14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8" x14ac:dyDescent="0.25">
      <c r="A2" s="2">
        <v>44106</v>
      </c>
      <c r="B2">
        <v>10581.608396651658</v>
      </c>
      <c r="E2" t="str">
        <f>IF(raw_data[[#This Row],[mm20_values]]="","",raw_data[[#This Row],[close]]-raw_data[[#This Row],[mm20_values]])</f>
        <v/>
      </c>
      <c r="F2" t="str">
        <f>IF(raw_data[[#This Row],[close moins mm20]]="","",IF(raw_data[[#This Row],[close moins mm20]]&gt;=0,"UP","DOWN"))</f>
        <v/>
      </c>
      <c r="G2" t="e">
        <f>IF(C1="","",IF(raw_data[[#This Row],[mm20_values]]-C1&gt;=0,"UP","DOWN"))</f>
        <v>#VALUE!</v>
      </c>
      <c r="H2" s="1" t="str">
        <f>IF(F1="","",IF(raw_data[[#This Row],[Trend close vs mm20]]=F1,"NO","YES"))</f>
        <v>YES</v>
      </c>
    </row>
    <row r="3" spans="1:8" x14ac:dyDescent="0.25">
      <c r="A3" s="2">
        <v>44107</v>
      </c>
      <c r="B3">
        <v>10547.180929773111</v>
      </c>
      <c r="E3" t="str">
        <f>IF(raw_data[[#This Row],[mm20_values]]="","",raw_data[[#This Row],[close]]-raw_data[[#This Row],[mm20_values]])</f>
        <v/>
      </c>
      <c r="F3" t="str">
        <f>IF(raw_data[[#This Row],[close moins mm20]]="","",IF(raw_data[[#This Row],[close moins mm20]]&gt;=0,"UP","DOWN"))</f>
        <v/>
      </c>
      <c r="G3" t="str">
        <f>IF(C2="","",IF(raw_data[[#This Row],[mm20_values]]-C2&gt;=0,"UP","DOWN"))</f>
        <v/>
      </c>
      <c r="H3" s="1" t="str">
        <f>IF(F2="","",IF(raw_data[[#This Row],[Trend close vs mm20]]=F2,"NO","YES"))</f>
        <v/>
      </c>
    </row>
    <row r="4" spans="1:8" x14ac:dyDescent="0.25">
      <c r="A4" s="2">
        <v>44108</v>
      </c>
      <c r="B4">
        <v>10684.009355568442</v>
      </c>
      <c r="E4" t="str">
        <f>IF(raw_data[[#This Row],[mm20_values]]="","",raw_data[[#This Row],[close]]-raw_data[[#This Row],[mm20_values]])</f>
        <v/>
      </c>
      <c r="F4" t="str">
        <f>IF(raw_data[[#This Row],[close moins mm20]]="","",IF(raw_data[[#This Row],[close moins mm20]]&gt;=0,"UP","DOWN"))</f>
        <v/>
      </c>
      <c r="G4" t="str">
        <f>IF(C3="","",IF(raw_data[[#This Row],[mm20_values]]-C3&gt;=0,"UP","DOWN"))</f>
        <v/>
      </c>
      <c r="H4" s="1" t="str">
        <f>IF(F3="","",IF(raw_data[[#This Row],[Trend close vs mm20]]=F3,"NO","YES"))</f>
        <v/>
      </c>
    </row>
    <row r="5" spans="1:8" x14ac:dyDescent="0.25">
      <c r="A5" s="2">
        <v>44109</v>
      </c>
      <c r="B5">
        <v>10805.473682366919</v>
      </c>
      <c r="E5" t="str">
        <f>IF(raw_data[[#This Row],[mm20_values]]="","",raw_data[[#This Row],[close]]-raw_data[[#This Row],[mm20_values]])</f>
        <v/>
      </c>
      <c r="F5" t="str">
        <f>IF(raw_data[[#This Row],[close moins mm20]]="","",IF(raw_data[[#This Row],[close moins mm20]]&gt;=0,"UP","DOWN"))</f>
        <v/>
      </c>
      <c r="G5" t="str">
        <f>IF(C4="","",IF(raw_data[[#This Row],[mm20_values]]-C4&gt;=0,"UP","DOWN"))</f>
        <v/>
      </c>
      <c r="H5" s="1" t="str">
        <f>IF(F4="","",IF(raw_data[[#This Row],[Trend close vs mm20]]=F4,"NO","YES"))</f>
        <v/>
      </c>
    </row>
    <row r="6" spans="1:8" x14ac:dyDescent="0.25">
      <c r="A6" s="2">
        <v>44110</v>
      </c>
      <c r="B6">
        <v>10606.638701104946</v>
      </c>
      <c r="E6" t="str">
        <f>IF(raw_data[[#This Row],[mm20_values]]="","",raw_data[[#This Row],[close]]-raw_data[[#This Row],[mm20_values]])</f>
        <v/>
      </c>
      <c r="F6" t="str">
        <f>IF(raw_data[[#This Row],[close moins mm20]]="","",IF(raw_data[[#This Row],[close moins mm20]]&gt;=0,"UP","DOWN"))</f>
        <v/>
      </c>
      <c r="G6" t="str">
        <f>IF(C5="","",IF(raw_data[[#This Row],[mm20_values]]-C5&gt;=0,"UP","DOWN"))</f>
        <v/>
      </c>
      <c r="H6" s="1" t="str">
        <f>IF(F5="","",IF(raw_data[[#This Row],[Trend close vs mm20]]=F5,"NO","YES"))</f>
        <v/>
      </c>
    </row>
    <row r="7" spans="1:8" x14ac:dyDescent="0.25">
      <c r="A7" s="2">
        <v>44111</v>
      </c>
      <c r="B7">
        <v>10676.486080055947</v>
      </c>
      <c r="E7" t="str">
        <f>IF(raw_data[[#This Row],[mm20_values]]="","",raw_data[[#This Row],[close]]-raw_data[[#This Row],[mm20_values]])</f>
        <v/>
      </c>
      <c r="F7" t="str">
        <f>IF(raw_data[[#This Row],[close moins mm20]]="","",IF(raw_data[[#This Row],[close moins mm20]]&gt;=0,"UP","DOWN"))</f>
        <v/>
      </c>
      <c r="G7" t="str">
        <f>IF(C6="","",IF(raw_data[[#This Row],[mm20_values]]-C6&gt;=0,"UP","DOWN"))</f>
        <v/>
      </c>
      <c r="H7" s="1" t="str">
        <f>IF(F6="","",IF(raw_data[[#This Row],[Trend close vs mm20]]=F6,"NO","YES"))</f>
        <v/>
      </c>
    </row>
    <row r="8" spans="1:8" x14ac:dyDescent="0.25">
      <c r="A8" s="2">
        <v>44112</v>
      </c>
      <c r="B8">
        <v>10939.249584742724</v>
      </c>
      <c r="E8" t="str">
        <f>IF(raw_data[[#This Row],[mm20_values]]="","",raw_data[[#This Row],[close]]-raw_data[[#This Row],[mm20_values]])</f>
        <v/>
      </c>
      <c r="F8" t="str">
        <f>IF(raw_data[[#This Row],[close moins mm20]]="","",IF(raw_data[[#This Row],[close moins mm20]]&gt;=0,"UP","DOWN"))</f>
        <v/>
      </c>
      <c r="G8" t="str">
        <f>IF(C7="","",IF(raw_data[[#This Row],[mm20_values]]-C7&gt;=0,"UP","DOWN"))</f>
        <v/>
      </c>
      <c r="H8" s="1" t="str">
        <f>IF(F7="","",IF(raw_data[[#This Row],[Trend close vs mm20]]=F7,"NO","YES"))</f>
        <v/>
      </c>
    </row>
    <row r="9" spans="1:8" x14ac:dyDescent="0.25">
      <c r="A9" s="2">
        <v>44113</v>
      </c>
      <c r="B9">
        <v>11067.401951169855</v>
      </c>
      <c r="E9" t="str">
        <f>IF(raw_data[[#This Row],[mm20_values]]="","",raw_data[[#This Row],[close]]-raw_data[[#This Row],[mm20_values]])</f>
        <v/>
      </c>
      <c r="F9" t="str">
        <f>IF(raw_data[[#This Row],[close moins mm20]]="","",IF(raw_data[[#This Row],[close moins mm20]]&gt;=0,"UP","DOWN"))</f>
        <v/>
      </c>
      <c r="G9" t="str">
        <f>IF(C8="","",IF(raw_data[[#This Row],[mm20_values]]-C8&gt;=0,"UP","DOWN"))</f>
        <v/>
      </c>
      <c r="H9" s="1" t="str">
        <f>IF(F8="","",IF(raw_data[[#This Row],[Trend close vs mm20]]=F8,"NO","YES"))</f>
        <v/>
      </c>
    </row>
    <row r="10" spans="1:8" x14ac:dyDescent="0.25">
      <c r="A10" s="2">
        <v>44114</v>
      </c>
      <c r="B10">
        <v>11304.780951486624</v>
      </c>
      <c r="E10" t="str">
        <f>IF(raw_data[[#This Row],[mm20_values]]="","",raw_data[[#This Row],[close]]-raw_data[[#This Row],[mm20_values]])</f>
        <v/>
      </c>
      <c r="F10" t="str">
        <f>IF(raw_data[[#This Row],[close moins mm20]]="","",IF(raw_data[[#This Row],[close moins mm20]]&gt;=0,"UP","DOWN"))</f>
        <v/>
      </c>
      <c r="G10" t="str">
        <f>IF(C9="","",IF(raw_data[[#This Row],[mm20_values]]-C9&gt;=0,"UP","DOWN"))</f>
        <v/>
      </c>
      <c r="H10" s="1" t="str">
        <f>IF(F9="","",IF(raw_data[[#This Row],[Trend close vs mm20]]=F9,"NO","YES"))</f>
        <v/>
      </c>
    </row>
    <row r="11" spans="1:8" x14ac:dyDescent="0.25">
      <c r="A11" s="2">
        <v>44115</v>
      </c>
      <c r="B11">
        <v>11373.110187880717</v>
      </c>
      <c r="E11" t="str">
        <f>IF(raw_data[[#This Row],[mm20_values]]="","",raw_data[[#This Row],[close]]-raw_data[[#This Row],[mm20_values]])</f>
        <v/>
      </c>
      <c r="F11" t="str">
        <f>IF(raw_data[[#This Row],[close moins mm20]]="","",IF(raw_data[[#This Row],[close moins mm20]]&gt;=0,"UP","DOWN"))</f>
        <v/>
      </c>
      <c r="G11" t="str">
        <f>IF(C10="","",IF(raw_data[[#This Row],[mm20_values]]-C10&gt;=0,"UP","DOWN"))</f>
        <v/>
      </c>
      <c r="H11" s="1" t="str">
        <f>IF(F10="","",IF(raw_data[[#This Row],[Trend close vs mm20]]=F10,"NO","YES"))</f>
        <v/>
      </c>
    </row>
    <row r="12" spans="1:8" x14ac:dyDescent="0.25">
      <c r="A12" s="2">
        <v>44116</v>
      </c>
      <c r="B12">
        <v>11546.514508320692</v>
      </c>
      <c r="E12" t="str">
        <f>IF(raw_data[[#This Row],[mm20_values]]="","",raw_data[[#This Row],[close]]-raw_data[[#This Row],[mm20_values]])</f>
        <v/>
      </c>
      <c r="F12" t="str">
        <f>IF(raw_data[[#This Row],[close moins mm20]]="","",IF(raw_data[[#This Row],[close moins mm20]]&gt;=0,"UP","DOWN"))</f>
        <v/>
      </c>
      <c r="G12" t="str">
        <f>IF(C11="","",IF(raw_data[[#This Row],[mm20_values]]-C11&gt;=0,"UP","DOWN"))</f>
        <v/>
      </c>
      <c r="H12" s="1" t="str">
        <f>IF(F11="","",IF(raw_data[[#This Row],[Trend close vs mm20]]=F11,"NO","YES"))</f>
        <v/>
      </c>
    </row>
    <row r="13" spans="1:8" x14ac:dyDescent="0.25">
      <c r="A13" s="2">
        <v>44117</v>
      </c>
      <c r="B13">
        <v>11427.915116835449</v>
      </c>
      <c r="E13" t="str">
        <f>IF(raw_data[[#This Row],[mm20_values]]="","",raw_data[[#This Row],[close]]-raw_data[[#This Row],[mm20_values]])</f>
        <v/>
      </c>
      <c r="F13" t="str">
        <f>IF(raw_data[[#This Row],[close moins mm20]]="","",IF(raw_data[[#This Row],[close moins mm20]]&gt;=0,"UP","DOWN"))</f>
        <v/>
      </c>
      <c r="G13" t="str">
        <f>IF(C12="","",IF(raw_data[[#This Row],[mm20_values]]-C12&gt;=0,"UP","DOWN"))</f>
        <v/>
      </c>
      <c r="H13" s="1" t="str">
        <f>IF(F12="","",IF(raw_data[[#This Row],[Trend close vs mm20]]=F12,"NO","YES"))</f>
        <v/>
      </c>
    </row>
    <row r="14" spans="1:8" x14ac:dyDescent="0.25">
      <c r="A14" s="2">
        <v>44118</v>
      </c>
      <c r="B14">
        <v>11431.576449853685</v>
      </c>
      <c r="E14" t="str">
        <f>IF(raw_data[[#This Row],[mm20_values]]="","",raw_data[[#This Row],[close]]-raw_data[[#This Row],[mm20_values]])</f>
        <v/>
      </c>
      <c r="F14" t="str">
        <f>IF(raw_data[[#This Row],[close moins mm20]]="","",IF(raw_data[[#This Row],[close moins mm20]]&gt;=0,"UP","DOWN"))</f>
        <v/>
      </c>
      <c r="G14" t="str">
        <f>IF(C13="","",IF(raw_data[[#This Row],[mm20_values]]-C13&gt;=0,"UP","DOWN"))</f>
        <v/>
      </c>
      <c r="H14" s="1" t="str">
        <f>IF(F13="","",IF(raw_data[[#This Row],[Trend close vs mm20]]=F13,"NO","YES"))</f>
        <v/>
      </c>
    </row>
    <row r="15" spans="1:8" x14ac:dyDescent="0.25">
      <c r="A15" s="2">
        <v>44119</v>
      </c>
      <c r="B15">
        <v>11514.754582501706</v>
      </c>
      <c r="E15" t="str">
        <f>IF(raw_data[[#This Row],[mm20_values]]="","",raw_data[[#This Row],[close]]-raw_data[[#This Row],[mm20_values]])</f>
        <v/>
      </c>
      <c r="F15" t="str">
        <f>IF(raw_data[[#This Row],[close moins mm20]]="","",IF(raw_data[[#This Row],[close moins mm20]]&gt;=0,"UP","DOWN"))</f>
        <v/>
      </c>
      <c r="G15" t="str">
        <f>IF(C14="","",IF(raw_data[[#This Row],[mm20_values]]-C14&gt;=0,"UP","DOWN"))</f>
        <v/>
      </c>
      <c r="H15" s="1" t="str">
        <f>IF(F14="","",IF(raw_data[[#This Row],[Trend close vs mm20]]=F14,"NO","YES"))</f>
        <v/>
      </c>
    </row>
    <row r="16" spans="1:8" x14ac:dyDescent="0.25">
      <c r="A16" s="2">
        <v>44120</v>
      </c>
      <c r="B16">
        <v>11328.961220245925</v>
      </c>
      <c r="E16" t="str">
        <f>IF(raw_data[[#This Row],[mm20_values]]="","",raw_data[[#This Row],[close]]-raw_data[[#This Row],[mm20_values]])</f>
        <v/>
      </c>
      <c r="F16" t="str">
        <f>IF(raw_data[[#This Row],[close moins mm20]]="","",IF(raw_data[[#This Row],[close moins mm20]]&gt;=0,"UP","DOWN"))</f>
        <v/>
      </c>
      <c r="G16" t="str">
        <f>IF(C15="","",IF(raw_data[[#This Row],[mm20_values]]-C15&gt;=0,"UP","DOWN"))</f>
        <v/>
      </c>
      <c r="H16" s="1" t="str">
        <f>IF(F15="","",IF(raw_data[[#This Row],[Trend close vs mm20]]=F15,"NO","YES"))</f>
        <v/>
      </c>
    </row>
    <row r="17" spans="1:8" x14ac:dyDescent="0.25">
      <c r="A17" s="2">
        <v>44121</v>
      </c>
      <c r="B17">
        <v>11370.138638530036</v>
      </c>
      <c r="E17" t="str">
        <f>IF(raw_data[[#This Row],[mm20_values]]="","",raw_data[[#This Row],[close]]-raw_data[[#This Row],[mm20_values]])</f>
        <v/>
      </c>
      <c r="F17" t="str">
        <f>IF(raw_data[[#This Row],[close moins mm20]]="","",IF(raw_data[[#This Row],[close moins mm20]]&gt;=0,"UP","DOWN"))</f>
        <v/>
      </c>
      <c r="G17" t="str">
        <f>IF(C16="","",IF(raw_data[[#This Row],[mm20_values]]-C16&gt;=0,"UP","DOWN"))</f>
        <v/>
      </c>
      <c r="H17" s="1" t="str">
        <f>IF(F16="","",IF(raw_data[[#This Row],[Trend close vs mm20]]=F16,"NO","YES"))</f>
        <v/>
      </c>
    </row>
    <row r="18" spans="1:8" x14ac:dyDescent="0.25">
      <c r="A18" s="2">
        <v>44122</v>
      </c>
      <c r="B18">
        <v>11515.46614065229</v>
      </c>
      <c r="E18" t="str">
        <f>IF(raw_data[[#This Row],[mm20_values]]="","",raw_data[[#This Row],[close]]-raw_data[[#This Row],[mm20_values]])</f>
        <v/>
      </c>
      <c r="F18" t="str">
        <f>IF(raw_data[[#This Row],[close moins mm20]]="","",IF(raw_data[[#This Row],[close moins mm20]]&gt;=0,"UP","DOWN"))</f>
        <v/>
      </c>
      <c r="G18" t="str">
        <f>IF(C17="","",IF(raw_data[[#This Row],[mm20_values]]-C17&gt;=0,"UP","DOWN"))</f>
        <v/>
      </c>
      <c r="H18" s="1" t="str">
        <f>IF(F17="","",IF(raw_data[[#This Row],[Trend close vs mm20]]=F17,"NO","YES"))</f>
        <v/>
      </c>
    </row>
    <row r="19" spans="1:8" x14ac:dyDescent="0.25">
      <c r="A19" s="2">
        <v>44123</v>
      </c>
      <c r="B19">
        <v>11759.088884980376</v>
      </c>
      <c r="E19" t="str">
        <f>IF(raw_data[[#This Row],[mm20_values]]="","",raw_data[[#This Row],[close]]-raw_data[[#This Row],[mm20_values]])</f>
        <v/>
      </c>
      <c r="F19" t="str">
        <f>IF(raw_data[[#This Row],[close moins mm20]]="","",IF(raw_data[[#This Row],[close moins mm20]]&gt;=0,"UP","DOWN"))</f>
        <v/>
      </c>
      <c r="G19" t="str">
        <f>IF(C18="","",IF(raw_data[[#This Row],[mm20_values]]-C18&gt;=0,"UP","DOWN"))</f>
        <v/>
      </c>
      <c r="H19" s="1" t="str">
        <f>IF(F18="","",IF(raw_data[[#This Row],[Trend close vs mm20]]=F18,"NO","YES"))</f>
        <v/>
      </c>
    </row>
    <row r="20" spans="1:8" x14ac:dyDescent="0.25">
      <c r="A20" s="2">
        <v>44124</v>
      </c>
      <c r="B20">
        <v>11921.639169374852</v>
      </c>
      <c r="E20" t="str">
        <f>IF(raw_data[[#This Row],[mm20_values]]="","",raw_data[[#This Row],[close]]-raw_data[[#This Row],[mm20_values]])</f>
        <v/>
      </c>
      <c r="F20" t="str">
        <f>IF(raw_data[[#This Row],[close moins mm20]]="","",IF(raw_data[[#This Row],[close moins mm20]]&gt;=0,"UP","DOWN"))</f>
        <v/>
      </c>
      <c r="G20" t="str">
        <f>IF(C19="","",IF(raw_data[[#This Row],[mm20_values]]-C19&gt;=0,"UP","DOWN"))</f>
        <v/>
      </c>
      <c r="H20" s="1" t="str">
        <f>IF(F19="","",IF(raw_data[[#This Row],[Trend close vs mm20]]=F19,"NO","YES"))</f>
        <v/>
      </c>
    </row>
    <row r="21" spans="1:8" x14ac:dyDescent="0.25">
      <c r="A21" s="2">
        <v>44125</v>
      </c>
      <c r="B21">
        <v>12807.179074204743</v>
      </c>
      <c r="E21" t="str">
        <f>IF(raw_data[[#This Row],[mm20_values]]="","",raw_data[[#This Row],[close]]-raw_data[[#This Row],[mm20_values]])</f>
        <v/>
      </c>
      <c r="F21" t="str">
        <f>IF(raw_data[[#This Row],[close moins mm20]]="","",IF(raw_data[[#This Row],[close moins mm20]]&gt;=0,"UP","DOWN"))</f>
        <v/>
      </c>
      <c r="G21" t="str">
        <f>IF(C20="","",IF(raw_data[[#This Row],[mm20_values]]-C20&gt;=0,"UP","DOWN"))</f>
        <v/>
      </c>
      <c r="H21" s="1" t="str">
        <f>IF(F20="","",IF(raw_data[[#This Row],[Trend close vs mm20]]=F20,"NO","YES"))</f>
        <v/>
      </c>
    </row>
    <row r="22" spans="1:8" x14ac:dyDescent="0.25">
      <c r="A22" s="2">
        <v>44126</v>
      </c>
      <c r="B22">
        <v>12978.003958018971</v>
      </c>
      <c r="C22">
        <v>11380.2785</v>
      </c>
      <c r="E22">
        <f>IF(raw_data[[#This Row],[mm20_values]]="","",raw_data[[#This Row],[close]]-raw_data[[#This Row],[mm20_values]])</f>
        <v>1597.725458018971</v>
      </c>
      <c r="F22" t="str">
        <f>IF(raw_data[[#This Row],[close moins mm20]]="","",IF(raw_data[[#This Row],[close moins mm20]]&gt;=0,"UP","DOWN"))</f>
        <v>UP</v>
      </c>
      <c r="G22" t="str">
        <f>IF(C21="","",IF(raw_data[[#This Row],[mm20_values]]-C21&gt;=0,"UP","DOWN"))</f>
        <v/>
      </c>
      <c r="H22" s="1" t="str">
        <f>IF(F21="","",IF(raw_data[[#This Row],[Trend close vs mm20]]=F21,"NO","YES"))</f>
        <v/>
      </c>
    </row>
    <row r="23" spans="1:8" x14ac:dyDescent="0.25">
      <c r="A23" s="2">
        <v>44127</v>
      </c>
      <c r="B23">
        <v>12932.904496212506</v>
      </c>
      <c r="C23">
        <v>11499.5646</v>
      </c>
      <c r="E23">
        <f>IF(raw_data[[#This Row],[mm20_values]]="","",raw_data[[#This Row],[close]]-raw_data[[#This Row],[mm20_values]])</f>
        <v>1433.3398962125066</v>
      </c>
      <c r="F23" t="str">
        <f>IF(raw_data[[#This Row],[close moins mm20]]="","",IF(raw_data[[#This Row],[close moins mm20]]&gt;=0,"UP","DOWN"))</f>
        <v>UP</v>
      </c>
      <c r="G23" t="str">
        <f>IF(C22="","",IF(raw_data[[#This Row],[mm20_values]]-C22&gt;=0,"UP","DOWN"))</f>
        <v>UP</v>
      </c>
      <c r="H23" s="1" t="str">
        <f>IF(F22="","",IF(raw_data[[#This Row],[Trend close vs mm20]]=F22,"NO","YES"))</f>
        <v>NO</v>
      </c>
    </row>
    <row r="24" spans="1:8" x14ac:dyDescent="0.25">
      <c r="A24" s="2">
        <v>44128</v>
      </c>
      <c r="B24">
        <v>13119.101881271161</v>
      </c>
      <c r="C24">
        <v>11621.319299999999</v>
      </c>
      <c r="E24">
        <f>IF(raw_data[[#This Row],[mm20_values]]="","",raw_data[[#This Row],[close]]-raw_data[[#This Row],[mm20_values]])</f>
        <v>1497.7825812711617</v>
      </c>
      <c r="F24" t="str">
        <f>IF(raw_data[[#This Row],[close moins mm20]]="","",IF(raw_data[[#This Row],[close moins mm20]]&gt;=0,"UP","DOWN"))</f>
        <v>UP</v>
      </c>
      <c r="G24" t="str">
        <f>IF(C23="","",IF(raw_data[[#This Row],[mm20_values]]-C23&gt;=0,"UP","DOWN"))</f>
        <v>UP</v>
      </c>
      <c r="H24" s="1" t="str">
        <f>IF(F23="","",IF(raw_data[[#This Row],[Trend close vs mm20]]=F23,"NO","YES"))</f>
        <v>NO</v>
      </c>
    </row>
    <row r="25" spans="1:8" x14ac:dyDescent="0.25">
      <c r="A25" s="2">
        <v>44129</v>
      </c>
      <c r="B25">
        <v>13034.696198258916</v>
      </c>
      <c r="C25">
        <v>11732.7804</v>
      </c>
      <c r="E25">
        <f>IF(raw_data[[#This Row],[mm20_values]]="","",raw_data[[#This Row],[close]]-raw_data[[#This Row],[mm20_values]])</f>
        <v>1301.9157982589168</v>
      </c>
      <c r="F25" t="str">
        <f>IF(raw_data[[#This Row],[close moins mm20]]="","",IF(raw_data[[#This Row],[close moins mm20]]&gt;=0,"UP","DOWN"))</f>
        <v>UP</v>
      </c>
      <c r="G25" t="str">
        <f>IF(C24="","",IF(raw_data[[#This Row],[mm20_values]]-C24&gt;=0,"UP","DOWN"))</f>
        <v>UP</v>
      </c>
      <c r="H25" s="1" t="str">
        <f>IF(F24="","",IF(raw_data[[#This Row],[Trend close vs mm20]]=F24,"NO","YES"))</f>
        <v>NO</v>
      </c>
    </row>
    <row r="26" spans="1:8" x14ac:dyDescent="0.25">
      <c r="A26" s="2">
        <v>44130</v>
      </c>
      <c r="B26">
        <v>13062.010220732514</v>
      </c>
      <c r="C26">
        <v>11855.549000000001</v>
      </c>
      <c r="E26">
        <f>IF(raw_data[[#This Row],[mm20_values]]="","",raw_data[[#This Row],[close]]-raw_data[[#This Row],[mm20_values]])</f>
        <v>1206.4612207325135</v>
      </c>
      <c r="F26" t="str">
        <f>IF(raw_data[[#This Row],[close moins mm20]]="","",IF(raw_data[[#This Row],[close moins mm20]]&gt;=0,"UP","DOWN"))</f>
        <v>UP</v>
      </c>
      <c r="G26" t="str">
        <f>IF(C25="","",IF(raw_data[[#This Row],[mm20_values]]-C25&gt;=0,"UP","DOWN"))</f>
        <v>UP</v>
      </c>
      <c r="H26" s="1" t="str">
        <f>IF(F25="","",IF(raw_data[[#This Row],[Trend close vs mm20]]=F25,"NO","YES"))</f>
        <v>NO</v>
      </c>
    </row>
    <row r="27" spans="1:8" x14ac:dyDescent="0.25">
      <c r="A27" s="2">
        <v>44131</v>
      </c>
      <c r="B27">
        <v>13638.330252711265</v>
      </c>
      <c r="C27">
        <v>12003.6412</v>
      </c>
      <c r="E27">
        <f>IF(raw_data[[#This Row],[mm20_values]]="","",raw_data[[#This Row],[close]]-raw_data[[#This Row],[mm20_values]])</f>
        <v>1634.6890527112646</v>
      </c>
      <c r="F27" t="str">
        <f>IF(raw_data[[#This Row],[close moins mm20]]="","",IF(raw_data[[#This Row],[close moins mm20]]&gt;=0,"UP","DOWN"))</f>
        <v>UP</v>
      </c>
      <c r="G27" t="str">
        <f>IF(C26="","",IF(raw_data[[#This Row],[mm20_values]]-C26&gt;=0,"UP","DOWN"))</f>
        <v>UP</v>
      </c>
      <c r="H27" s="1" t="str">
        <f>IF(F26="","",IF(raw_data[[#This Row],[Trend close vs mm20]]=F26,"NO","YES"))</f>
        <v>NO</v>
      </c>
    </row>
    <row r="28" spans="1:8" x14ac:dyDescent="0.25">
      <c r="A28" s="2">
        <v>44132</v>
      </c>
      <c r="B28">
        <v>13277.158567822562</v>
      </c>
      <c r="C28">
        <v>12120.536599999999</v>
      </c>
      <c r="E28">
        <f>IF(raw_data[[#This Row],[mm20_values]]="","",raw_data[[#This Row],[close]]-raw_data[[#This Row],[mm20_values]])</f>
        <v>1156.6219678225625</v>
      </c>
      <c r="F28" t="str">
        <f>IF(raw_data[[#This Row],[close moins mm20]]="","",IF(raw_data[[#This Row],[close moins mm20]]&gt;=0,"UP","DOWN"))</f>
        <v>UP</v>
      </c>
      <c r="G28" t="str">
        <f>IF(C27="","",IF(raw_data[[#This Row],[mm20_values]]-C27&gt;=0,"UP","DOWN"))</f>
        <v>UP</v>
      </c>
      <c r="H28" s="1" t="str">
        <f>IF(F27="","",IF(raw_data[[#This Row],[Trend close vs mm20]]=F27,"NO","YES"))</f>
        <v>NO</v>
      </c>
    </row>
    <row r="29" spans="1:8" x14ac:dyDescent="0.25">
      <c r="A29" s="2">
        <v>44133</v>
      </c>
      <c r="B29">
        <v>13454.62268380139</v>
      </c>
      <c r="C29">
        <v>12239.8977</v>
      </c>
      <c r="E29">
        <f>IF(raw_data[[#This Row],[mm20_values]]="","",raw_data[[#This Row],[close]]-raw_data[[#This Row],[mm20_values]])</f>
        <v>1214.7249838013904</v>
      </c>
      <c r="F29" t="str">
        <f>IF(raw_data[[#This Row],[close moins mm20]]="","",IF(raw_data[[#This Row],[close moins mm20]]&gt;=0,"UP","DOWN"))</f>
        <v>UP</v>
      </c>
      <c r="G29" t="str">
        <f>IF(C28="","",IF(raw_data[[#This Row],[mm20_values]]-C28&gt;=0,"UP","DOWN"))</f>
        <v>UP</v>
      </c>
      <c r="H29" s="1" t="str">
        <f>IF(F28="","",IF(raw_data[[#This Row],[Trend close vs mm20]]=F28,"NO","YES"))</f>
        <v>NO</v>
      </c>
    </row>
    <row r="30" spans="1:8" x14ac:dyDescent="0.25">
      <c r="A30" s="2">
        <v>44134</v>
      </c>
      <c r="B30">
        <v>13562.269456260054</v>
      </c>
      <c r="C30">
        <v>12352.7721</v>
      </c>
      <c r="E30">
        <f>IF(raw_data[[#This Row],[mm20_values]]="","",raw_data[[#This Row],[close]]-raw_data[[#This Row],[mm20_values]])</f>
        <v>1209.4973562600535</v>
      </c>
      <c r="F30" t="str">
        <f>IF(raw_data[[#This Row],[close moins mm20]]="","",IF(raw_data[[#This Row],[close moins mm20]]&gt;=0,"UP","DOWN"))</f>
        <v>UP</v>
      </c>
      <c r="G30" t="str">
        <f>IF(C29="","",IF(raw_data[[#This Row],[mm20_values]]-C29&gt;=0,"UP","DOWN"))</f>
        <v>UP</v>
      </c>
      <c r="H30" s="1" t="str">
        <f>IF(F29="","",IF(raw_data[[#This Row],[Trend close vs mm20]]=F29,"NO","YES"))</f>
        <v>NO</v>
      </c>
    </row>
    <row r="31" spans="1:8" x14ac:dyDescent="0.25">
      <c r="A31" s="2">
        <v>44135</v>
      </c>
      <c r="B31">
        <v>13784.575059049464</v>
      </c>
      <c r="C31">
        <v>12473.345300000001</v>
      </c>
      <c r="E31">
        <f>IF(raw_data[[#This Row],[mm20_values]]="","",raw_data[[#This Row],[close]]-raw_data[[#This Row],[mm20_values]])</f>
        <v>1311.2297590494636</v>
      </c>
      <c r="F31" t="str">
        <f>IF(raw_data[[#This Row],[close moins mm20]]="","",IF(raw_data[[#This Row],[close moins mm20]]&gt;=0,"UP","DOWN"))</f>
        <v>UP</v>
      </c>
      <c r="G31" t="str">
        <f>IF(C30="","",IF(raw_data[[#This Row],[mm20_values]]-C30&gt;=0,"UP","DOWN"))</f>
        <v>UP</v>
      </c>
      <c r="H31" s="1" t="str">
        <f>IF(F30="","",IF(raw_data[[#This Row],[Trend close vs mm20]]=F30,"NO","YES"))</f>
        <v>NO</v>
      </c>
    </row>
    <row r="32" spans="1:8" x14ac:dyDescent="0.25">
      <c r="A32" s="2">
        <v>44136</v>
      </c>
      <c r="B32">
        <v>13722.759909484612</v>
      </c>
      <c r="C32">
        <v>12582.1576</v>
      </c>
      <c r="E32">
        <f>IF(raw_data[[#This Row],[mm20_values]]="","",raw_data[[#This Row],[close]]-raw_data[[#This Row],[mm20_values]])</f>
        <v>1140.6023094846114</v>
      </c>
      <c r="F32" t="str">
        <f>IF(raw_data[[#This Row],[close moins mm20]]="","",IF(raw_data[[#This Row],[close moins mm20]]&gt;=0,"UP","DOWN"))</f>
        <v>UP</v>
      </c>
      <c r="G32" t="str">
        <f>IF(C31="","",IF(raw_data[[#This Row],[mm20_values]]-C31&gt;=0,"UP","DOWN"))</f>
        <v>UP</v>
      </c>
      <c r="H32" s="1" t="str">
        <f>IF(F31="","",IF(raw_data[[#This Row],[Trend close vs mm20]]=F31,"NO","YES"))</f>
        <v>NO</v>
      </c>
    </row>
    <row r="33" spans="1:8" x14ac:dyDescent="0.25">
      <c r="A33" s="2">
        <v>44137</v>
      </c>
      <c r="B33">
        <v>13545.325868051286</v>
      </c>
      <c r="C33">
        <v>12688.0281</v>
      </c>
      <c r="E33">
        <f>IF(raw_data[[#This Row],[mm20_values]]="","",raw_data[[#This Row],[close]]-raw_data[[#This Row],[mm20_values]])</f>
        <v>857.29776805128677</v>
      </c>
      <c r="F33" t="str">
        <f>IF(raw_data[[#This Row],[close moins mm20]]="","",IF(raw_data[[#This Row],[close moins mm20]]&gt;=0,"UP","DOWN"))</f>
        <v>UP</v>
      </c>
      <c r="G33" t="str">
        <f>IF(C32="","",IF(raw_data[[#This Row],[mm20_values]]-C32&gt;=0,"UP","DOWN"))</f>
        <v>UP</v>
      </c>
      <c r="H33" s="1" t="str">
        <f>IF(F32="","",IF(raw_data[[#This Row],[Trend close vs mm20]]=F32,"NO","YES"))</f>
        <v>NO</v>
      </c>
    </row>
    <row r="34" spans="1:8" x14ac:dyDescent="0.25">
      <c r="A34" s="2">
        <v>44138</v>
      </c>
      <c r="B34">
        <v>14023.912741521701</v>
      </c>
      <c r="C34">
        <v>12817.645</v>
      </c>
      <c r="E34">
        <f>IF(raw_data[[#This Row],[mm20_values]]="","",raw_data[[#This Row],[close]]-raw_data[[#This Row],[mm20_values]])</f>
        <v>1206.2677415217004</v>
      </c>
      <c r="F34" t="str">
        <f>IF(raw_data[[#This Row],[close moins mm20]]="","",IF(raw_data[[#This Row],[close moins mm20]]&gt;=0,"UP","DOWN"))</f>
        <v>UP</v>
      </c>
      <c r="G34" t="str">
        <f>IF(C33="","",IF(raw_data[[#This Row],[mm20_values]]-C33&gt;=0,"UP","DOWN"))</f>
        <v>UP</v>
      </c>
      <c r="H34" s="1" t="str">
        <f>IF(F33="","",IF(raw_data[[#This Row],[Trend close vs mm20]]=F33,"NO","YES"))</f>
        <v>NO</v>
      </c>
    </row>
    <row r="35" spans="1:8" x14ac:dyDescent="0.25">
      <c r="A35" s="2">
        <v>44139</v>
      </c>
      <c r="B35">
        <v>14138.154747181115</v>
      </c>
      <c r="C35">
        <v>12948.815000000001</v>
      </c>
      <c r="E35">
        <f>IF(raw_data[[#This Row],[mm20_values]]="","",raw_data[[#This Row],[close]]-raw_data[[#This Row],[mm20_values]])</f>
        <v>1189.3397471811149</v>
      </c>
      <c r="F35" t="str">
        <f>IF(raw_data[[#This Row],[close moins mm20]]="","",IF(raw_data[[#This Row],[close moins mm20]]&gt;=0,"UP","DOWN"))</f>
        <v>UP</v>
      </c>
      <c r="G35" t="str">
        <f>IF(C34="","",IF(raw_data[[#This Row],[mm20_values]]-C34&gt;=0,"UP","DOWN"))</f>
        <v>UP</v>
      </c>
      <c r="H35" s="1" t="str">
        <f>IF(F34="","",IF(raw_data[[#This Row],[Trend close vs mm20]]=F34,"NO","YES"))</f>
        <v>NO</v>
      </c>
    </row>
    <row r="36" spans="1:8" x14ac:dyDescent="0.25">
      <c r="A36" s="2">
        <v>44140</v>
      </c>
      <c r="B36">
        <v>15594.162525196836</v>
      </c>
      <c r="C36">
        <v>13162.075000000001</v>
      </c>
      <c r="E36">
        <f>IF(raw_data[[#This Row],[mm20_values]]="","",raw_data[[#This Row],[close]]-raw_data[[#This Row],[mm20_values]])</f>
        <v>2432.0875251968355</v>
      </c>
      <c r="F36" t="str">
        <f>IF(raw_data[[#This Row],[close moins mm20]]="","",IF(raw_data[[#This Row],[close moins mm20]]&gt;=0,"UP","DOWN"))</f>
        <v>UP</v>
      </c>
      <c r="G36" t="str">
        <f>IF(C35="","",IF(raw_data[[#This Row],[mm20_values]]-C35&gt;=0,"UP","DOWN"))</f>
        <v>UP</v>
      </c>
      <c r="H36" s="1" t="str">
        <f>IF(F35="","",IF(raw_data[[#This Row],[Trend close vs mm20]]=F35,"NO","YES"))</f>
        <v>NO</v>
      </c>
    </row>
    <row r="37" spans="1:8" x14ac:dyDescent="0.25">
      <c r="A37" s="2">
        <v>44141</v>
      </c>
      <c r="B37">
        <v>15583.258249050339</v>
      </c>
      <c r="C37">
        <v>13372.731</v>
      </c>
      <c r="E37">
        <f>IF(raw_data[[#This Row],[mm20_values]]="","",raw_data[[#This Row],[close]]-raw_data[[#This Row],[mm20_values]])</f>
        <v>2210.5272490503394</v>
      </c>
      <c r="F37" t="str">
        <f>IF(raw_data[[#This Row],[close moins mm20]]="","",IF(raw_data[[#This Row],[close moins mm20]]&gt;=0,"UP","DOWN"))</f>
        <v>UP</v>
      </c>
      <c r="G37" t="str">
        <f>IF(C36="","",IF(raw_data[[#This Row],[mm20_values]]-C36&gt;=0,"UP","DOWN"))</f>
        <v>UP</v>
      </c>
      <c r="H37" s="1" t="str">
        <f>IF(F36="","",IF(raw_data[[#This Row],[Trend close vs mm20]]=F36,"NO","YES"))</f>
        <v>NO</v>
      </c>
    </row>
    <row r="38" spans="1:8" x14ac:dyDescent="0.25">
      <c r="A38" s="2">
        <v>44142</v>
      </c>
      <c r="B38">
        <v>14840.820928391198</v>
      </c>
      <c r="C38">
        <v>13538.9987</v>
      </c>
      <c r="E38">
        <f>IF(raw_data[[#This Row],[mm20_values]]="","",raw_data[[#This Row],[close]]-raw_data[[#This Row],[mm20_values]])</f>
        <v>1301.8222283911982</v>
      </c>
      <c r="F38" t="str">
        <f>IF(raw_data[[#This Row],[close moins mm20]]="","",IF(raw_data[[#This Row],[close moins mm20]]&gt;=0,"UP","DOWN"))</f>
        <v>UP</v>
      </c>
      <c r="G38" t="str">
        <f>IF(C37="","",IF(raw_data[[#This Row],[mm20_values]]-C37&gt;=0,"UP","DOWN"))</f>
        <v>UP</v>
      </c>
      <c r="H38" s="1" t="str">
        <f>IF(F37="","",IF(raw_data[[#This Row],[Trend close vs mm20]]=F37,"NO","YES"))</f>
        <v>NO</v>
      </c>
    </row>
    <row r="39" spans="1:8" x14ac:dyDescent="0.25">
      <c r="A39" s="2">
        <v>44143</v>
      </c>
      <c r="B39">
        <v>15486.695847528201</v>
      </c>
      <c r="C39">
        <v>13725.3791</v>
      </c>
      <c r="E39">
        <f>IF(raw_data[[#This Row],[mm20_values]]="","",raw_data[[#This Row],[close]]-raw_data[[#This Row],[mm20_values]])</f>
        <v>1761.3167475282007</v>
      </c>
      <c r="F39" t="str">
        <f>IF(raw_data[[#This Row],[close moins mm20]]="","",IF(raw_data[[#This Row],[close moins mm20]]&gt;=0,"UP","DOWN"))</f>
        <v>UP</v>
      </c>
      <c r="G39" t="str">
        <f>IF(C38="","",IF(raw_data[[#This Row],[mm20_values]]-C38&gt;=0,"UP","DOWN"))</f>
        <v>UP</v>
      </c>
      <c r="H39" s="1" t="str">
        <f>IF(F38="","",IF(raw_data[[#This Row],[Trend close vs mm20]]=F38,"NO","YES"))</f>
        <v>NO</v>
      </c>
    </row>
    <row r="40" spans="1:8" x14ac:dyDescent="0.25">
      <c r="A40" s="2">
        <v>44144</v>
      </c>
      <c r="B40">
        <v>15333.764742495903</v>
      </c>
      <c r="C40">
        <v>13895.9854</v>
      </c>
      <c r="E40">
        <f>IF(raw_data[[#This Row],[mm20_values]]="","",raw_data[[#This Row],[close]]-raw_data[[#This Row],[mm20_values]])</f>
        <v>1437.7793424959036</v>
      </c>
      <c r="F40" t="str">
        <f>IF(raw_data[[#This Row],[close moins mm20]]="","",IF(raw_data[[#This Row],[close moins mm20]]&gt;=0,"UP","DOWN"))</f>
        <v>UP</v>
      </c>
      <c r="G40" t="str">
        <f>IF(C39="","",IF(raw_data[[#This Row],[mm20_values]]-C39&gt;=0,"UP","DOWN"))</f>
        <v>UP</v>
      </c>
      <c r="H40" s="1" t="str">
        <f>IF(F39="","",IF(raw_data[[#This Row],[Trend close vs mm20]]=F39,"NO","YES"))</f>
        <v>NO</v>
      </c>
    </row>
    <row r="41" spans="1:8" x14ac:dyDescent="0.25">
      <c r="A41" s="2">
        <v>44145</v>
      </c>
      <c r="B41">
        <v>15305.036015063995</v>
      </c>
      <c r="C41">
        <v>14020.878199999999</v>
      </c>
      <c r="E41">
        <f>IF(raw_data[[#This Row],[mm20_values]]="","",raw_data[[#This Row],[close]]-raw_data[[#This Row],[mm20_values]])</f>
        <v>1284.1578150639962</v>
      </c>
      <c r="F41" t="str">
        <f>IF(raw_data[[#This Row],[close moins mm20]]="","",IF(raw_data[[#This Row],[close moins mm20]]&gt;=0,"UP","DOWN"))</f>
        <v>UP</v>
      </c>
      <c r="G41" t="str">
        <f>IF(C40="","",IF(raw_data[[#This Row],[mm20_values]]-C40&gt;=0,"UP","DOWN"))</f>
        <v>UP</v>
      </c>
      <c r="H41" s="1" t="str">
        <f>IF(F40="","",IF(raw_data[[#This Row],[Trend close vs mm20]]=F40,"NO","YES"))</f>
        <v>NO</v>
      </c>
    </row>
    <row r="42" spans="1:8" x14ac:dyDescent="0.25">
      <c r="A42" s="2">
        <v>44146</v>
      </c>
      <c r="B42">
        <v>15696.6569526393</v>
      </c>
      <c r="C42">
        <v>14156.8109</v>
      </c>
      <c r="E42">
        <f>IF(raw_data[[#This Row],[mm20_values]]="","",raw_data[[#This Row],[close]]-raw_data[[#This Row],[mm20_values]])</f>
        <v>1539.8460526392992</v>
      </c>
      <c r="F42" t="str">
        <f>IF(raw_data[[#This Row],[close moins mm20]]="","",IF(raw_data[[#This Row],[close moins mm20]]&gt;=0,"UP","DOWN"))</f>
        <v>UP</v>
      </c>
      <c r="G42" t="str">
        <f>IF(C41="","",IF(raw_data[[#This Row],[mm20_values]]-C41&gt;=0,"UP","DOWN"))</f>
        <v>UP</v>
      </c>
      <c r="H42" s="1" t="str">
        <f>IF(F41="","",IF(raw_data[[#This Row],[Trend close vs mm20]]=F41,"NO","YES"))</f>
        <v>NO</v>
      </c>
    </row>
    <row r="43" spans="1:8" x14ac:dyDescent="0.25">
      <c r="A43" s="2">
        <v>44147</v>
      </c>
      <c r="B43">
        <v>16311.180286339688</v>
      </c>
      <c r="C43">
        <v>14325.724700000001</v>
      </c>
      <c r="E43">
        <f>IF(raw_data[[#This Row],[mm20_values]]="","",raw_data[[#This Row],[close]]-raw_data[[#This Row],[mm20_values]])</f>
        <v>1985.4555863396872</v>
      </c>
      <c r="F43" t="str">
        <f>IF(raw_data[[#This Row],[close moins mm20]]="","",IF(raw_data[[#This Row],[close moins mm20]]&gt;=0,"UP","DOWN"))</f>
        <v>UP</v>
      </c>
      <c r="G43" t="str">
        <f>IF(C42="","",IF(raw_data[[#This Row],[mm20_values]]-C42&gt;=0,"UP","DOWN"))</f>
        <v>UP</v>
      </c>
      <c r="H43" s="1" t="str">
        <f>IF(F42="","",IF(raw_data[[#This Row],[Trend close vs mm20]]=F42,"NO","YES"))</f>
        <v>NO</v>
      </c>
    </row>
    <row r="44" spans="1:8" x14ac:dyDescent="0.25">
      <c r="A44" s="2">
        <v>44148</v>
      </c>
      <c r="B44">
        <v>16318.956496357066</v>
      </c>
      <c r="C44">
        <v>14485.7174</v>
      </c>
      <c r="E44">
        <f>IF(raw_data[[#This Row],[mm20_values]]="","",raw_data[[#This Row],[close]]-raw_data[[#This Row],[mm20_values]])</f>
        <v>1833.239096357067</v>
      </c>
      <c r="F44" t="str">
        <f>IF(raw_data[[#This Row],[close moins mm20]]="","",IF(raw_data[[#This Row],[close moins mm20]]&gt;=0,"UP","DOWN"))</f>
        <v>UP</v>
      </c>
      <c r="G44" t="str">
        <f>IF(C43="","",IF(raw_data[[#This Row],[mm20_values]]-C43&gt;=0,"UP","DOWN"))</f>
        <v>UP</v>
      </c>
      <c r="H44" s="1" t="str">
        <f>IF(F43="","",IF(raw_data[[#This Row],[Trend close vs mm20]]=F43,"NO","YES"))</f>
        <v>NO</v>
      </c>
    </row>
    <row r="45" spans="1:8" x14ac:dyDescent="0.25">
      <c r="A45" s="2">
        <v>44149</v>
      </c>
      <c r="B45">
        <v>16062.399362756005</v>
      </c>
      <c r="C45">
        <v>14637.102500000001</v>
      </c>
      <c r="E45">
        <f>IF(raw_data[[#This Row],[mm20_values]]="","",raw_data[[#This Row],[close]]-raw_data[[#This Row],[mm20_values]])</f>
        <v>1425.296862756004</v>
      </c>
      <c r="F45" t="str">
        <f>IF(raw_data[[#This Row],[close moins mm20]]="","",IF(raw_data[[#This Row],[close moins mm20]]&gt;=0,"UP","DOWN"))</f>
        <v>UP</v>
      </c>
      <c r="G45" t="str">
        <f>IF(C44="","",IF(raw_data[[#This Row],[mm20_values]]-C44&gt;=0,"UP","DOWN"))</f>
        <v>UP</v>
      </c>
      <c r="H45" s="1" t="str">
        <f>IF(F44="","",IF(raw_data[[#This Row],[Trend close vs mm20]]=F44,"NO","YES"))</f>
        <v>NO</v>
      </c>
    </row>
    <row r="46" spans="1:8" x14ac:dyDescent="0.25">
      <c r="A46" s="2">
        <v>44150</v>
      </c>
      <c r="B46">
        <v>15944.352596622301</v>
      </c>
      <c r="C46">
        <v>14781.2197</v>
      </c>
      <c r="E46">
        <f>IF(raw_data[[#This Row],[mm20_values]]="","",raw_data[[#This Row],[close]]-raw_data[[#This Row],[mm20_values]])</f>
        <v>1163.1328966223009</v>
      </c>
      <c r="F46" t="str">
        <f>IF(raw_data[[#This Row],[close moins mm20]]="","",IF(raw_data[[#This Row],[close moins mm20]]&gt;=0,"UP","DOWN"))</f>
        <v>UP</v>
      </c>
      <c r="G46" t="str">
        <f>IF(C45="","",IF(raw_data[[#This Row],[mm20_values]]-C45&gt;=0,"UP","DOWN"))</f>
        <v>UP</v>
      </c>
      <c r="H46" s="1" t="str">
        <f>IF(F45="","",IF(raw_data[[#This Row],[Trend close vs mm20]]=F45,"NO","YES"))</f>
        <v>NO</v>
      </c>
    </row>
    <row r="47" spans="1:8" x14ac:dyDescent="0.25">
      <c r="A47" s="2">
        <v>44151</v>
      </c>
      <c r="B47">
        <v>16716.47085610393</v>
      </c>
      <c r="C47">
        <v>14935.126700000001</v>
      </c>
      <c r="E47">
        <f>IF(raw_data[[#This Row],[mm20_values]]="","",raw_data[[#This Row],[close]]-raw_data[[#This Row],[mm20_values]])</f>
        <v>1781.344156103929</v>
      </c>
      <c r="F47" t="str">
        <f>IF(raw_data[[#This Row],[close moins mm20]]="","",IF(raw_data[[#This Row],[close moins mm20]]&gt;=0,"UP","DOWN"))</f>
        <v>UP</v>
      </c>
      <c r="G47" t="str">
        <f>IF(C46="","",IF(raw_data[[#This Row],[mm20_values]]-C46&gt;=0,"UP","DOWN"))</f>
        <v>UP</v>
      </c>
      <c r="H47" s="1" t="str">
        <f>IF(F46="","",IF(raw_data[[#This Row],[Trend close vs mm20]]=F46,"NO","YES"))</f>
        <v>NO</v>
      </c>
    </row>
    <row r="48" spans="1:8" x14ac:dyDescent="0.25">
      <c r="A48" s="2">
        <v>44152</v>
      </c>
      <c r="B48">
        <v>17687.37</v>
      </c>
      <c r="C48">
        <v>15155.6373</v>
      </c>
      <c r="E48">
        <f>IF(raw_data[[#This Row],[mm20_values]]="","",raw_data[[#This Row],[close]]-raw_data[[#This Row],[mm20_values]])</f>
        <v>2531.7326999999987</v>
      </c>
      <c r="F48" t="str">
        <f>IF(raw_data[[#This Row],[close moins mm20]]="","",IF(raw_data[[#This Row],[close moins mm20]]&gt;=0,"UP","DOWN"))</f>
        <v>UP</v>
      </c>
      <c r="G48" t="str">
        <f>IF(C47="","",IF(raw_data[[#This Row],[mm20_values]]-C47&gt;=0,"UP","DOWN"))</f>
        <v>UP</v>
      </c>
      <c r="H48" s="1" t="str">
        <f>IF(F47="","",IF(raw_data[[#This Row],[Trend close vs mm20]]=F47,"NO","YES"))</f>
        <v>NO</v>
      </c>
    </row>
    <row r="49" spans="1:8" x14ac:dyDescent="0.25">
      <c r="A49" s="2">
        <v>44153</v>
      </c>
      <c r="B49">
        <v>17777.265812134556</v>
      </c>
      <c r="C49">
        <v>15371.769399999999</v>
      </c>
      <c r="E49">
        <f>IF(raw_data[[#This Row],[mm20_values]]="","",raw_data[[#This Row],[close]]-raw_data[[#This Row],[mm20_values]])</f>
        <v>2405.4964121345565</v>
      </c>
      <c r="F49" t="str">
        <f>IF(raw_data[[#This Row],[close moins mm20]]="","",IF(raw_data[[#This Row],[close moins mm20]]&gt;=0,"UP","DOWN"))</f>
        <v>UP</v>
      </c>
      <c r="G49" t="str">
        <f>IF(C48="","",IF(raw_data[[#This Row],[mm20_values]]-C48&gt;=0,"UP","DOWN"))</f>
        <v>UP</v>
      </c>
      <c r="H49" s="1" t="str">
        <f>IF(F48="","",IF(raw_data[[#This Row],[Trend close vs mm20]]=F48,"NO","YES"))</f>
        <v>NO</v>
      </c>
    </row>
    <row r="50" spans="1:8" x14ac:dyDescent="0.25">
      <c r="A50" s="2">
        <v>44154</v>
      </c>
      <c r="B50">
        <v>17820.265694600679</v>
      </c>
      <c r="C50">
        <v>15584.6692</v>
      </c>
      <c r="E50">
        <f>IF(raw_data[[#This Row],[mm20_values]]="","",raw_data[[#This Row],[close]]-raw_data[[#This Row],[mm20_values]])</f>
        <v>2235.5964946006789</v>
      </c>
      <c r="F50" t="str">
        <f>IF(raw_data[[#This Row],[close moins mm20]]="","",IF(raw_data[[#This Row],[close moins mm20]]&gt;=0,"UP","DOWN"))</f>
        <v>UP</v>
      </c>
      <c r="G50" t="str">
        <f>IF(C49="","",IF(raw_data[[#This Row],[mm20_values]]-C49&gt;=0,"UP","DOWN"))</f>
        <v>UP</v>
      </c>
      <c r="H50" s="1" t="str">
        <f>IF(F49="","",IF(raw_data[[#This Row],[Trend close vs mm20]]=F49,"NO","YES"))</f>
        <v>NO</v>
      </c>
    </row>
    <row r="51" spans="1:8" x14ac:dyDescent="0.25">
      <c r="A51" s="2">
        <v>44155</v>
      </c>
      <c r="B51">
        <v>18676.309862088943</v>
      </c>
      <c r="C51">
        <v>15829.255999999999</v>
      </c>
      <c r="E51">
        <f>IF(raw_data[[#This Row],[mm20_values]]="","",raw_data[[#This Row],[close]]-raw_data[[#This Row],[mm20_values]])</f>
        <v>2847.0538620889438</v>
      </c>
      <c r="F51" t="str">
        <f>IF(raw_data[[#This Row],[close moins mm20]]="","",IF(raw_data[[#This Row],[close moins mm20]]&gt;=0,"UP","DOWN"))</f>
        <v>UP</v>
      </c>
      <c r="G51" t="str">
        <f>IF(C50="","",IF(raw_data[[#This Row],[mm20_values]]-C50&gt;=0,"UP","DOWN"))</f>
        <v>UP</v>
      </c>
      <c r="H51" s="1" t="str">
        <f>IF(F50="","",IF(raw_data[[#This Row],[Trend close vs mm20]]=F50,"NO","YES"))</f>
        <v>NO</v>
      </c>
    </row>
    <row r="52" spans="1:8" x14ac:dyDescent="0.25">
      <c r="A52" s="2">
        <v>44156</v>
      </c>
      <c r="B52">
        <v>18676.584575767665</v>
      </c>
      <c r="C52">
        <v>16076.947200000001</v>
      </c>
      <c r="D52">
        <v>13654.658799999999</v>
      </c>
      <c r="E52">
        <f>IF(raw_data[[#This Row],[mm20_values]]="","",raw_data[[#This Row],[close]]-raw_data[[#This Row],[mm20_values]])</f>
        <v>2599.6373757676647</v>
      </c>
      <c r="F52" t="str">
        <f>IF(raw_data[[#This Row],[close moins mm20]]="","",IF(raw_data[[#This Row],[close moins mm20]]&gt;=0,"UP","DOWN"))</f>
        <v>UP</v>
      </c>
      <c r="G52" t="str">
        <f>IF(C51="","",IF(raw_data[[#This Row],[mm20_values]]-C51&gt;=0,"UP","DOWN"))</f>
        <v>UP</v>
      </c>
      <c r="H52" s="1" t="str">
        <f>IF(F51="","",IF(raw_data[[#This Row],[Trend close vs mm20]]=F51,"NO","YES"))</f>
        <v>NO</v>
      </c>
    </row>
    <row r="53" spans="1:8" x14ac:dyDescent="0.25">
      <c r="A53" s="2">
        <v>44157</v>
      </c>
      <c r="B53">
        <v>18409.830422686024</v>
      </c>
      <c r="C53">
        <v>16320.172399999999</v>
      </c>
      <c r="D53">
        <v>13811.9118</v>
      </c>
      <c r="E53">
        <f>IF(raw_data[[#This Row],[mm20_values]]="","",raw_data[[#This Row],[close]]-raw_data[[#This Row],[mm20_values]])</f>
        <v>2089.6580226860242</v>
      </c>
      <c r="F53" t="str">
        <f>IF(raw_data[[#This Row],[close moins mm20]]="","",IF(raw_data[[#This Row],[close moins mm20]]&gt;=0,"UP","DOWN"))</f>
        <v>UP</v>
      </c>
      <c r="G53" t="str">
        <f>IF(C52="","",IF(raw_data[[#This Row],[mm20_values]]-C52&gt;=0,"UP","DOWN"))</f>
        <v>UP</v>
      </c>
      <c r="H53" s="1" t="str">
        <f>IF(F52="","",IF(raw_data[[#This Row],[Trend close vs mm20]]=F52,"NO","YES"))</f>
        <v>NO</v>
      </c>
    </row>
    <row r="54" spans="1:8" x14ac:dyDescent="0.25">
      <c r="A54" s="2">
        <v>44158</v>
      </c>
      <c r="B54">
        <v>18362.436624939844</v>
      </c>
      <c r="C54">
        <v>16537.098600000001</v>
      </c>
      <c r="D54">
        <v>13965.4804</v>
      </c>
      <c r="E54">
        <f>IF(raw_data[[#This Row],[mm20_values]]="","",raw_data[[#This Row],[close]]-raw_data[[#This Row],[mm20_values]])</f>
        <v>1825.3380249398433</v>
      </c>
      <c r="F54" t="str">
        <f>IF(raw_data[[#This Row],[close moins mm20]]="","",IF(raw_data[[#This Row],[close moins mm20]]&gt;=0,"UP","DOWN"))</f>
        <v>UP</v>
      </c>
      <c r="G54" t="str">
        <f>IF(C53="","",IF(raw_data[[#This Row],[mm20_values]]-C53&gt;=0,"UP","DOWN"))</f>
        <v>UP</v>
      </c>
      <c r="H54" s="1" t="str">
        <f>IF(F53="","",IF(raw_data[[#This Row],[Trend close vs mm20]]=F53,"NO","YES"))</f>
        <v>NO</v>
      </c>
    </row>
    <row r="55" spans="1:8" x14ac:dyDescent="0.25">
      <c r="A55" s="2">
        <v>44159</v>
      </c>
      <c r="B55">
        <v>19155.11557672295</v>
      </c>
      <c r="C55">
        <v>16787.9467</v>
      </c>
      <c r="D55">
        <v>14132.4732</v>
      </c>
      <c r="E55">
        <f>IF(raw_data[[#This Row],[mm20_values]]="","",raw_data[[#This Row],[close]]-raw_data[[#This Row],[mm20_values]])</f>
        <v>2367.1688767229498</v>
      </c>
      <c r="F55" t="str">
        <f>IF(raw_data[[#This Row],[close moins mm20]]="","",IF(raw_data[[#This Row],[close moins mm20]]&gt;=0,"UP","DOWN"))</f>
        <v>UP</v>
      </c>
      <c r="G55" t="str">
        <f>IF(C54="","",IF(raw_data[[#This Row],[mm20_values]]-C54&gt;=0,"UP","DOWN"))</f>
        <v>UP</v>
      </c>
      <c r="H55" s="1" t="str">
        <f>IF(F54="","",IF(raw_data[[#This Row],[Trend close vs mm20]]=F54,"NO","YES"))</f>
        <v>NO</v>
      </c>
    </row>
    <row r="56" spans="1:8" x14ac:dyDescent="0.25">
      <c r="A56" s="2">
        <v>44160</v>
      </c>
      <c r="B56">
        <v>18712.61002893584</v>
      </c>
      <c r="C56">
        <v>16943.868999999999</v>
      </c>
      <c r="D56">
        <v>14294.5926</v>
      </c>
      <c r="E56">
        <f>IF(raw_data[[#This Row],[mm20_values]]="","",raw_data[[#This Row],[close]]-raw_data[[#This Row],[mm20_values]])</f>
        <v>1768.7410289358413</v>
      </c>
      <c r="F56" t="str">
        <f>IF(raw_data[[#This Row],[close moins mm20]]="","",IF(raw_data[[#This Row],[close moins mm20]]&gt;=0,"UP","DOWN"))</f>
        <v>UP</v>
      </c>
      <c r="G56" t="str">
        <f>IF(C55="","",IF(raw_data[[#This Row],[mm20_values]]-C55&gt;=0,"UP","DOWN"))</f>
        <v>UP</v>
      </c>
      <c r="H56" s="1" t="str">
        <f>IF(F55="","",IF(raw_data[[#This Row],[Trend close vs mm20]]=F55,"NO","YES"))</f>
        <v>NO</v>
      </c>
    </row>
    <row r="57" spans="1:8" x14ac:dyDescent="0.25">
      <c r="A57" s="2">
        <v>44161</v>
      </c>
      <c r="B57">
        <v>17184.636102854667</v>
      </c>
      <c r="C57">
        <v>17023.937900000001</v>
      </c>
      <c r="D57">
        <v>14424.7556</v>
      </c>
      <c r="E57">
        <f>IF(raw_data[[#This Row],[mm20_values]]="","",raw_data[[#This Row],[close]]-raw_data[[#This Row],[mm20_values]])</f>
        <v>160.69820285466631</v>
      </c>
      <c r="F57" t="str">
        <f>IF(raw_data[[#This Row],[close moins mm20]]="","",IF(raw_data[[#This Row],[close moins mm20]]&gt;=0,"UP","DOWN"))</f>
        <v>UP</v>
      </c>
      <c r="G57" t="str">
        <f>IF(C56="","",IF(raw_data[[#This Row],[mm20_values]]-C56&gt;=0,"UP","DOWN"))</f>
        <v>UP</v>
      </c>
      <c r="H57" s="1" t="str">
        <f>IF(F56="","",IF(raw_data[[#This Row],[Trend close vs mm20]]=F56,"NO","YES"))</f>
        <v>NO</v>
      </c>
    </row>
    <row r="58" spans="1:8" x14ac:dyDescent="0.25">
      <c r="A58" s="2">
        <v>44162</v>
      </c>
      <c r="B58">
        <v>17160.931196642778</v>
      </c>
      <c r="C58">
        <v>17139.943500000001</v>
      </c>
      <c r="D58">
        <v>14549.1893</v>
      </c>
      <c r="E58">
        <f>IF(raw_data[[#This Row],[mm20_values]]="","",raw_data[[#This Row],[close]]-raw_data[[#This Row],[mm20_values]])</f>
        <v>20.987696642776427</v>
      </c>
      <c r="F58" t="str">
        <f>IF(raw_data[[#This Row],[close moins mm20]]="","",IF(raw_data[[#This Row],[close moins mm20]]&gt;=0,"UP","DOWN"))</f>
        <v>UP</v>
      </c>
      <c r="G58" t="str">
        <f>IF(C57="","",IF(raw_data[[#This Row],[mm20_values]]-C57&gt;=0,"UP","DOWN"))</f>
        <v>UP</v>
      </c>
      <c r="H58" s="1" t="str">
        <f>IF(F57="","",IF(raw_data[[#This Row],[Trend close vs mm20]]=F57,"NO","YES"))</f>
        <v>NO</v>
      </c>
    </row>
    <row r="59" spans="1:8" x14ac:dyDescent="0.25">
      <c r="A59" s="2">
        <v>44163</v>
      </c>
      <c r="B59">
        <v>17737.746498180528</v>
      </c>
      <c r="C59">
        <v>17252.495999999999</v>
      </c>
      <c r="D59">
        <v>14682.5962</v>
      </c>
      <c r="E59">
        <f>IF(raw_data[[#This Row],[mm20_values]]="","",raw_data[[#This Row],[close]]-raw_data[[#This Row],[mm20_values]])</f>
        <v>485.25049818052867</v>
      </c>
      <c r="F59" t="str">
        <f>IF(raw_data[[#This Row],[close moins mm20]]="","",IF(raw_data[[#This Row],[close moins mm20]]&gt;=0,"UP","DOWN"))</f>
        <v>UP</v>
      </c>
      <c r="G59" t="str">
        <f>IF(C58="","",IF(raw_data[[#This Row],[mm20_values]]-C58&gt;=0,"UP","DOWN"))</f>
        <v>UP</v>
      </c>
      <c r="H59" s="1" t="str">
        <f>IF(F58="","",IF(raw_data[[#This Row],[Trend close vs mm20]]=F58,"NO","YES"))</f>
        <v>NO</v>
      </c>
    </row>
    <row r="60" spans="1:8" x14ac:dyDescent="0.25">
      <c r="A60" s="2">
        <v>44164</v>
      </c>
      <c r="B60">
        <v>18198.135464463896</v>
      </c>
      <c r="C60">
        <v>17395.714499999998</v>
      </c>
      <c r="D60">
        <v>14820.463299999999</v>
      </c>
      <c r="E60">
        <f>IF(raw_data[[#This Row],[mm20_values]]="","",raw_data[[#This Row],[close]]-raw_data[[#This Row],[mm20_values]])</f>
        <v>802.42096446389769</v>
      </c>
      <c r="F60" t="str">
        <f>IF(raw_data[[#This Row],[close moins mm20]]="","",IF(raw_data[[#This Row],[close moins mm20]]&gt;=0,"UP","DOWN"))</f>
        <v>UP</v>
      </c>
      <c r="G60" t="str">
        <f>IF(C59="","",IF(raw_data[[#This Row],[mm20_values]]-C59&gt;=0,"UP","DOWN"))</f>
        <v>UP</v>
      </c>
      <c r="H60" s="1" t="str">
        <f>IF(F59="","",IF(raw_data[[#This Row],[Trend close vs mm20]]=F59,"NO","YES"))</f>
        <v>NO</v>
      </c>
    </row>
    <row r="61" spans="1:8" x14ac:dyDescent="0.25">
      <c r="A61" s="2">
        <v>44165</v>
      </c>
      <c r="B61">
        <v>19700.760471557722</v>
      </c>
      <c r="C61">
        <v>17615.500700000001</v>
      </c>
      <c r="D61">
        <v>14987.016299999999</v>
      </c>
      <c r="E61">
        <f>IF(raw_data[[#This Row],[mm20_values]]="","",raw_data[[#This Row],[close]]-raw_data[[#This Row],[mm20_values]])</f>
        <v>2085.2597715577213</v>
      </c>
      <c r="F61" t="str">
        <f>IF(raw_data[[#This Row],[close moins mm20]]="","",IF(raw_data[[#This Row],[close moins mm20]]&gt;=0,"UP","DOWN"))</f>
        <v>UP</v>
      </c>
      <c r="G61" t="str">
        <f>IF(C60="","",IF(raw_data[[#This Row],[mm20_values]]-C60&gt;=0,"UP","DOWN"))</f>
        <v>UP</v>
      </c>
      <c r="H61" s="1" t="str">
        <f>IF(F60="","",IF(raw_data[[#This Row],[Trend close vs mm20]]=F60,"NO","YES"))</f>
        <v>NO</v>
      </c>
    </row>
    <row r="62" spans="1:8" x14ac:dyDescent="0.25">
      <c r="A62" s="2">
        <v>44166</v>
      </c>
      <c r="B62">
        <v>18792.608523741179</v>
      </c>
      <c r="C62">
        <v>17770.298299999999</v>
      </c>
      <c r="D62">
        <v>15131.938099999999</v>
      </c>
      <c r="E62">
        <f>IF(raw_data[[#This Row],[mm20_values]]="","",raw_data[[#This Row],[close]]-raw_data[[#This Row],[mm20_values]])</f>
        <v>1022.3102237411804</v>
      </c>
      <c r="F62" t="str">
        <f>IF(raw_data[[#This Row],[close moins mm20]]="","",IF(raw_data[[#This Row],[close moins mm20]]&gt;=0,"UP","DOWN"))</f>
        <v>UP</v>
      </c>
      <c r="G62" t="str">
        <f>IF(C61="","",IF(raw_data[[#This Row],[mm20_values]]-C61&gt;=0,"UP","DOWN"))</f>
        <v>UP</v>
      </c>
      <c r="H62" s="1" t="str">
        <f>IF(F61="","",IF(raw_data[[#This Row],[Trend close vs mm20]]=F61,"NO","YES"))</f>
        <v>NO</v>
      </c>
    </row>
    <row r="63" spans="1:8" x14ac:dyDescent="0.25">
      <c r="A63" s="2">
        <v>44167</v>
      </c>
      <c r="B63">
        <v>19220.007438176966</v>
      </c>
      <c r="C63">
        <v>17915.739699999998</v>
      </c>
      <c r="D63">
        <v>15287.78</v>
      </c>
      <c r="E63">
        <f>IF(raw_data[[#This Row],[mm20_values]]="","",raw_data[[#This Row],[close]]-raw_data[[#This Row],[mm20_values]])</f>
        <v>1304.2677381769681</v>
      </c>
      <c r="F63" t="str">
        <f>IF(raw_data[[#This Row],[close moins mm20]]="","",IF(raw_data[[#This Row],[close moins mm20]]&gt;=0,"UP","DOWN"))</f>
        <v>UP</v>
      </c>
      <c r="G63" t="str">
        <f>IF(C62="","",IF(raw_data[[#This Row],[mm20_values]]-C62&gt;=0,"UP","DOWN"))</f>
        <v>UP</v>
      </c>
      <c r="H63" s="1" t="str">
        <f>IF(F62="","",IF(raw_data[[#This Row],[Trend close vs mm20]]=F62,"NO","YES"))</f>
        <v>NO</v>
      </c>
    </row>
    <row r="64" spans="1:8" x14ac:dyDescent="0.25">
      <c r="A64" s="2">
        <v>44168</v>
      </c>
      <c r="B64">
        <v>19441.198156227016</v>
      </c>
      <c r="C64">
        <v>18071.8518</v>
      </c>
      <c r="D64">
        <v>15447.972400000001</v>
      </c>
      <c r="E64">
        <f>IF(raw_data[[#This Row],[mm20_values]]="","",raw_data[[#This Row],[close]]-raw_data[[#This Row],[mm20_values]])</f>
        <v>1369.3463562270153</v>
      </c>
      <c r="F64" t="str">
        <f>IF(raw_data[[#This Row],[close moins mm20]]="","",IF(raw_data[[#This Row],[close moins mm20]]&gt;=0,"UP","DOWN"))</f>
        <v>UP</v>
      </c>
      <c r="G64" t="str">
        <f>IF(C63="","",IF(raw_data[[#This Row],[mm20_values]]-C63&gt;=0,"UP","DOWN"))</f>
        <v>UP</v>
      </c>
      <c r="H64" s="1" t="str">
        <f>IF(F63="","",IF(raw_data[[#This Row],[Trend close vs mm20]]=F63,"NO","YES"))</f>
        <v>NO</v>
      </c>
    </row>
    <row r="65" spans="1:8" x14ac:dyDescent="0.25">
      <c r="A65" s="2">
        <v>44169</v>
      </c>
      <c r="B65">
        <v>18657.204309230969</v>
      </c>
      <c r="C65">
        <v>18201.592000000001</v>
      </c>
      <c r="D65">
        <v>15590.821400000001</v>
      </c>
      <c r="E65">
        <f>IF(raw_data[[#This Row],[mm20_values]]="","",raw_data[[#This Row],[close]]-raw_data[[#This Row],[mm20_values]])</f>
        <v>455.61230923096809</v>
      </c>
      <c r="F65" t="str">
        <f>IF(raw_data[[#This Row],[close moins mm20]]="","",IF(raw_data[[#This Row],[close moins mm20]]&gt;=0,"UP","DOWN"))</f>
        <v>UP</v>
      </c>
      <c r="G65" t="str">
        <f>IF(C64="","",IF(raw_data[[#This Row],[mm20_values]]-C64&gt;=0,"UP","DOWN"))</f>
        <v>UP</v>
      </c>
      <c r="H65" s="1" t="str">
        <f>IF(F64="","",IF(raw_data[[#This Row],[Trend close vs mm20]]=F64,"NO","YES"))</f>
        <v>NO</v>
      </c>
    </row>
    <row r="66" spans="1:8" x14ac:dyDescent="0.25">
      <c r="A66" s="2">
        <v>44170</v>
      </c>
      <c r="B66">
        <v>19160.896566759784</v>
      </c>
      <c r="C66">
        <v>18362.4192</v>
      </c>
      <c r="D66">
        <v>15747.4601</v>
      </c>
      <c r="E66">
        <f>IF(raw_data[[#This Row],[mm20_values]]="","",raw_data[[#This Row],[close]]-raw_data[[#This Row],[mm20_values]])</f>
        <v>798.47736675978376</v>
      </c>
      <c r="F66" t="str">
        <f>IF(raw_data[[#This Row],[close moins mm20]]="","",IF(raw_data[[#This Row],[close moins mm20]]&gt;=0,"UP","DOWN"))</f>
        <v>UP</v>
      </c>
      <c r="G66" t="str">
        <f>IF(C65="","",IF(raw_data[[#This Row],[mm20_values]]-C65&gt;=0,"UP","DOWN"))</f>
        <v>UP</v>
      </c>
      <c r="H66" s="1" t="str">
        <f>IF(F65="","",IF(raw_data[[#This Row],[Trend close vs mm20]]=F65,"NO","YES"))</f>
        <v>NO</v>
      </c>
    </row>
    <row r="67" spans="1:8" x14ac:dyDescent="0.25">
      <c r="A67" s="2">
        <v>44171</v>
      </c>
      <c r="B67">
        <v>19384.561591687081</v>
      </c>
      <c r="C67">
        <v>18495.823700000001</v>
      </c>
      <c r="D67">
        <v>15907.748600000001</v>
      </c>
      <c r="E67">
        <f>IF(raw_data[[#This Row],[mm20_values]]="","",raw_data[[#This Row],[close]]-raw_data[[#This Row],[mm20_values]])</f>
        <v>888.73789168708026</v>
      </c>
      <c r="F67" t="str">
        <f>IF(raw_data[[#This Row],[close moins mm20]]="","",IF(raw_data[[#This Row],[close moins mm20]]&gt;=0,"UP","DOWN"))</f>
        <v>UP</v>
      </c>
      <c r="G67" t="str">
        <f>IF(C66="","",IF(raw_data[[#This Row],[mm20_values]]-C66&gt;=0,"UP","DOWN"))</f>
        <v>UP</v>
      </c>
      <c r="H67" s="1" t="str">
        <f>IF(F66="","",IF(raw_data[[#This Row],[Trend close vs mm20]]=F66,"NO","YES"))</f>
        <v>NO</v>
      </c>
    </row>
    <row r="68" spans="1:8" x14ac:dyDescent="0.25">
      <c r="A68" s="2">
        <v>44172</v>
      </c>
      <c r="B68">
        <v>19179.780855924011</v>
      </c>
      <c r="C68">
        <v>18570.444299999999</v>
      </c>
      <c r="D68">
        <v>16061.034900000001</v>
      </c>
      <c r="E68">
        <f>IF(raw_data[[#This Row],[mm20_values]]="","",raw_data[[#This Row],[close]]-raw_data[[#This Row],[mm20_values]])</f>
        <v>609.33655592401192</v>
      </c>
      <c r="F68" t="str">
        <f>IF(raw_data[[#This Row],[close moins mm20]]="","",IF(raw_data[[#This Row],[close moins mm20]]&gt;=0,"UP","DOWN"))</f>
        <v>UP</v>
      </c>
      <c r="G68" t="str">
        <f>IF(C67="","",IF(raw_data[[#This Row],[mm20_values]]-C67&gt;=0,"UP","DOWN"))</f>
        <v>UP</v>
      </c>
      <c r="H68" s="1" t="str">
        <f>IF(F67="","",IF(raw_data[[#This Row],[Trend close vs mm20]]=F67,"NO","YES"))</f>
        <v>NO</v>
      </c>
    </row>
    <row r="69" spans="1:8" x14ac:dyDescent="0.25">
      <c r="A69" s="2">
        <v>44173</v>
      </c>
      <c r="B69">
        <v>18318.801519297878</v>
      </c>
      <c r="C69">
        <v>18597.521100000002</v>
      </c>
      <c r="D69">
        <v>16192.2291</v>
      </c>
      <c r="E69">
        <f>IF(raw_data[[#This Row],[mm20_values]]="","",raw_data[[#This Row],[close]]-raw_data[[#This Row],[mm20_values]])</f>
        <v>-278.71958070212349</v>
      </c>
      <c r="F69" t="str">
        <f>IF(raw_data[[#This Row],[close moins mm20]]="","",IF(raw_data[[#This Row],[close moins mm20]]&gt;=0,"UP","DOWN"))</f>
        <v>DOWN</v>
      </c>
      <c r="G69" t="str">
        <f>IF(C68="","",IF(raw_data[[#This Row],[mm20_values]]-C68&gt;=0,"UP","DOWN"))</f>
        <v>UP</v>
      </c>
      <c r="H69" s="1" t="str">
        <f>IF(F68="","",IF(raw_data[[#This Row],[Trend close vs mm20]]=F68,"NO","YES"))</f>
        <v>YES</v>
      </c>
    </row>
    <row r="70" spans="1:8" x14ac:dyDescent="0.25">
      <c r="A70" s="2">
        <v>44174</v>
      </c>
      <c r="B70">
        <v>18548.100636107145</v>
      </c>
      <c r="C70">
        <v>18633.912799999998</v>
      </c>
      <c r="D70">
        <v>16324.758400000001</v>
      </c>
      <c r="E70">
        <f>IF(raw_data[[#This Row],[mm20_values]]="","",raw_data[[#This Row],[close]]-raw_data[[#This Row],[mm20_values]])</f>
        <v>-85.812163892853278</v>
      </c>
      <c r="F70" t="str">
        <f>IF(raw_data[[#This Row],[close moins mm20]]="","",IF(raw_data[[#This Row],[close moins mm20]]&gt;=0,"UP","DOWN"))</f>
        <v>DOWN</v>
      </c>
      <c r="G70" t="str">
        <f>IF(C69="","",IF(raw_data[[#This Row],[mm20_values]]-C69&gt;=0,"UP","DOWN"))</f>
        <v>UP</v>
      </c>
      <c r="H70" s="1" t="str">
        <f>IF(F69="","",IF(raw_data[[#This Row],[Trend close vs mm20]]=F69,"NO","YES"))</f>
        <v>NO</v>
      </c>
    </row>
    <row r="71" spans="1:8" x14ac:dyDescent="0.25">
      <c r="A71" s="2">
        <v>44175</v>
      </c>
      <c r="B71">
        <v>18256.234087586032</v>
      </c>
      <c r="C71">
        <v>18612.909</v>
      </c>
      <c r="D71">
        <v>16433.7395</v>
      </c>
      <c r="E71">
        <f>IF(raw_data[[#This Row],[mm20_values]]="","",raw_data[[#This Row],[close]]-raw_data[[#This Row],[mm20_values]])</f>
        <v>-356.67491241396783</v>
      </c>
      <c r="F71" t="str">
        <f>IF(raw_data[[#This Row],[close moins mm20]]="","",IF(raw_data[[#This Row],[close moins mm20]]&gt;=0,"UP","DOWN"))</f>
        <v>DOWN</v>
      </c>
      <c r="G71" t="str">
        <f>IF(C70="","",IF(raw_data[[#This Row],[mm20_values]]-C70&gt;=0,"UP","DOWN"))</f>
        <v>DOWN</v>
      </c>
      <c r="H71" s="1" t="str">
        <f>IF(F70="","",IF(raw_data[[#This Row],[Trend close vs mm20]]=F70,"NO","YES"))</f>
        <v>NO</v>
      </c>
    </row>
    <row r="72" spans="1:8" x14ac:dyDescent="0.25">
      <c r="A72" s="2">
        <v>44176</v>
      </c>
      <c r="B72">
        <v>18042.933825819066</v>
      </c>
      <c r="C72">
        <v>18581.226500000001</v>
      </c>
      <c r="D72">
        <v>16535.038100000002</v>
      </c>
      <c r="E72">
        <f>IF(raw_data[[#This Row],[mm20_values]]="","",raw_data[[#This Row],[close]]-raw_data[[#This Row],[mm20_values]])</f>
        <v>-538.29267418093514</v>
      </c>
      <c r="F72" t="str">
        <f>IF(raw_data[[#This Row],[close moins mm20]]="","",IF(raw_data[[#This Row],[close moins mm20]]&gt;=0,"UP","DOWN"))</f>
        <v>DOWN</v>
      </c>
      <c r="G72" t="str">
        <f>IF(C71="","",IF(raw_data[[#This Row],[mm20_values]]-C71&gt;=0,"UP","DOWN"))</f>
        <v>DOWN</v>
      </c>
      <c r="H72" s="1" t="str">
        <f>IF(F71="","",IF(raw_data[[#This Row],[Trend close vs mm20]]=F71,"NO","YES"))</f>
        <v>NO</v>
      </c>
    </row>
    <row r="73" spans="1:8" x14ac:dyDescent="0.25">
      <c r="A73" s="2">
        <v>44177</v>
      </c>
      <c r="B73">
        <v>18817.304732267541</v>
      </c>
      <c r="C73">
        <v>18601.600200000001</v>
      </c>
      <c r="D73">
        <v>16652.7261</v>
      </c>
      <c r="E73">
        <f>IF(raw_data[[#This Row],[mm20_values]]="","",raw_data[[#This Row],[close]]-raw_data[[#This Row],[mm20_values]])</f>
        <v>215.70453226754034</v>
      </c>
      <c r="F73" t="str">
        <f>IF(raw_data[[#This Row],[close moins mm20]]="","",IF(raw_data[[#This Row],[close moins mm20]]&gt;=0,"UP","DOWN"))</f>
        <v>UP</v>
      </c>
      <c r="G73" t="str">
        <f>IF(C72="","",IF(raw_data[[#This Row],[mm20_values]]-C72&gt;=0,"UP","DOWN"))</f>
        <v>UP</v>
      </c>
      <c r="H73" s="1" t="str">
        <f>IF(F72="","",IF(raw_data[[#This Row],[Trend close vs mm20]]=F72,"NO","YES"))</f>
        <v>YES</v>
      </c>
    </row>
    <row r="74" spans="1:8" x14ac:dyDescent="0.25">
      <c r="A74" s="2">
        <v>44178</v>
      </c>
      <c r="B74">
        <v>19172.712389961645</v>
      </c>
      <c r="C74">
        <v>18642.114000000001</v>
      </c>
      <c r="D74">
        <v>16773.798299999999</v>
      </c>
      <c r="E74">
        <f>IF(raw_data[[#This Row],[mm20_values]]="","",raw_data[[#This Row],[close]]-raw_data[[#This Row],[mm20_values]])</f>
        <v>530.59838996164399</v>
      </c>
      <c r="F74" t="str">
        <f>IF(raw_data[[#This Row],[close moins mm20]]="","",IF(raw_data[[#This Row],[close moins mm20]]&gt;=0,"UP","DOWN"))</f>
        <v>UP</v>
      </c>
      <c r="G74" t="str">
        <f>IF(C73="","",IF(raw_data[[#This Row],[mm20_values]]-C73&gt;=0,"UP","DOWN"))</f>
        <v>UP</v>
      </c>
      <c r="H74" s="1" t="str">
        <f>IF(F73="","",IF(raw_data[[#This Row],[Trend close vs mm20]]=F73,"NO","YES"))</f>
        <v>NO</v>
      </c>
    </row>
    <row r="75" spans="1:8" x14ac:dyDescent="0.25">
      <c r="A75" s="2">
        <v>44179</v>
      </c>
      <c r="B75">
        <v>19272.938000128881</v>
      </c>
      <c r="C75">
        <v>18648.005099999998</v>
      </c>
      <c r="D75">
        <v>16898.563099999999</v>
      </c>
      <c r="E75">
        <f>IF(raw_data[[#This Row],[mm20_values]]="","",raw_data[[#This Row],[close]]-raw_data[[#This Row],[mm20_values]])</f>
        <v>624.93290012888247</v>
      </c>
      <c r="F75" t="str">
        <f>IF(raw_data[[#This Row],[close moins mm20]]="","",IF(raw_data[[#This Row],[close moins mm20]]&gt;=0,"UP","DOWN"))</f>
        <v>UP</v>
      </c>
      <c r="G75" t="str">
        <f>IF(C74="","",IF(raw_data[[#This Row],[mm20_values]]-C74&gt;=0,"UP","DOWN"))</f>
        <v>UP</v>
      </c>
      <c r="H75" s="1" t="str">
        <f>IF(F74="","",IF(raw_data[[#This Row],[Trend close vs mm20]]=F74,"NO","YES"))</f>
        <v>NO</v>
      </c>
    </row>
    <row r="76" spans="1:8" x14ac:dyDescent="0.25">
      <c r="A76" s="2">
        <v>44180</v>
      </c>
      <c r="B76">
        <v>19444.951930823179</v>
      </c>
      <c r="C76">
        <v>18684.622200000002</v>
      </c>
      <c r="D76">
        <v>17026.2219</v>
      </c>
      <c r="E76">
        <f>IF(raw_data[[#This Row],[mm20_values]]="","",raw_data[[#This Row],[close]]-raw_data[[#This Row],[mm20_values]])</f>
        <v>760.32973082317767</v>
      </c>
      <c r="F76" t="str">
        <f>IF(raw_data[[#This Row],[close moins mm20]]="","",IF(raw_data[[#This Row],[close moins mm20]]&gt;=0,"UP","DOWN"))</f>
        <v>UP</v>
      </c>
      <c r="G76" t="str">
        <f>IF(C75="","",IF(raw_data[[#This Row],[mm20_values]]-C75&gt;=0,"UP","DOWN"))</f>
        <v>UP</v>
      </c>
      <c r="H76" s="1" t="str">
        <f>IF(F75="","",IF(raw_data[[#This Row],[Trend close vs mm20]]=F75,"NO","YES"))</f>
        <v>NO</v>
      </c>
    </row>
    <row r="77" spans="1:8" x14ac:dyDescent="0.25">
      <c r="A77" s="2">
        <v>44181</v>
      </c>
      <c r="B77">
        <v>21342.816461582501</v>
      </c>
      <c r="C77">
        <v>18892.531200000001</v>
      </c>
      <c r="D77">
        <v>17180.311699999998</v>
      </c>
      <c r="E77">
        <f>IF(raw_data[[#This Row],[mm20_values]]="","",raw_data[[#This Row],[close]]-raw_data[[#This Row],[mm20_values]])</f>
        <v>2450.2852615824995</v>
      </c>
      <c r="F77" t="str">
        <f>IF(raw_data[[#This Row],[close moins mm20]]="","",IF(raw_data[[#This Row],[close moins mm20]]&gt;=0,"UP","DOWN"))</f>
        <v>UP</v>
      </c>
      <c r="G77" t="str">
        <f>IF(C76="","",IF(raw_data[[#This Row],[mm20_values]]-C76&gt;=0,"UP","DOWN"))</f>
        <v>UP</v>
      </c>
      <c r="H77" s="1" t="str">
        <f>IF(F76="","",IF(raw_data[[#This Row],[Trend close vs mm20]]=F76,"NO","YES"))</f>
        <v>NO</v>
      </c>
    </row>
    <row r="78" spans="1:8" x14ac:dyDescent="0.25">
      <c r="A78" s="2">
        <v>44182</v>
      </c>
      <c r="B78">
        <v>22801.10526555686</v>
      </c>
      <c r="C78">
        <v>19174.5399</v>
      </c>
      <c r="D78">
        <v>17370.7906</v>
      </c>
      <c r="E78">
        <f>IF(raw_data[[#This Row],[mm20_values]]="","",raw_data[[#This Row],[close]]-raw_data[[#This Row],[mm20_values]])</f>
        <v>3626.5653655568603</v>
      </c>
      <c r="F78" t="str">
        <f>IF(raw_data[[#This Row],[close moins mm20]]="","",IF(raw_data[[#This Row],[close moins mm20]]&gt;=0,"UP","DOWN"))</f>
        <v>UP</v>
      </c>
      <c r="G78" t="str">
        <f>IF(C77="","",IF(raw_data[[#This Row],[mm20_values]]-C77&gt;=0,"UP","DOWN"))</f>
        <v>UP</v>
      </c>
      <c r="H78" s="1" t="str">
        <f>IF(F77="","",IF(raw_data[[#This Row],[Trend close vs mm20]]=F77,"NO","YES"))</f>
        <v>NO</v>
      </c>
    </row>
    <row r="79" spans="1:8" x14ac:dyDescent="0.25">
      <c r="A79" s="2">
        <v>44183</v>
      </c>
      <c r="B79">
        <v>23134.755548935365</v>
      </c>
      <c r="C79">
        <v>19444.3904</v>
      </c>
      <c r="D79">
        <v>17564.3933</v>
      </c>
      <c r="E79">
        <f>IF(raw_data[[#This Row],[mm20_values]]="","",raw_data[[#This Row],[close]]-raw_data[[#This Row],[mm20_values]])</f>
        <v>3690.3651489353651</v>
      </c>
      <c r="F79" t="str">
        <f>IF(raw_data[[#This Row],[close moins mm20]]="","",IF(raw_data[[#This Row],[close moins mm20]]&gt;=0,"UP","DOWN"))</f>
        <v>UP</v>
      </c>
      <c r="G79" t="str">
        <f>IF(C78="","",IF(raw_data[[#This Row],[mm20_values]]-C78&gt;=0,"UP","DOWN"))</f>
        <v>UP</v>
      </c>
      <c r="H79" s="1" t="str">
        <f>IF(F78="","",IF(raw_data[[#This Row],[Trend close vs mm20]]=F78,"NO","YES"))</f>
        <v>NO</v>
      </c>
    </row>
    <row r="80" spans="1:8" x14ac:dyDescent="0.25">
      <c r="A80" s="2">
        <v>44184</v>
      </c>
      <c r="B80">
        <v>23839.129592026879</v>
      </c>
      <c r="C80">
        <v>19726.4401</v>
      </c>
      <c r="D80">
        <v>17769.930499999999</v>
      </c>
      <c r="E80">
        <f>IF(raw_data[[#This Row],[mm20_values]]="","",raw_data[[#This Row],[close]]-raw_data[[#This Row],[mm20_values]])</f>
        <v>4112.6894920268787</v>
      </c>
      <c r="F80" t="str">
        <f>IF(raw_data[[#This Row],[close moins mm20]]="","",IF(raw_data[[#This Row],[close moins mm20]]&gt;=0,"UP","DOWN"))</f>
        <v>UP</v>
      </c>
      <c r="G80" t="str">
        <f>IF(C79="","",IF(raw_data[[#This Row],[mm20_values]]-C79&gt;=0,"UP","DOWN"))</f>
        <v>UP</v>
      </c>
      <c r="H80" s="1" t="str">
        <f>IF(F79="","",IF(raw_data[[#This Row],[Trend close vs mm20]]=F79,"NO","YES"))</f>
        <v>NO</v>
      </c>
    </row>
    <row r="81" spans="1:8" x14ac:dyDescent="0.25">
      <c r="A81" s="2">
        <v>44185</v>
      </c>
      <c r="B81">
        <v>23458.95838347192</v>
      </c>
      <c r="C81">
        <v>19914.349999999999</v>
      </c>
      <c r="D81">
        <v>17963.418099999999</v>
      </c>
      <c r="E81">
        <f>IF(raw_data[[#This Row],[mm20_values]]="","",raw_data[[#This Row],[close]]-raw_data[[#This Row],[mm20_values]])</f>
        <v>3544.6083834719211</v>
      </c>
      <c r="F81" t="str">
        <f>IF(raw_data[[#This Row],[close moins mm20]]="","",IF(raw_data[[#This Row],[close moins mm20]]&gt;=0,"UP","DOWN"))</f>
        <v>UP</v>
      </c>
      <c r="G81" t="str">
        <f>IF(C80="","",IF(raw_data[[#This Row],[mm20_values]]-C80&gt;=0,"UP","DOWN"))</f>
        <v>UP</v>
      </c>
      <c r="H81" s="1" t="str">
        <f>IF(F80="","",IF(raw_data[[#This Row],[Trend close vs mm20]]=F80,"NO","YES"))</f>
        <v>NO</v>
      </c>
    </row>
    <row r="82" spans="1:8" x14ac:dyDescent="0.25">
      <c r="A82" s="2">
        <v>44186</v>
      </c>
      <c r="B82">
        <v>22719.265909211121</v>
      </c>
      <c r="C82">
        <v>20110.6829</v>
      </c>
      <c r="D82">
        <v>18143.3482</v>
      </c>
      <c r="E82">
        <f>IF(raw_data[[#This Row],[mm20_values]]="","",raw_data[[#This Row],[close]]-raw_data[[#This Row],[mm20_values]])</f>
        <v>2608.583009211121</v>
      </c>
      <c r="F82" t="str">
        <f>IF(raw_data[[#This Row],[close moins mm20]]="","",IF(raw_data[[#This Row],[close moins mm20]]&gt;=0,"UP","DOWN"))</f>
        <v>UP</v>
      </c>
      <c r="G82" t="str">
        <f>IF(C81="","",IF(raw_data[[#This Row],[mm20_values]]-C81&gt;=0,"UP","DOWN"))</f>
        <v>UP</v>
      </c>
      <c r="H82" s="1" t="str">
        <f>IF(F81="","",IF(raw_data[[#This Row],[Trend close vs mm20]]=F81,"NO","YES"))</f>
        <v>NO</v>
      </c>
    </row>
    <row r="83" spans="1:8" x14ac:dyDescent="0.25">
      <c r="A83" s="2">
        <v>44187</v>
      </c>
      <c r="B83">
        <v>23811.151326473369</v>
      </c>
      <c r="C83">
        <v>20340.240099999999</v>
      </c>
      <c r="D83">
        <v>18348.664799999999</v>
      </c>
      <c r="E83">
        <f>IF(raw_data[[#This Row],[mm20_values]]="","",raw_data[[#This Row],[close]]-raw_data[[#This Row],[mm20_values]])</f>
        <v>3470.9112264733703</v>
      </c>
      <c r="F83" t="str">
        <f>IF(raw_data[[#This Row],[close moins mm20]]="","",IF(raw_data[[#This Row],[close moins mm20]]&gt;=0,"UP","DOWN"))</f>
        <v>UP</v>
      </c>
      <c r="G83" t="str">
        <f>IF(C82="","",IF(raw_data[[#This Row],[mm20_values]]-C82&gt;=0,"UP","DOWN"))</f>
        <v>UP</v>
      </c>
      <c r="H83" s="1" t="str">
        <f>IF(F82="","",IF(raw_data[[#This Row],[Trend close vs mm20]]=F82,"NO","YES"))</f>
        <v>NO</v>
      </c>
    </row>
    <row r="84" spans="1:8" x14ac:dyDescent="0.25">
      <c r="A84" s="2">
        <v>44188</v>
      </c>
      <c r="B84">
        <v>23217.162661173181</v>
      </c>
      <c r="C84">
        <v>20529.0383</v>
      </c>
      <c r="D84">
        <v>18532.5298</v>
      </c>
      <c r="E84">
        <f>IF(raw_data[[#This Row],[mm20_values]]="","",raw_data[[#This Row],[close]]-raw_data[[#This Row],[mm20_values]])</f>
        <v>2688.1243611731807</v>
      </c>
      <c r="F84" t="str">
        <f>IF(raw_data[[#This Row],[close moins mm20]]="","",IF(raw_data[[#This Row],[close moins mm20]]&gt;=0,"UP","DOWN"))</f>
        <v>UP</v>
      </c>
      <c r="G84" t="str">
        <f>IF(C83="","",IF(raw_data[[#This Row],[mm20_values]]-C83&gt;=0,"UP","DOWN"))</f>
        <v>UP</v>
      </c>
      <c r="H84" s="1" t="str">
        <f>IF(F83="","",IF(raw_data[[#This Row],[Trend close vs mm20]]=F83,"NO","YES"))</f>
        <v>NO</v>
      </c>
    </row>
    <row r="85" spans="1:8" x14ac:dyDescent="0.25">
      <c r="A85" s="2">
        <v>44189</v>
      </c>
      <c r="B85">
        <v>23727.667289548841</v>
      </c>
      <c r="C85">
        <v>20782.561399999999</v>
      </c>
      <c r="D85">
        <v>18724.32</v>
      </c>
      <c r="E85">
        <f>IF(raw_data[[#This Row],[mm20_values]]="","",raw_data[[#This Row],[close]]-raw_data[[#This Row],[mm20_values]])</f>
        <v>2945.1058895488422</v>
      </c>
      <c r="F85" t="str">
        <f>IF(raw_data[[#This Row],[close moins mm20]]="","",IF(raw_data[[#This Row],[close moins mm20]]&gt;=0,"UP","DOWN"))</f>
        <v>UP</v>
      </c>
      <c r="G85" t="str">
        <f>IF(C84="","",IF(raw_data[[#This Row],[mm20_values]]-C84&gt;=0,"UP","DOWN"))</f>
        <v>UP</v>
      </c>
      <c r="H85" s="1" t="str">
        <f>IF(F84="","",IF(raw_data[[#This Row],[Trend close vs mm20]]=F84,"NO","YES"))</f>
        <v>NO</v>
      </c>
    </row>
    <row r="86" spans="1:8" x14ac:dyDescent="0.25">
      <c r="A86" s="2">
        <v>44190</v>
      </c>
      <c r="B86">
        <v>24714.024419169458</v>
      </c>
      <c r="C86">
        <v>21060.217799999999</v>
      </c>
      <c r="D86">
        <v>18906.717199999999</v>
      </c>
      <c r="E86">
        <f>IF(raw_data[[#This Row],[mm20_values]]="","",raw_data[[#This Row],[close]]-raw_data[[#This Row],[mm20_values]])</f>
        <v>3653.8066191694597</v>
      </c>
      <c r="F86" t="str">
        <f>IF(raw_data[[#This Row],[close moins mm20]]="","",IF(raw_data[[#This Row],[close moins mm20]]&gt;=0,"UP","DOWN"))</f>
        <v>UP</v>
      </c>
      <c r="G86" t="str">
        <f>IF(C85="","",IF(raw_data[[#This Row],[mm20_values]]-C85&gt;=0,"UP","DOWN"))</f>
        <v>UP</v>
      </c>
      <c r="H86" s="1" t="str">
        <f>IF(F85="","",IF(raw_data[[#This Row],[Trend close vs mm20]]=F85,"NO","YES"))</f>
        <v>NO</v>
      </c>
    </row>
    <row r="87" spans="1:8" x14ac:dyDescent="0.25">
      <c r="A87" s="2">
        <v>44191</v>
      </c>
      <c r="B87">
        <v>26449.36217806358</v>
      </c>
      <c r="C87">
        <v>21413.457900000001</v>
      </c>
      <c r="D87">
        <v>19124.0393</v>
      </c>
      <c r="E87">
        <f>IF(raw_data[[#This Row],[mm20_values]]="","",raw_data[[#This Row],[close]]-raw_data[[#This Row],[mm20_values]])</f>
        <v>5035.9042780635791</v>
      </c>
      <c r="F87" t="str">
        <f>IF(raw_data[[#This Row],[close moins mm20]]="","",IF(raw_data[[#This Row],[close moins mm20]]&gt;=0,"UP","DOWN"))</f>
        <v>UP</v>
      </c>
      <c r="G87" t="str">
        <f>IF(C86="","",IF(raw_data[[#This Row],[mm20_values]]-C86&gt;=0,"UP","DOWN"))</f>
        <v>UP</v>
      </c>
      <c r="H87" s="1" t="str">
        <f>IF(F86="","",IF(raw_data[[#This Row],[Trend close vs mm20]]=F86,"NO","YES"))</f>
        <v>NO</v>
      </c>
    </row>
    <row r="88" spans="1:8" x14ac:dyDescent="0.25">
      <c r="A88" s="2">
        <v>44192</v>
      </c>
      <c r="B88">
        <v>26254.179977989905</v>
      </c>
      <c r="C88">
        <v>21767.177800000001</v>
      </c>
      <c r="D88">
        <v>19352.306499999999</v>
      </c>
      <c r="E88">
        <f>IF(raw_data[[#This Row],[mm20_values]]="","",raw_data[[#This Row],[close]]-raw_data[[#This Row],[mm20_values]])</f>
        <v>4487.0021779899034</v>
      </c>
      <c r="F88" t="str">
        <f>IF(raw_data[[#This Row],[close moins mm20]]="","",IF(raw_data[[#This Row],[close moins mm20]]&gt;=0,"UP","DOWN"))</f>
        <v>UP</v>
      </c>
      <c r="G88" t="str">
        <f>IF(C87="","",IF(raw_data[[#This Row],[mm20_values]]-C87&gt;=0,"UP","DOWN"))</f>
        <v>UP</v>
      </c>
      <c r="H88" s="1" t="str">
        <f>IF(F87="","",IF(raw_data[[#This Row],[Trend close vs mm20]]=F87,"NO","YES"))</f>
        <v>NO</v>
      </c>
    </row>
    <row r="89" spans="1:8" x14ac:dyDescent="0.25">
      <c r="A89" s="2">
        <v>44193</v>
      </c>
      <c r="B89">
        <v>27039.319594307057</v>
      </c>
      <c r="C89">
        <v>22203.203699999998</v>
      </c>
      <c r="D89">
        <v>19583.359</v>
      </c>
      <c r="E89">
        <f>IF(raw_data[[#This Row],[mm20_values]]="","",raw_data[[#This Row],[close]]-raw_data[[#This Row],[mm20_values]])</f>
        <v>4836.1158943070586</v>
      </c>
      <c r="F89" t="str">
        <f>IF(raw_data[[#This Row],[close moins mm20]]="","",IF(raw_data[[#This Row],[close moins mm20]]&gt;=0,"UP","DOWN"))</f>
        <v>UP</v>
      </c>
      <c r="G89" t="str">
        <f>IF(C88="","",IF(raw_data[[#This Row],[mm20_values]]-C88&gt;=0,"UP","DOWN"))</f>
        <v>UP</v>
      </c>
      <c r="H89" s="1" t="str">
        <f>IF(F88="","",IF(raw_data[[#This Row],[Trend close vs mm20]]=F88,"NO","YES"))</f>
        <v>NO</v>
      </c>
    </row>
    <row r="90" spans="1:8" x14ac:dyDescent="0.25">
      <c r="A90" s="2">
        <v>44194</v>
      </c>
      <c r="B90">
        <v>27348.346534330125</v>
      </c>
      <c r="C90">
        <v>22643.216</v>
      </c>
      <c r="D90">
        <v>19823.650600000001</v>
      </c>
      <c r="E90">
        <f>IF(raw_data[[#This Row],[mm20_values]]="","",raw_data[[#This Row],[close]]-raw_data[[#This Row],[mm20_values]])</f>
        <v>4705.1305343301246</v>
      </c>
      <c r="F90" t="str">
        <f>IF(raw_data[[#This Row],[close moins mm20]]="","",IF(raw_data[[#This Row],[close moins mm20]]&gt;=0,"UP","DOWN"))</f>
        <v>UP</v>
      </c>
      <c r="G90" t="str">
        <f>IF(C89="","",IF(raw_data[[#This Row],[mm20_values]]-C89&gt;=0,"UP","DOWN"))</f>
        <v>UP</v>
      </c>
      <c r="H90" s="1" t="str">
        <f>IF(F89="","",IF(raw_data[[#This Row],[Trend close vs mm20]]=F89,"NO","YES"))</f>
        <v>NO</v>
      </c>
    </row>
    <row r="91" spans="1:8" x14ac:dyDescent="0.25">
      <c r="A91" s="2">
        <v>44195</v>
      </c>
      <c r="B91">
        <v>28883.974166935943</v>
      </c>
      <c r="C91">
        <v>23174.602999999999</v>
      </c>
      <c r="D91">
        <v>20095.2294</v>
      </c>
      <c r="E91">
        <f>IF(raw_data[[#This Row],[mm20_values]]="","",raw_data[[#This Row],[close]]-raw_data[[#This Row],[mm20_values]])</f>
        <v>5709.3711669359436</v>
      </c>
      <c r="F91" t="str">
        <f>IF(raw_data[[#This Row],[close moins mm20]]="","",IF(raw_data[[#This Row],[close moins mm20]]&gt;=0,"UP","DOWN"))</f>
        <v>UP</v>
      </c>
      <c r="G91" t="str">
        <f>IF(C90="","",IF(raw_data[[#This Row],[mm20_values]]-C90&gt;=0,"UP","DOWN"))</f>
        <v>UP</v>
      </c>
      <c r="H91" s="1" t="str">
        <f>IF(F90="","",IF(raw_data[[#This Row],[Trend close vs mm20]]=F90,"NO","YES"))</f>
        <v>NO</v>
      </c>
    </row>
    <row r="92" spans="1:8" x14ac:dyDescent="0.25">
      <c r="A92" s="2">
        <v>44196</v>
      </c>
      <c r="B92">
        <v>28952.283250871027</v>
      </c>
      <c r="C92">
        <v>23720.070500000002</v>
      </c>
      <c r="D92">
        <v>20360.341899999999</v>
      </c>
      <c r="E92">
        <f>IF(raw_data[[#This Row],[mm20_values]]="","",raw_data[[#This Row],[close]]-raw_data[[#This Row],[mm20_values]])</f>
        <v>5232.2127508710255</v>
      </c>
      <c r="F92" t="str">
        <f>IF(raw_data[[#This Row],[close moins mm20]]="","",IF(raw_data[[#This Row],[close moins mm20]]&gt;=0,"UP","DOWN"))</f>
        <v>UP</v>
      </c>
      <c r="G92" t="str">
        <f>IF(C91="","",IF(raw_data[[#This Row],[mm20_values]]-C91&gt;=0,"UP","DOWN"))</f>
        <v>UP</v>
      </c>
      <c r="H92" s="1" t="str">
        <f>IF(F91="","",IF(raw_data[[#This Row],[Trend close vs mm20]]=F91,"NO","YES"))</f>
        <v>NO</v>
      </c>
    </row>
    <row r="93" spans="1:8" x14ac:dyDescent="0.25">
      <c r="A93" s="2">
        <v>44197</v>
      </c>
      <c r="B93">
        <v>29393.123148856259</v>
      </c>
      <c r="C93">
        <v>24248.861400000002</v>
      </c>
      <c r="D93">
        <v>20621.980800000001</v>
      </c>
      <c r="E93">
        <f>IF(raw_data[[#This Row],[mm20_values]]="","",raw_data[[#This Row],[close]]-raw_data[[#This Row],[mm20_values]])</f>
        <v>5144.2617488562573</v>
      </c>
      <c r="F93" t="str">
        <f>IF(raw_data[[#This Row],[close moins mm20]]="","",IF(raw_data[[#This Row],[close moins mm20]]&gt;=0,"UP","DOWN"))</f>
        <v>UP</v>
      </c>
      <c r="G93" t="str">
        <f>IF(C92="","",IF(raw_data[[#This Row],[mm20_values]]-C92&gt;=0,"UP","DOWN"))</f>
        <v>UP</v>
      </c>
      <c r="H93" s="1" t="str">
        <f>IF(F92="","",IF(raw_data[[#This Row],[Trend close vs mm20]]=F92,"NO","YES"))</f>
        <v>NO</v>
      </c>
    </row>
    <row r="94" spans="1:8" x14ac:dyDescent="0.25">
      <c r="A94" s="2">
        <v>44198</v>
      </c>
      <c r="B94">
        <v>32202.312273007279</v>
      </c>
      <c r="C94">
        <v>24900.341400000001</v>
      </c>
      <c r="D94">
        <v>20939.6479</v>
      </c>
      <c r="E94">
        <f>IF(raw_data[[#This Row],[mm20_values]]="","",raw_data[[#This Row],[close]]-raw_data[[#This Row],[mm20_values]])</f>
        <v>7301.970873007278</v>
      </c>
      <c r="F94" t="str">
        <f>IF(raw_data[[#This Row],[close moins mm20]]="","",IF(raw_data[[#This Row],[close moins mm20]]&gt;=0,"UP","DOWN"))</f>
        <v>UP</v>
      </c>
      <c r="G94" t="str">
        <f>IF(C93="","",IF(raw_data[[#This Row],[mm20_values]]-C93&gt;=0,"UP","DOWN"))</f>
        <v>UP</v>
      </c>
      <c r="H94" s="1" t="str">
        <f>IF(F93="","",IF(raw_data[[#This Row],[Trend close vs mm20]]=F93,"NO","YES"))</f>
        <v>NO</v>
      </c>
    </row>
    <row r="95" spans="1:8" x14ac:dyDescent="0.25">
      <c r="A95" s="2">
        <v>44199</v>
      </c>
      <c r="B95">
        <v>33046.599855411478</v>
      </c>
      <c r="C95">
        <v>25589.0245</v>
      </c>
      <c r="D95">
        <v>21279.331900000001</v>
      </c>
      <c r="E95">
        <f>IF(raw_data[[#This Row],[mm20_values]]="","",raw_data[[#This Row],[close]]-raw_data[[#This Row],[mm20_values]])</f>
        <v>7457.5753554114781</v>
      </c>
      <c r="F95" t="str">
        <f>IF(raw_data[[#This Row],[close moins mm20]]="","",IF(raw_data[[#This Row],[close moins mm20]]&gt;=0,"UP","DOWN"))</f>
        <v>UP</v>
      </c>
      <c r="G95" t="str">
        <f>IF(C94="","",IF(raw_data[[#This Row],[mm20_values]]-C94&gt;=0,"UP","DOWN"))</f>
        <v>UP</v>
      </c>
      <c r="H95" s="1" t="str">
        <f>IF(F94="","",IF(raw_data[[#This Row],[Trend close vs mm20]]=F94,"NO","YES"))</f>
        <v>NO</v>
      </c>
    </row>
    <row r="96" spans="1:8" x14ac:dyDescent="0.25">
      <c r="A96" s="2">
        <v>44200</v>
      </c>
      <c r="B96">
        <v>30276.281757805496</v>
      </c>
      <c r="C96">
        <v>26130.591</v>
      </c>
      <c r="D96">
        <v>21565.970499999999</v>
      </c>
      <c r="E96">
        <f>IF(raw_data[[#This Row],[mm20_values]]="","",raw_data[[#This Row],[close]]-raw_data[[#This Row],[mm20_values]])</f>
        <v>4145.6907578054961</v>
      </c>
      <c r="F96" t="str">
        <f>IF(raw_data[[#This Row],[close moins mm20]]="","",IF(raw_data[[#This Row],[close moins mm20]]&gt;=0,"UP","DOWN"))</f>
        <v>UP</v>
      </c>
      <c r="G96" t="str">
        <f>IF(C95="","",IF(raw_data[[#This Row],[mm20_values]]-C95&gt;=0,"UP","DOWN"))</f>
        <v>UP</v>
      </c>
      <c r="H96" s="1" t="str">
        <f>IF(F95="","",IF(raw_data[[#This Row],[Trend close vs mm20]]=F95,"NO","YES"))</f>
        <v>NO</v>
      </c>
    </row>
    <row r="97" spans="1:8" x14ac:dyDescent="0.25">
      <c r="A97" s="2">
        <v>44201</v>
      </c>
      <c r="B97">
        <v>34021.982014521491</v>
      </c>
      <c r="C97">
        <v>26764.549299999999</v>
      </c>
      <c r="D97">
        <v>21912.080699999999</v>
      </c>
      <c r="E97">
        <f>IF(raw_data[[#This Row],[mm20_values]]="","",raw_data[[#This Row],[close]]-raw_data[[#This Row],[mm20_values]])</f>
        <v>7257.432714521492</v>
      </c>
      <c r="F97" t="str">
        <f>IF(raw_data[[#This Row],[close moins mm20]]="","",IF(raw_data[[#This Row],[close moins mm20]]&gt;=0,"UP","DOWN"))</f>
        <v>UP</v>
      </c>
      <c r="G97" t="str">
        <f>IF(C96="","",IF(raw_data[[#This Row],[mm20_values]]-C96&gt;=0,"UP","DOWN"))</f>
        <v>UP</v>
      </c>
      <c r="H97" s="1" t="str">
        <f>IF(F96="","",IF(raw_data[[#This Row],[Trend close vs mm20]]=F96,"NO","YES"))</f>
        <v>NO</v>
      </c>
    </row>
    <row r="98" spans="1:8" x14ac:dyDescent="0.25">
      <c r="A98" s="2">
        <v>44202</v>
      </c>
      <c r="B98">
        <v>36826.858816668384</v>
      </c>
      <c r="C98">
        <v>27465.836899999998</v>
      </c>
      <c r="D98">
        <v>22294.870500000001</v>
      </c>
      <c r="E98">
        <f>IF(raw_data[[#This Row],[mm20_values]]="","",raw_data[[#This Row],[close]]-raw_data[[#This Row],[mm20_values]])</f>
        <v>9361.0219166683855</v>
      </c>
      <c r="F98" t="str">
        <f>IF(raw_data[[#This Row],[close moins mm20]]="","",IF(raw_data[[#This Row],[close moins mm20]]&gt;=0,"UP","DOWN"))</f>
        <v>UP</v>
      </c>
      <c r="G98" t="str">
        <f>IF(C97="","",IF(raw_data[[#This Row],[mm20_values]]-C97&gt;=0,"UP","DOWN"))</f>
        <v>UP</v>
      </c>
      <c r="H98" s="1" t="str">
        <f>IF(F97="","",IF(raw_data[[#This Row],[Trend close vs mm20]]=F97,"NO","YES"))</f>
        <v>NO</v>
      </c>
    </row>
    <row r="99" spans="1:8" x14ac:dyDescent="0.25">
      <c r="A99" s="2">
        <v>44203</v>
      </c>
      <c r="B99">
        <v>39462.620724462577</v>
      </c>
      <c r="C99">
        <v>28282.230200000002</v>
      </c>
      <c r="D99">
        <v>22728.577600000001</v>
      </c>
      <c r="E99">
        <f>IF(raw_data[[#This Row],[mm20_values]]="","",raw_data[[#This Row],[close]]-raw_data[[#This Row],[mm20_values]])</f>
        <v>11180.390524462575</v>
      </c>
      <c r="F99" t="str">
        <f>IF(raw_data[[#This Row],[close moins mm20]]="","",IF(raw_data[[#This Row],[close moins mm20]]&gt;=0,"UP","DOWN"))</f>
        <v>UP</v>
      </c>
      <c r="G99" t="str">
        <f>IF(C98="","",IF(raw_data[[#This Row],[mm20_values]]-C98&gt;=0,"UP","DOWN"))</f>
        <v>UP</v>
      </c>
      <c r="H99" s="1" t="str">
        <f>IF(F98="","",IF(raw_data[[#This Row],[Trend close vs mm20]]=F98,"NO","YES"))</f>
        <v>NO</v>
      </c>
    </row>
    <row r="100" spans="1:8" x14ac:dyDescent="0.25">
      <c r="A100" s="2">
        <v>44204</v>
      </c>
      <c r="B100">
        <v>40601.817408699288</v>
      </c>
      <c r="C100">
        <v>29120.364600000001</v>
      </c>
      <c r="D100">
        <v>23184.208600000002</v>
      </c>
      <c r="E100">
        <f>IF(raw_data[[#This Row],[mm20_values]]="","",raw_data[[#This Row],[close]]-raw_data[[#This Row],[mm20_values]])</f>
        <v>11481.452808699287</v>
      </c>
      <c r="F100" t="str">
        <f>IF(raw_data[[#This Row],[close moins mm20]]="","",IF(raw_data[[#This Row],[close moins mm20]]&gt;=0,"UP","DOWN"))</f>
        <v>UP</v>
      </c>
      <c r="G100" t="str">
        <f>IF(C99="","",IF(raw_data[[#This Row],[mm20_values]]-C99&gt;=0,"UP","DOWN"))</f>
        <v>UP</v>
      </c>
      <c r="H100" s="1" t="str">
        <f>IF(F99="","",IF(raw_data[[#This Row],[Trend close vs mm20]]=F99,"NO","YES"))</f>
        <v>NO</v>
      </c>
    </row>
    <row r="101" spans="1:8" x14ac:dyDescent="0.25">
      <c r="A101" s="2">
        <v>44205</v>
      </c>
      <c r="B101">
        <v>40235.084374177233</v>
      </c>
      <c r="C101">
        <v>29959.170900000001</v>
      </c>
      <c r="D101">
        <v>23615.384099999999</v>
      </c>
      <c r="E101">
        <f>IF(raw_data[[#This Row],[mm20_values]]="","",raw_data[[#This Row],[close]]-raw_data[[#This Row],[mm20_values]])</f>
        <v>10275.913474177232</v>
      </c>
      <c r="F101" t="str">
        <f>IF(raw_data[[#This Row],[close moins mm20]]="","",IF(raw_data[[#This Row],[close moins mm20]]&gt;=0,"UP","DOWN"))</f>
        <v>UP</v>
      </c>
      <c r="G101" t="str">
        <f>IF(C100="","",IF(raw_data[[#This Row],[mm20_values]]-C100&gt;=0,"UP","DOWN"))</f>
        <v>UP</v>
      </c>
      <c r="H101" s="1" t="str">
        <f>IF(F100="","",IF(raw_data[[#This Row],[Trend close vs mm20]]=F100,"NO","YES"))</f>
        <v>NO</v>
      </c>
    </row>
    <row r="102" spans="1:8" x14ac:dyDescent="0.25">
      <c r="A102" s="2">
        <v>44206</v>
      </c>
      <c r="B102">
        <v>38185.964545943607</v>
      </c>
      <c r="C102">
        <v>30732.505799999999</v>
      </c>
      <c r="D102">
        <v>24005.5717</v>
      </c>
      <c r="E102">
        <f>IF(raw_data[[#This Row],[mm20_values]]="","",raw_data[[#This Row],[close]]-raw_data[[#This Row],[mm20_values]])</f>
        <v>7453.4587459436079</v>
      </c>
      <c r="F102" t="str">
        <f>IF(raw_data[[#This Row],[close moins mm20]]="","",IF(raw_data[[#This Row],[close moins mm20]]&gt;=0,"UP","DOWN"))</f>
        <v>UP</v>
      </c>
      <c r="G102" t="str">
        <f>IF(C101="","",IF(raw_data[[#This Row],[mm20_values]]-C101&gt;=0,"UP","DOWN"))</f>
        <v>UP</v>
      </c>
      <c r="H102" s="1" t="str">
        <f>IF(F101="","",IF(raw_data[[#This Row],[Trend close vs mm20]]=F101,"NO","YES"))</f>
        <v>NO</v>
      </c>
    </row>
    <row r="103" spans="1:8" x14ac:dyDescent="0.25">
      <c r="A103" s="2">
        <v>44207</v>
      </c>
      <c r="B103">
        <v>35431.902871489736</v>
      </c>
      <c r="C103">
        <v>31313.543399999999</v>
      </c>
      <c r="D103">
        <v>24346.0131</v>
      </c>
      <c r="E103">
        <f>IF(raw_data[[#This Row],[mm20_values]]="","",raw_data[[#This Row],[close]]-raw_data[[#This Row],[mm20_values]])</f>
        <v>4118.3594714897372</v>
      </c>
      <c r="F103" t="str">
        <f>IF(raw_data[[#This Row],[close moins mm20]]="","",IF(raw_data[[#This Row],[close moins mm20]]&gt;=0,"UP","DOWN"))</f>
        <v>UP</v>
      </c>
      <c r="G103" t="str">
        <f>IF(C102="","",IF(raw_data[[#This Row],[mm20_values]]-C102&gt;=0,"UP","DOWN"))</f>
        <v>UP</v>
      </c>
      <c r="H103" s="1" t="str">
        <f>IF(F102="","",IF(raw_data[[#This Row],[Trend close vs mm20]]=F102,"NO","YES"))</f>
        <v>NO</v>
      </c>
    </row>
    <row r="104" spans="1:8" x14ac:dyDescent="0.25">
      <c r="A104" s="2">
        <v>44208</v>
      </c>
      <c r="B104">
        <v>34055.728993950026</v>
      </c>
      <c r="C104">
        <v>31855.471699999998</v>
      </c>
      <c r="D104">
        <v>24659.879000000001</v>
      </c>
      <c r="E104">
        <f>IF(raw_data[[#This Row],[mm20_values]]="","",raw_data[[#This Row],[close]]-raw_data[[#This Row],[mm20_values]])</f>
        <v>2200.2572939500278</v>
      </c>
      <c r="F104" t="str">
        <f>IF(raw_data[[#This Row],[close moins mm20]]="","",IF(raw_data[[#This Row],[close moins mm20]]&gt;=0,"UP","DOWN"))</f>
        <v>UP</v>
      </c>
      <c r="G104" t="str">
        <f>IF(C103="","",IF(raw_data[[#This Row],[mm20_values]]-C103&gt;=0,"UP","DOWN"))</f>
        <v>UP</v>
      </c>
      <c r="H104" s="1" t="str">
        <f>IF(F103="","",IF(raw_data[[#This Row],[Trend close vs mm20]]=F103,"NO","YES"))</f>
        <v>NO</v>
      </c>
    </row>
    <row r="105" spans="1:8" x14ac:dyDescent="0.25">
      <c r="A105" s="2">
        <v>44209</v>
      </c>
      <c r="B105">
        <v>37371.421793912268</v>
      </c>
      <c r="C105">
        <v>32537.6594</v>
      </c>
      <c r="D105">
        <v>25024.205099999999</v>
      </c>
      <c r="E105">
        <f>IF(raw_data[[#This Row],[mm20_values]]="","",raw_data[[#This Row],[close]]-raw_data[[#This Row],[mm20_values]])</f>
        <v>4833.7623939122677</v>
      </c>
      <c r="F105" t="str">
        <f>IF(raw_data[[#This Row],[close moins mm20]]="","",IF(raw_data[[#This Row],[close moins mm20]]&gt;=0,"UP","DOWN"))</f>
        <v>UP</v>
      </c>
      <c r="G105" t="str">
        <f>IF(C104="","",IF(raw_data[[#This Row],[mm20_values]]-C104&gt;=0,"UP","DOWN"))</f>
        <v>UP</v>
      </c>
      <c r="H105" s="1" t="str">
        <f>IF(F104="","",IF(raw_data[[#This Row],[Trend close vs mm20]]=F104,"NO","YES"))</f>
        <v>NO</v>
      </c>
    </row>
    <row r="106" spans="1:8" x14ac:dyDescent="0.25">
      <c r="A106" s="2">
        <v>44210</v>
      </c>
      <c r="B106">
        <v>39115.595600281122</v>
      </c>
      <c r="C106">
        <v>33257.737999999998</v>
      </c>
      <c r="D106">
        <v>25432.264800000001</v>
      </c>
      <c r="E106">
        <f>IF(raw_data[[#This Row],[mm20_values]]="","",raw_data[[#This Row],[close]]-raw_data[[#This Row],[mm20_values]])</f>
        <v>5857.8576002811242</v>
      </c>
      <c r="F106" t="str">
        <f>IF(raw_data[[#This Row],[close moins mm20]]="","",IF(raw_data[[#This Row],[close moins mm20]]&gt;=0,"UP","DOWN"))</f>
        <v>UP</v>
      </c>
      <c r="G106" t="str">
        <f>IF(C105="","",IF(raw_data[[#This Row],[mm20_values]]-C105&gt;=0,"UP","DOWN"))</f>
        <v>UP</v>
      </c>
      <c r="H106" s="1" t="str">
        <f>IF(F105="","",IF(raw_data[[#This Row],[Trend close vs mm20]]=F105,"NO","YES"))</f>
        <v>NO</v>
      </c>
    </row>
    <row r="107" spans="1:8" x14ac:dyDescent="0.25">
      <c r="A107" s="2">
        <v>44211</v>
      </c>
      <c r="B107">
        <v>36744.87530125308</v>
      </c>
      <c r="C107">
        <v>33772.513700000003</v>
      </c>
      <c r="D107">
        <v>25823.4696</v>
      </c>
      <c r="E107">
        <f>IF(raw_data[[#This Row],[mm20_values]]="","",raw_data[[#This Row],[close]]-raw_data[[#This Row],[mm20_values]])</f>
        <v>2972.3616012530765</v>
      </c>
      <c r="F107" t="str">
        <f>IF(raw_data[[#This Row],[close moins mm20]]="","",IF(raw_data[[#This Row],[close moins mm20]]&gt;=0,"UP","DOWN"))</f>
        <v>UP</v>
      </c>
      <c r="G107" t="str">
        <f>IF(C106="","",IF(raw_data[[#This Row],[mm20_values]]-C106&gt;=0,"UP","DOWN"))</f>
        <v>UP</v>
      </c>
      <c r="H107" s="1" t="str">
        <f>IF(F106="","",IF(raw_data[[#This Row],[Trend close vs mm20]]=F106,"NO","YES"))</f>
        <v>NO</v>
      </c>
    </row>
    <row r="108" spans="1:8" x14ac:dyDescent="0.25">
      <c r="A108" s="2">
        <v>44212</v>
      </c>
      <c r="B108">
        <v>36010.196675798055</v>
      </c>
      <c r="C108">
        <v>34260.3145</v>
      </c>
      <c r="D108">
        <v>26200.454900000001</v>
      </c>
      <c r="E108">
        <f>IF(raw_data[[#This Row],[mm20_values]]="","",raw_data[[#This Row],[close]]-raw_data[[#This Row],[mm20_values]])</f>
        <v>1749.882175798055</v>
      </c>
      <c r="F108" t="str">
        <f>IF(raw_data[[#This Row],[close moins mm20]]="","",IF(raw_data[[#This Row],[close moins mm20]]&gt;=0,"UP","DOWN"))</f>
        <v>UP</v>
      </c>
      <c r="G108" t="str">
        <f>IF(C107="","",IF(raw_data[[#This Row],[mm20_values]]-C107&gt;=0,"UP","DOWN"))</f>
        <v>UP</v>
      </c>
      <c r="H108" s="1" t="str">
        <f>IF(F107="","",IF(raw_data[[#This Row],[Trend close vs mm20]]=F107,"NO","YES"))</f>
        <v>NO</v>
      </c>
    </row>
    <row r="109" spans="1:8" x14ac:dyDescent="0.25">
      <c r="A109" s="2">
        <v>44213</v>
      </c>
      <c r="B109">
        <v>35846.648609766038</v>
      </c>
      <c r="C109">
        <v>34700.680899999999</v>
      </c>
      <c r="D109">
        <v>26562.633000000002</v>
      </c>
      <c r="E109">
        <f>IF(raw_data[[#This Row],[mm20_values]]="","",raw_data[[#This Row],[close]]-raw_data[[#This Row],[mm20_values]])</f>
        <v>1145.9677097660388</v>
      </c>
      <c r="F109" t="str">
        <f>IF(raw_data[[#This Row],[close moins mm20]]="","",IF(raw_data[[#This Row],[close moins mm20]]&gt;=0,"UP","DOWN"))</f>
        <v>UP</v>
      </c>
      <c r="G109" t="str">
        <f>IF(C108="","",IF(raw_data[[#This Row],[mm20_values]]-C108&gt;=0,"UP","DOWN"))</f>
        <v>UP</v>
      </c>
      <c r="H109" s="1" t="str">
        <f>IF(F108="","",IF(raw_data[[#This Row],[Trend close vs mm20]]=F108,"NO","YES"))</f>
        <v>NO</v>
      </c>
    </row>
    <row r="110" spans="1:8" x14ac:dyDescent="0.25">
      <c r="A110" s="2">
        <v>44214</v>
      </c>
      <c r="B110">
        <v>36654.344839268852</v>
      </c>
      <c r="C110">
        <v>35165.980900000002</v>
      </c>
      <c r="D110">
        <v>26931.757099999999</v>
      </c>
      <c r="E110">
        <f>IF(raw_data[[#This Row],[mm20_values]]="","",raw_data[[#This Row],[close]]-raw_data[[#This Row],[mm20_values]])</f>
        <v>1488.3639392688492</v>
      </c>
      <c r="F110" t="str">
        <f>IF(raw_data[[#This Row],[close moins mm20]]="","",IF(raw_data[[#This Row],[close moins mm20]]&gt;=0,"UP","DOWN"))</f>
        <v>UP</v>
      </c>
      <c r="G110" t="str">
        <f>IF(C109="","",IF(raw_data[[#This Row],[mm20_values]]-C109&gt;=0,"UP","DOWN"))</f>
        <v>UP</v>
      </c>
      <c r="H110" s="1" t="str">
        <f>IF(F109="","",IF(raw_data[[#This Row],[Trend close vs mm20]]=F109,"NO","YES"))</f>
        <v>NO</v>
      </c>
    </row>
    <row r="111" spans="1:8" x14ac:dyDescent="0.25">
      <c r="A111" s="2">
        <v>44215</v>
      </c>
      <c r="B111">
        <v>35908.509041422243</v>
      </c>
      <c r="C111">
        <v>35517.207600000002</v>
      </c>
      <c r="D111">
        <v>27255.912100000001</v>
      </c>
      <c r="E111">
        <f>IF(raw_data[[#This Row],[mm20_values]]="","",raw_data[[#This Row],[close]]-raw_data[[#This Row],[mm20_values]])</f>
        <v>391.30144142224162</v>
      </c>
      <c r="F111" t="str">
        <f>IF(raw_data[[#This Row],[close moins mm20]]="","",IF(raw_data[[#This Row],[close moins mm20]]&gt;=0,"UP","DOWN"))</f>
        <v>UP</v>
      </c>
      <c r="G111" t="str">
        <f>IF(C110="","",IF(raw_data[[#This Row],[mm20_values]]-C110&gt;=0,"UP","DOWN"))</f>
        <v>UP</v>
      </c>
      <c r="H111" s="1" t="str">
        <f>IF(F110="","",IF(raw_data[[#This Row],[Trend close vs mm20]]=F110,"NO","YES"))</f>
        <v>NO</v>
      </c>
    </row>
    <row r="112" spans="1:8" x14ac:dyDescent="0.25">
      <c r="A112" s="2">
        <v>44216</v>
      </c>
      <c r="B112">
        <v>35503.003606205617</v>
      </c>
      <c r="C112">
        <v>35844.743600000002</v>
      </c>
      <c r="D112">
        <v>27590.12</v>
      </c>
      <c r="E112">
        <f>IF(raw_data[[#This Row],[mm20_values]]="","",raw_data[[#This Row],[close]]-raw_data[[#This Row],[mm20_values]])</f>
        <v>-341.73999379438465</v>
      </c>
      <c r="F112" t="str">
        <f>IF(raw_data[[#This Row],[close moins mm20]]="","",IF(raw_data[[#This Row],[close moins mm20]]&gt;=0,"UP","DOWN"))</f>
        <v>DOWN</v>
      </c>
      <c r="G112" t="str">
        <f>IF(C111="","",IF(raw_data[[#This Row],[mm20_values]]-C111&gt;=0,"UP","DOWN"))</f>
        <v>UP</v>
      </c>
      <c r="H112" s="1" t="str">
        <f>IF(F111="","",IF(raw_data[[#This Row],[Trend close vs mm20]]=F111,"NO","YES"))</f>
        <v>YES</v>
      </c>
    </row>
    <row r="113" spans="1:8" x14ac:dyDescent="0.25">
      <c r="A113" s="2">
        <v>44217</v>
      </c>
      <c r="B113">
        <v>30849.779282312658</v>
      </c>
      <c r="C113">
        <v>35917.576399999998</v>
      </c>
      <c r="D113">
        <v>27822.715499999998</v>
      </c>
      <c r="E113">
        <f>IF(raw_data[[#This Row],[mm20_values]]="","",raw_data[[#This Row],[close]]-raw_data[[#This Row],[mm20_values]])</f>
        <v>-5067.7971176873398</v>
      </c>
      <c r="F113" t="str">
        <f>IF(raw_data[[#This Row],[close moins mm20]]="","",IF(raw_data[[#This Row],[close moins mm20]]&gt;=0,"UP","DOWN"))</f>
        <v>DOWN</v>
      </c>
      <c r="G113" t="str">
        <f>IF(C112="","",IF(raw_data[[#This Row],[mm20_values]]-C112&gt;=0,"UP","DOWN"))</f>
        <v>UP</v>
      </c>
      <c r="H113" s="1" t="str">
        <f>IF(F112="","",IF(raw_data[[#This Row],[Trend close vs mm20]]=F112,"NO","YES"))</f>
        <v>NO</v>
      </c>
    </row>
    <row r="114" spans="1:8" x14ac:dyDescent="0.25">
      <c r="A114" s="2">
        <v>44218</v>
      </c>
      <c r="B114">
        <v>32994.022951331492</v>
      </c>
      <c r="C114">
        <v>35957.161999999997</v>
      </c>
      <c r="D114">
        <v>28093.7719</v>
      </c>
      <c r="E114">
        <f>IF(raw_data[[#This Row],[mm20_values]]="","",raw_data[[#This Row],[close]]-raw_data[[#This Row],[mm20_values]])</f>
        <v>-2963.139048668505</v>
      </c>
      <c r="F114" t="str">
        <f>IF(raw_data[[#This Row],[close moins mm20]]="","",IF(raw_data[[#This Row],[close moins mm20]]&gt;=0,"UP","DOWN"))</f>
        <v>DOWN</v>
      </c>
      <c r="G114" t="str">
        <f>IF(C113="","",IF(raw_data[[#This Row],[mm20_values]]-C113&gt;=0,"UP","DOWN"))</f>
        <v>UP</v>
      </c>
      <c r="H114" s="1" t="str">
        <f>IF(F113="","",IF(raw_data[[#This Row],[Trend close vs mm20]]=F113,"NO","YES"))</f>
        <v>NO</v>
      </c>
    </row>
    <row r="115" spans="1:8" x14ac:dyDescent="0.25">
      <c r="A115" s="2">
        <v>44219</v>
      </c>
      <c r="B115">
        <v>32103.090502754258</v>
      </c>
      <c r="C115">
        <v>35909.986499999999</v>
      </c>
      <c r="D115">
        <v>28362.689699999999</v>
      </c>
      <c r="E115">
        <f>IF(raw_data[[#This Row],[mm20_values]]="","",raw_data[[#This Row],[close]]-raw_data[[#This Row],[mm20_values]])</f>
        <v>-3806.8959972457415</v>
      </c>
      <c r="F115" t="str">
        <f>IF(raw_data[[#This Row],[close moins mm20]]="","",IF(raw_data[[#This Row],[close moins mm20]]&gt;=0,"UP","DOWN"))</f>
        <v>DOWN</v>
      </c>
      <c r="G115" t="str">
        <f>IF(C114="","",IF(raw_data[[#This Row],[mm20_values]]-C114&gt;=0,"UP","DOWN"))</f>
        <v>DOWN</v>
      </c>
      <c r="H115" s="1" t="str">
        <f>IF(F114="","",IF(raw_data[[#This Row],[Trend close vs mm20]]=F114,"NO","YES"))</f>
        <v>NO</v>
      </c>
    </row>
    <row r="116" spans="1:8" x14ac:dyDescent="0.25">
      <c r="A116" s="2">
        <v>44220</v>
      </c>
      <c r="B116">
        <v>32306.108270713288</v>
      </c>
      <c r="C116">
        <v>36011.477800000001</v>
      </c>
      <c r="D116">
        <v>28625.5939</v>
      </c>
      <c r="E116">
        <f>IF(raw_data[[#This Row],[mm20_values]]="","",raw_data[[#This Row],[close]]-raw_data[[#This Row],[mm20_values]])</f>
        <v>-3705.3695292867123</v>
      </c>
      <c r="F116" t="str">
        <f>IF(raw_data[[#This Row],[close moins mm20]]="","",IF(raw_data[[#This Row],[close moins mm20]]&gt;=0,"UP","DOWN"))</f>
        <v>DOWN</v>
      </c>
      <c r="G116" t="str">
        <f>IF(C115="","",IF(raw_data[[#This Row],[mm20_values]]-C115&gt;=0,"UP","DOWN"))</f>
        <v>UP</v>
      </c>
      <c r="H116" s="1" t="str">
        <f>IF(F115="","",IF(raw_data[[#This Row],[Trend close vs mm20]]=F115,"NO","YES"))</f>
        <v>NO</v>
      </c>
    </row>
    <row r="117" spans="1:8" x14ac:dyDescent="0.25">
      <c r="A117" s="2">
        <v>44221</v>
      </c>
      <c r="B117">
        <v>32257.55301286804</v>
      </c>
      <c r="C117">
        <v>35923.256399999998</v>
      </c>
      <c r="D117">
        <v>28883.0537</v>
      </c>
      <c r="E117">
        <f>IF(raw_data[[#This Row],[mm20_values]]="","",raw_data[[#This Row],[close]]-raw_data[[#This Row],[mm20_values]])</f>
        <v>-3665.7033871319582</v>
      </c>
      <c r="F117" t="str">
        <f>IF(raw_data[[#This Row],[close moins mm20]]="","",IF(raw_data[[#This Row],[close moins mm20]]&gt;=0,"UP","DOWN"))</f>
        <v>DOWN</v>
      </c>
      <c r="G117" t="str">
        <f>IF(C116="","",IF(raw_data[[#This Row],[mm20_values]]-C116&gt;=0,"UP","DOWN"))</f>
        <v>DOWN</v>
      </c>
      <c r="H117" s="1" t="str">
        <f>IF(F116="","",IF(raw_data[[#This Row],[Trend close vs mm20]]=F116,"NO","YES"))</f>
        <v>NO</v>
      </c>
    </row>
    <row r="118" spans="1:8" x14ac:dyDescent="0.25">
      <c r="A118" s="2">
        <v>44222</v>
      </c>
      <c r="B118">
        <v>32506.723009278761</v>
      </c>
      <c r="C118">
        <v>35707.249600000003</v>
      </c>
      <c r="D118">
        <v>29149.5926</v>
      </c>
      <c r="E118">
        <f>IF(raw_data[[#This Row],[mm20_values]]="","",raw_data[[#This Row],[close]]-raw_data[[#This Row],[mm20_values]])</f>
        <v>-3200.5265907212415</v>
      </c>
      <c r="F118" t="str">
        <f>IF(raw_data[[#This Row],[close moins mm20]]="","",IF(raw_data[[#This Row],[close moins mm20]]&gt;=0,"UP","DOWN"))</f>
        <v>DOWN</v>
      </c>
      <c r="G118" t="str">
        <f>IF(C117="","",IF(raw_data[[#This Row],[mm20_values]]-C117&gt;=0,"UP","DOWN"))</f>
        <v>DOWN</v>
      </c>
      <c r="H118" s="1" t="str">
        <f>IF(F117="","",IF(raw_data[[#This Row],[Trend close vs mm20]]=F117,"NO","YES"))</f>
        <v>NO</v>
      </c>
    </row>
    <row r="119" spans="1:8" x14ac:dyDescent="0.25">
      <c r="A119" s="2">
        <v>44223</v>
      </c>
      <c r="B119">
        <v>30419.599266607689</v>
      </c>
      <c r="C119">
        <v>35255.0985</v>
      </c>
      <c r="D119">
        <v>29391.608499999998</v>
      </c>
      <c r="E119">
        <f>IF(raw_data[[#This Row],[mm20_values]]="","",raw_data[[#This Row],[close]]-raw_data[[#This Row],[mm20_values]])</f>
        <v>-4835.499233392311</v>
      </c>
      <c r="F119" t="str">
        <f>IF(raw_data[[#This Row],[close moins mm20]]="","",IF(raw_data[[#This Row],[close moins mm20]]&gt;=0,"UP","DOWN"))</f>
        <v>DOWN</v>
      </c>
      <c r="G119" t="str">
        <f>IF(C118="","",IF(raw_data[[#This Row],[mm20_values]]-C118&gt;=0,"UP","DOWN"))</f>
        <v>DOWN</v>
      </c>
      <c r="H119" s="1" t="str">
        <f>IF(F118="","",IF(raw_data[[#This Row],[Trend close vs mm20]]=F118,"NO","YES"))</f>
        <v>NO</v>
      </c>
    </row>
    <row r="120" spans="1:8" x14ac:dyDescent="0.25">
      <c r="A120" s="2">
        <v>44224</v>
      </c>
      <c r="B120">
        <v>33421.754281422203</v>
      </c>
      <c r="C120">
        <v>34896.095300000001</v>
      </c>
      <c r="D120">
        <v>29689.081600000001</v>
      </c>
      <c r="E120">
        <f>IF(raw_data[[#This Row],[mm20_values]]="","",raw_data[[#This Row],[close]]-raw_data[[#This Row],[mm20_values]])</f>
        <v>-1474.3410185777975</v>
      </c>
      <c r="F120" t="str">
        <f>IF(raw_data[[#This Row],[close moins mm20]]="","",IF(raw_data[[#This Row],[close moins mm20]]&gt;=0,"UP","DOWN"))</f>
        <v>DOWN</v>
      </c>
      <c r="G120" t="str">
        <f>IF(C119="","",IF(raw_data[[#This Row],[mm20_values]]-C119&gt;=0,"UP","DOWN"))</f>
        <v>DOWN</v>
      </c>
      <c r="H120" s="1" t="str">
        <f>IF(F119="","",IF(raw_data[[#This Row],[Trend close vs mm20]]=F119,"NO","YES"))</f>
        <v>NO</v>
      </c>
    </row>
    <row r="121" spans="1:8" x14ac:dyDescent="0.25">
      <c r="A121" s="2">
        <v>44225</v>
      </c>
      <c r="B121">
        <v>34260.535503896732</v>
      </c>
      <c r="C121">
        <v>34597.367899999997</v>
      </c>
      <c r="D121">
        <v>30009.167600000001</v>
      </c>
      <c r="E121">
        <f>IF(raw_data[[#This Row],[mm20_values]]="","",raw_data[[#This Row],[close]]-raw_data[[#This Row],[mm20_values]])</f>
        <v>-336.83239610326564</v>
      </c>
      <c r="F121" t="str">
        <f>IF(raw_data[[#This Row],[close moins mm20]]="","",IF(raw_data[[#This Row],[close moins mm20]]&gt;=0,"UP","DOWN"))</f>
        <v>DOWN</v>
      </c>
      <c r="G121" t="str">
        <f>IF(C120="","",IF(raw_data[[#This Row],[mm20_values]]-C120&gt;=0,"UP","DOWN"))</f>
        <v>DOWN</v>
      </c>
      <c r="H121" s="1" t="str">
        <f>IF(F120="","",IF(raw_data[[#This Row],[Trend close vs mm20]]=F120,"NO","YES"))</f>
        <v>NO</v>
      </c>
    </row>
    <row r="122" spans="1:8" x14ac:dyDescent="0.25">
      <c r="A122" s="2">
        <v>44226</v>
      </c>
      <c r="B122">
        <v>34310.128986716045</v>
      </c>
      <c r="C122">
        <v>34403.576099999998</v>
      </c>
      <c r="D122">
        <v>30334.511500000001</v>
      </c>
      <c r="E122">
        <f>IF(raw_data[[#This Row],[mm20_values]]="","",raw_data[[#This Row],[close]]-raw_data[[#This Row],[mm20_values]])</f>
        <v>-93.447113283953513</v>
      </c>
      <c r="F122" t="str">
        <f>IF(raw_data[[#This Row],[close moins mm20]]="","",IF(raw_data[[#This Row],[close moins mm20]]&gt;=0,"UP","DOWN"))</f>
        <v>DOWN</v>
      </c>
      <c r="G122" t="str">
        <f>IF(C121="","",IF(raw_data[[#This Row],[mm20_values]]-C121&gt;=0,"UP","DOWN"))</f>
        <v>DOWN</v>
      </c>
      <c r="H122" s="1" t="str">
        <f>IF(F121="","",IF(raw_data[[#This Row],[Trend close vs mm20]]=F121,"NO","YES"))</f>
        <v>NO</v>
      </c>
    </row>
    <row r="123" spans="1:8" x14ac:dyDescent="0.25">
      <c r="A123" s="2">
        <v>44227</v>
      </c>
      <c r="B123">
        <v>33126.470164005128</v>
      </c>
      <c r="C123">
        <v>34288.304499999998</v>
      </c>
      <c r="D123">
        <v>30620.694800000001</v>
      </c>
      <c r="E123">
        <f>IF(raw_data[[#This Row],[mm20_values]]="","",raw_data[[#This Row],[close]]-raw_data[[#This Row],[mm20_values]])</f>
        <v>-1161.8343359948703</v>
      </c>
      <c r="F123" t="str">
        <f>IF(raw_data[[#This Row],[close moins mm20]]="","",IF(raw_data[[#This Row],[close moins mm20]]&gt;=0,"UP","DOWN"))</f>
        <v>DOWN</v>
      </c>
      <c r="G123" t="str">
        <f>IF(C122="","",IF(raw_data[[#This Row],[mm20_values]]-C122&gt;=0,"UP","DOWN"))</f>
        <v>DOWN</v>
      </c>
      <c r="H123" s="1" t="str">
        <f>IF(F122="","",IF(raw_data[[#This Row],[Trend close vs mm20]]=F122,"NO","YES"))</f>
        <v>NO</v>
      </c>
    </row>
    <row r="124" spans="1:8" x14ac:dyDescent="0.25">
      <c r="A124" s="2">
        <v>44228</v>
      </c>
      <c r="B124">
        <v>33547.425883948767</v>
      </c>
      <c r="C124">
        <v>34262.889300000003</v>
      </c>
      <c r="D124">
        <v>30908.1891</v>
      </c>
      <c r="E124">
        <f>IF(raw_data[[#This Row],[mm20_values]]="","",raw_data[[#This Row],[close]]-raw_data[[#This Row],[mm20_values]])</f>
        <v>-715.46341605123598</v>
      </c>
      <c r="F124" t="str">
        <f>IF(raw_data[[#This Row],[close moins mm20]]="","",IF(raw_data[[#This Row],[close moins mm20]]&gt;=0,"UP","DOWN"))</f>
        <v>DOWN</v>
      </c>
      <c r="G124" t="str">
        <f>IF(C123="","",IF(raw_data[[#This Row],[mm20_values]]-C123&gt;=0,"UP","DOWN"))</f>
        <v>DOWN</v>
      </c>
      <c r="H124" s="1" t="str">
        <f>IF(F123="","",IF(raw_data[[#This Row],[Trend close vs mm20]]=F123,"NO","YES"))</f>
        <v>NO</v>
      </c>
    </row>
    <row r="125" spans="1:8" x14ac:dyDescent="0.25">
      <c r="A125" s="2">
        <v>44229</v>
      </c>
      <c r="B125">
        <v>35522.656306750643</v>
      </c>
      <c r="C125">
        <v>34170.451099999998</v>
      </c>
      <c r="D125">
        <v>31233.183499999999</v>
      </c>
      <c r="E125">
        <f>IF(raw_data[[#This Row],[mm20_values]]="","",raw_data[[#This Row],[close]]-raw_data[[#This Row],[mm20_values]])</f>
        <v>1352.2052067506447</v>
      </c>
      <c r="F125" t="str">
        <f>IF(raw_data[[#This Row],[close moins mm20]]="","",IF(raw_data[[#This Row],[close moins mm20]]&gt;=0,"UP","DOWN"))</f>
        <v>UP</v>
      </c>
      <c r="G125" t="str">
        <f>IF(C124="","",IF(raw_data[[#This Row],[mm20_values]]-C124&gt;=0,"UP","DOWN"))</f>
        <v>DOWN</v>
      </c>
      <c r="H125" s="1" t="str">
        <f>IF(F124="","",IF(raw_data[[#This Row],[Trend close vs mm20]]=F124,"NO","YES"))</f>
        <v>YES</v>
      </c>
    </row>
    <row r="126" spans="1:8" x14ac:dyDescent="0.25">
      <c r="A126" s="2">
        <v>44230</v>
      </c>
      <c r="B126">
        <v>37664.903681667733</v>
      </c>
      <c r="C126">
        <v>34097.916499999999</v>
      </c>
      <c r="D126">
        <v>31597.5825</v>
      </c>
      <c r="E126">
        <f>IF(raw_data[[#This Row],[mm20_values]]="","",raw_data[[#This Row],[close]]-raw_data[[#This Row],[mm20_values]])</f>
        <v>3566.9871816677332</v>
      </c>
      <c r="F126" t="str">
        <f>IF(raw_data[[#This Row],[close moins mm20]]="","",IF(raw_data[[#This Row],[close moins mm20]]&gt;=0,"UP","DOWN"))</f>
        <v>UP</v>
      </c>
      <c r="G126" t="str">
        <f>IF(C125="","",IF(raw_data[[#This Row],[mm20_values]]-C125&gt;=0,"UP","DOWN"))</f>
        <v>DOWN</v>
      </c>
      <c r="H126" s="1" t="str">
        <f>IF(F125="","",IF(raw_data[[#This Row],[Trend close vs mm20]]=F125,"NO","YES"))</f>
        <v>NO</v>
      </c>
    </row>
    <row r="127" spans="1:8" x14ac:dyDescent="0.25">
      <c r="A127" s="2">
        <v>44231</v>
      </c>
      <c r="B127">
        <v>36970.471219962732</v>
      </c>
      <c r="C127">
        <v>34109.196300000003</v>
      </c>
      <c r="D127">
        <v>31910.135600000001</v>
      </c>
      <c r="E127">
        <f>IF(raw_data[[#This Row],[mm20_values]]="","",raw_data[[#This Row],[close]]-raw_data[[#This Row],[mm20_values]])</f>
        <v>2861.2749199627287</v>
      </c>
      <c r="F127" t="str">
        <f>IF(raw_data[[#This Row],[close moins mm20]]="","",IF(raw_data[[#This Row],[close moins mm20]]&gt;=0,"UP","DOWN"))</f>
        <v>UP</v>
      </c>
      <c r="G127" t="str">
        <f>IF(C126="","",IF(raw_data[[#This Row],[mm20_values]]-C126&gt;=0,"UP","DOWN"))</f>
        <v>UP</v>
      </c>
      <c r="H127" s="1" t="str">
        <f>IF(F126="","",IF(raw_data[[#This Row],[Trend close vs mm20]]=F126,"NO","YES"))</f>
        <v>NO</v>
      </c>
    </row>
    <row r="128" spans="1:8" x14ac:dyDescent="0.25">
      <c r="A128" s="2">
        <v>44232</v>
      </c>
      <c r="B128">
        <v>38299.802230583577</v>
      </c>
      <c r="C128">
        <v>34223.676500000001</v>
      </c>
      <c r="D128">
        <v>32220.1096</v>
      </c>
      <c r="E128">
        <f>IF(raw_data[[#This Row],[mm20_values]]="","",raw_data[[#This Row],[close]]-raw_data[[#This Row],[mm20_values]])</f>
        <v>4076.1257305835752</v>
      </c>
      <c r="F128" t="str">
        <f>IF(raw_data[[#This Row],[close moins mm20]]="","",IF(raw_data[[#This Row],[close moins mm20]]&gt;=0,"UP","DOWN"))</f>
        <v>UP</v>
      </c>
      <c r="G128" t="str">
        <f>IF(C127="","",IF(raw_data[[#This Row],[mm20_values]]-C127&gt;=0,"UP","DOWN"))</f>
        <v>UP</v>
      </c>
      <c r="H128" s="1" t="str">
        <f>IF(F127="","",IF(raw_data[[#This Row],[Trend close vs mm20]]=F127,"NO","YES"))</f>
        <v>NO</v>
      </c>
    </row>
    <row r="129" spans="1:8" x14ac:dyDescent="0.25">
      <c r="A129" s="2">
        <v>44233</v>
      </c>
      <c r="B129">
        <v>39240.846213916098</v>
      </c>
      <c r="C129">
        <v>34393.386400000003</v>
      </c>
      <c r="D129">
        <v>32542.231400000001</v>
      </c>
      <c r="E129">
        <f>IF(raw_data[[#This Row],[mm20_values]]="","",raw_data[[#This Row],[close]]-raw_data[[#This Row],[mm20_values]])</f>
        <v>4847.4598139160953</v>
      </c>
      <c r="F129" t="str">
        <f>IF(raw_data[[#This Row],[close moins mm20]]="","",IF(raw_data[[#This Row],[close moins mm20]]&gt;=0,"UP","DOWN"))</f>
        <v>UP</v>
      </c>
      <c r="G129" t="str">
        <f>IF(C128="","",IF(raw_data[[#This Row],[mm20_values]]-C128&gt;=0,"UP","DOWN"))</f>
        <v>UP</v>
      </c>
      <c r="H129" s="1" t="str">
        <f>IF(F128="","",IF(raw_data[[#This Row],[Trend close vs mm20]]=F128,"NO","YES"))</f>
        <v>NO</v>
      </c>
    </row>
    <row r="130" spans="1:8" x14ac:dyDescent="0.25">
      <c r="A130" s="2">
        <v>44234</v>
      </c>
      <c r="B130">
        <v>38850.274101384057</v>
      </c>
      <c r="C130">
        <v>34503.1829</v>
      </c>
      <c r="D130">
        <v>32842.454299999998</v>
      </c>
      <c r="E130">
        <f>IF(raw_data[[#This Row],[mm20_values]]="","",raw_data[[#This Row],[close]]-raw_data[[#This Row],[mm20_values]])</f>
        <v>4347.0912013840571</v>
      </c>
      <c r="F130" t="str">
        <f>IF(raw_data[[#This Row],[close moins mm20]]="","",IF(raw_data[[#This Row],[close moins mm20]]&gt;=0,"UP","DOWN"))</f>
        <v>UP</v>
      </c>
      <c r="G130" t="str">
        <f>IF(C129="","",IF(raw_data[[#This Row],[mm20_values]]-C129&gt;=0,"UP","DOWN"))</f>
        <v>UP</v>
      </c>
      <c r="H130" s="1" t="str">
        <f>IF(F129="","",IF(raw_data[[#This Row],[Trend close vs mm20]]=F129,"NO","YES"))</f>
        <v>NO</v>
      </c>
    </row>
    <row r="131" spans="1:8" x14ac:dyDescent="0.25">
      <c r="A131" s="2">
        <v>44235</v>
      </c>
      <c r="B131">
        <v>46458.992670358282</v>
      </c>
      <c r="C131">
        <v>35030.7071</v>
      </c>
      <c r="D131">
        <v>33302.454899999997</v>
      </c>
      <c r="E131">
        <f>IF(raw_data[[#This Row],[mm20_values]]="","",raw_data[[#This Row],[close]]-raw_data[[#This Row],[mm20_values]])</f>
        <v>11428.285570358283</v>
      </c>
      <c r="F131" t="str">
        <f>IF(raw_data[[#This Row],[close moins mm20]]="","",IF(raw_data[[#This Row],[close moins mm20]]&gt;=0,"UP","DOWN"))</f>
        <v>UP</v>
      </c>
      <c r="G131" t="str">
        <f>IF(C130="","",IF(raw_data[[#This Row],[mm20_values]]-C130&gt;=0,"UP","DOWN"))</f>
        <v>UP</v>
      </c>
      <c r="H131" s="1" t="str">
        <f>IF(F130="","",IF(raw_data[[#This Row],[Trend close vs mm20]]=F130,"NO","YES"))</f>
        <v>NO</v>
      </c>
    </row>
    <row r="132" spans="1:8" x14ac:dyDescent="0.25">
      <c r="A132" s="2">
        <v>44236</v>
      </c>
      <c r="B132">
        <v>46490.586402626432</v>
      </c>
      <c r="C132">
        <v>35580.086199999998</v>
      </c>
      <c r="D132">
        <v>33777.881399999998</v>
      </c>
      <c r="E132">
        <f>IF(raw_data[[#This Row],[mm20_values]]="","",raw_data[[#This Row],[close]]-raw_data[[#This Row],[mm20_values]])</f>
        <v>10910.500202626434</v>
      </c>
      <c r="F132" t="str">
        <f>IF(raw_data[[#This Row],[close moins mm20]]="","",IF(raw_data[[#This Row],[close moins mm20]]&gt;=0,"UP","DOWN"))</f>
        <v>UP</v>
      </c>
      <c r="G132" t="str">
        <f>IF(C131="","",IF(raw_data[[#This Row],[mm20_values]]-C131&gt;=0,"UP","DOWN"))</f>
        <v>UP</v>
      </c>
      <c r="H132" s="1" t="str">
        <f>IF(F131="","",IF(raw_data[[#This Row],[Trend close vs mm20]]=F131,"NO","YES"))</f>
        <v>NO</v>
      </c>
    </row>
    <row r="133" spans="1:8" x14ac:dyDescent="0.25">
      <c r="A133" s="2">
        <v>44237</v>
      </c>
      <c r="B133">
        <v>44840.287739280458</v>
      </c>
      <c r="C133">
        <v>36279.611599999997</v>
      </c>
      <c r="D133">
        <v>34198.464099999997</v>
      </c>
      <c r="E133">
        <f>IF(raw_data[[#This Row],[mm20_values]]="","",raw_data[[#This Row],[close]]-raw_data[[#This Row],[mm20_values]])</f>
        <v>8560.6761392804619</v>
      </c>
      <c r="F133" t="str">
        <f>IF(raw_data[[#This Row],[close moins mm20]]="","",IF(raw_data[[#This Row],[close moins mm20]]&gt;=0,"UP","DOWN"))</f>
        <v>UP</v>
      </c>
      <c r="G133" t="str">
        <f>IF(C132="","",IF(raw_data[[#This Row],[mm20_values]]-C132&gt;=0,"UP","DOWN"))</f>
        <v>UP</v>
      </c>
      <c r="H133" s="1" t="str">
        <f>IF(F132="","",IF(raw_data[[#This Row],[Trend close vs mm20]]=F132,"NO","YES"))</f>
        <v>NO</v>
      </c>
    </row>
    <row r="134" spans="1:8" x14ac:dyDescent="0.25">
      <c r="A134" s="2">
        <v>44238</v>
      </c>
      <c r="B134">
        <v>48098.778787127929</v>
      </c>
      <c r="C134">
        <v>37034.849399999999</v>
      </c>
      <c r="D134">
        <v>34696.096400000002</v>
      </c>
      <c r="E134">
        <f>IF(raw_data[[#This Row],[mm20_values]]="","",raw_data[[#This Row],[close]]-raw_data[[#This Row],[mm20_values]])</f>
        <v>11063.92938712793</v>
      </c>
      <c r="F134" t="str">
        <f>IF(raw_data[[#This Row],[close moins mm20]]="","",IF(raw_data[[#This Row],[close moins mm20]]&gt;=0,"UP","DOWN"))</f>
        <v>UP</v>
      </c>
      <c r="G134" t="str">
        <f>IF(C133="","",IF(raw_data[[#This Row],[mm20_values]]-C133&gt;=0,"UP","DOWN"))</f>
        <v>UP</v>
      </c>
      <c r="H134" s="1" t="str">
        <f>IF(F133="","",IF(raw_data[[#This Row],[Trend close vs mm20]]=F133,"NO","YES"))</f>
        <v>NO</v>
      </c>
    </row>
    <row r="135" spans="1:8" x14ac:dyDescent="0.25">
      <c r="A135" s="2">
        <v>44239</v>
      </c>
      <c r="B135">
        <v>47388.896013794176</v>
      </c>
      <c r="C135">
        <v>37799.1397</v>
      </c>
      <c r="D135">
        <v>35169.321000000004</v>
      </c>
      <c r="E135">
        <f>IF(raw_data[[#This Row],[mm20_values]]="","",raw_data[[#This Row],[close]]-raw_data[[#This Row],[mm20_values]])</f>
        <v>9589.7563137941761</v>
      </c>
      <c r="F135" t="str">
        <f>IF(raw_data[[#This Row],[close moins mm20]]="","",IF(raw_data[[#This Row],[close moins mm20]]&gt;=0,"UP","DOWN"))</f>
        <v>UP</v>
      </c>
      <c r="G135" t="str">
        <f>IF(C134="","",IF(raw_data[[#This Row],[mm20_values]]-C134&gt;=0,"UP","DOWN"))</f>
        <v>UP</v>
      </c>
      <c r="H135" s="1" t="str">
        <f>IF(F134="","",IF(raw_data[[#This Row],[Trend close vs mm20]]=F134,"NO","YES"))</f>
        <v>NO</v>
      </c>
    </row>
    <row r="136" spans="1:8" x14ac:dyDescent="0.25">
      <c r="A136" s="2">
        <v>44240</v>
      </c>
      <c r="B136">
        <v>47196.345875042345</v>
      </c>
      <c r="C136">
        <v>38543.651599999997</v>
      </c>
      <c r="D136">
        <v>35618.967400000001</v>
      </c>
      <c r="E136">
        <f>IF(raw_data[[#This Row],[mm20_values]]="","",raw_data[[#This Row],[close]]-raw_data[[#This Row],[mm20_values]])</f>
        <v>8652.6942750423477</v>
      </c>
      <c r="F136" t="str">
        <f>IF(raw_data[[#This Row],[close moins mm20]]="","",IF(raw_data[[#This Row],[close moins mm20]]&gt;=0,"UP","DOWN"))</f>
        <v>UP</v>
      </c>
      <c r="G136" t="str">
        <f>IF(C135="","",IF(raw_data[[#This Row],[mm20_values]]-C135&gt;=0,"UP","DOWN"))</f>
        <v>UP</v>
      </c>
      <c r="H136" s="1" t="str">
        <f>IF(F135="","",IF(raw_data[[#This Row],[Trend close vs mm20]]=F135,"NO","YES"))</f>
        <v>NO</v>
      </c>
    </row>
    <row r="137" spans="1:8" x14ac:dyDescent="0.25">
      <c r="A137" s="2">
        <v>44241</v>
      </c>
      <c r="B137">
        <v>48632.392282931723</v>
      </c>
      <c r="C137">
        <v>39362.393499999998</v>
      </c>
      <c r="D137">
        <v>36062.627999999997</v>
      </c>
      <c r="E137">
        <f>IF(raw_data[[#This Row],[mm20_values]]="","",raw_data[[#This Row],[close]]-raw_data[[#This Row],[mm20_values]])</f>
        <v>9269.9987829317251</v>
      </c>
      <c r="F137" t="str">
        <f>IF(raw_data[[#This Row],[close moins mm20]]="","",IF(raw_data[[#This Row],[close moins mm20]]&gt;=0,"UP","DOWN"))</f>
        <v>UP</v>
      </c>
      <c r="G137" t="str">
        <f>IF(C136="","",IF(raw_data[[#This Row],[mm20_values]]-C136&gt;=0,"UP","DOWN"))</f>
        <v>UP</v>
      </c>
      <c r="H137" s="1" t="str">
        <f>IF(F136="","",IF(raw_data[[#This Row],[Trend close vs mm20]]=F136,"NO","YES"))</f>
        <v>NO</v>
      </c>
    </row>
    <row r="138" spans="1:8" x14ac:dyDescent="0.25">
      <c r="A138" s="2">
        <v>44242</v>
      </c>
      <c r="B138">
        <v>47927.06906503292</v>
      </c>
      <c r="C138">
        <v>40133.410799999998</v>
      </c>
      <c r="D138">
        <v>36496.085800000001</v>
      </c>
      <c r="E138">
        <f>IF(raw_data[[#This Row],[mm20_values]]="","",raw_data[[#This Row],[close]]-raw_data[[#This Row],[mm20_values]])</f>
        <v>7793.6582650329219</v>
      </c>
      <c r="F138" t="str">
        <f>IF(raw_data[[#This Row],[close moins mm20]]="","",IF(raw_data[[#This Row],[close moins mm20]]&gt;=0,"UP","DOWN"))</f>
        <v>UP</v>
      </c>
      <c r="G138" t="str">
        <f>IF(C137="","",IF(raw_data[[#This Row],[mm20_values]]-C137&gt;=0,"UP","DOWN"))</f>
        <v>UP</v>
      </c>
      <c r="H138" s="1" t="str">
        <f>IF(F137="","",IF(raw_data[[#This Row],[Trend close vs mm20]]=F137,"NO","YES"))</f>
        <v>NO</v>
      </c>
    </row>
    <row r="139" spans="1:8" x14ac:dyDescent="0.25">
      <c r="A139" s="2">
        <v>44243</v>
      </c>
      <c r="B139">
        <v>49268.89106952084</v>
      </c>
      <c r="C139">
        <v>41075.875399999997</v>
      </c>
      <c r="D139">
        <v>36940.677199999998</v>
      </c>
      <c r="E139">
        <f>IF(raw_data[[#This Row],[mm20_values]]="","",raw_data[[#This Row],[close]]-raw_data[[#This Row],[mm20_values]])</f>
        <v>8193.0156695208425</v>
      </c>
      <c r="F139" t="str">
        <f>IF(raw_data[[#This Row],[close moins mm20]]="","",IF(raw_data[[#This Row],[close moins mm20]]&gt;=0,"UP","DOWN"))</f>
        <v>UP</v>
      </c>
      <c r="G139" t="str">
        <f>IF(C138="","",IF(raw_data[[#This Row],[mm20_values]]-C138&gt;=0,"UP","DOWN"))</f>
        <v>UP</v>
      </c>
      <c r="H139" s="1" t="str">
        <f>IF(F138="","",IF(raw_data[[#This Row],[Trend close vs mm20]]=F138,"NO","YES"))</f>
        <v>NO</v>
      </c>
    </row>
    <row r="140" spans="1:8" x14ac:dyDescent="0.25">
      <c r="A140" s="2">
        <v>44244</v>
      </c>
      <c r="B140">
        <v>52140.311381892723</v>
      </c>
      <c r="C140">
        <v>42011.8033</v>
      </c>
      <c r="D140">
        <v>37436.516499999998</v>
      </c>
      <c r="E140">
        <f>IF(raw_data[[#This Row],[mm20_values]]="","",raw_data[[#This Row],[close]]-raw_data[[#This Row],[mm20_values]])</f>
        <v>10128.508081892724</v>
      </c>
      <c r="F140" t="str">
        <f>IF(raw_data[[#This Row],[close moins mm20]]="","",IF(raw_data[[#This Row],[close moins mm20]]&gt;=0,"UP","DOWN"))</f>
        <v>UP</v>
      </c>
      <c r="G140" t="str">
        <f>IF(C139="","",IF(raw_data[[#This Row],[mm20_values]]-C139&gt;=0,"UP","DOWN"))</f>
        <v>UP</v>
      </c>
      <c r="H140" s="1" t="str">
        <f>IF(F139="","",IF(raw_data[[#This Row],[Trend close vs mm20]]=F139,"NO","YES"))</f>
        <v>NO</v>
      </c>
    </row>
    <row r="141" spans="1:8" x14ac:dyDescent="0.25">
      <c r="A141" s="2">
        <v>44245</v>
      </c>
      <c r="B141">
        <v>51577.102217921478</v>
      </c>
      <c r="C141">
        <v>42877.631600000001</v>
      </c>
      <c r="D141">
        <v>37890.379099999998</v>
      </c>
      <c r="E141">
        <f>IF(raw_data[[#This Row],[mm20_values]]="","",raw_data[[#This Row],[close]]-raw_data[[#This Row],[mm20_values]])</f>
        <v>8699.4706179214772</v>
      </c>
      <c r="F141" t="str">
        <f>IF(raw_data[[#This Row],[close moins mm20]]="","",IF(raw_data[[#This Row],[close moins mm20]]&gt;=0,"UP","DOWN"))</f>
        <v>UP</v>
      </c>
      <c r="G141" t="str">
        <f>IF(C140="","",IF(raw_data[[#This Row],[mm20_values]]-C140&gt;=0,"UP","DOWN"))</f>
        <v>UP</v>
      </c>
      <c r="H141" s="1" t="str">
        <f>IF(F140="","",IF(raw_data[[#This Row],[Trend close vs mm20]]=F140,"NO","YES"))</f>
        <v>NO</v>
      </c>
    </row>
    <row r="142" spans="1:8" x14ac:dyDescent="0.25">
      <c r="A142" s="2">
        <v>44246</v>
      </c>
      <c r="B142">
        <v>55930.737545784687</v>
      </c>
      <c r="C142">
        <v>43958.661999999997</v>
      </c>
      <c r="D142">
        <v>38429.948199999999</v>
      </c>
      <c r="E142">
        <f>IF(raw_data[[#This Row],[mm20_values]]="","",raw_data[[#This Row],[close]]-raw_data[[#This Row],[mm20_values]])</f>
        <v>11972.07554578469</v>
      </c>
      <c r="F142" t="str">
        <f>IF(raw_data[[#This Row],[close moins mm20]]="","",IF(raw_data[[#This Row],[close moins mm20]]&gt;=0,"UP","DOWN"))</f>
        <v>UP</v>
      </c>
      <c r="G142" t="str">
        <f>IF(C141="","",IF(raw_data[[#This Row],[mm20_values]]-C141&gt;=0,"UP","DOWN"))</f>
        <v>UP</v>
      </c>
      <c r="H142" s="1" t="str">
        <f>IF(F141="","",IF(raw_data[[#This Row],[Trend close vs mm20]]=F141,"NO","YES"))</f>
        <v>NO</v>
      </c>
    </row>
    <row r="143" spans="1:8" x14ac:dyDescent="0.25">
      <c r="A143" s="2">
        <v>44247</v>
      </c>
      <c r="B143">
        <v>55862.725199392633</v>
      </c>
      <c r="C143">
        <v>45095.474800000004</v>
      </c>
      <c r="D143">
        <v>38959.340199999999</v>
      </c>
      <c r="E143">
        <f>IF(raw_data[[#This Row],[mm20_values]]="","",raw_data[[#This Row],[close]]-raw_data[[#This Row],[mm20_values]])</f>
        <v>10767.250399392629</v>
      </c>
      <c r="F143" t="str">
        <f>IF(raw_data[[#This Row],[close moins mm20]]="","",IF(raw_data[[#This Row],[close moins mm20]]&gt;=0,"UP","DOWN"))</f>
        <v>UP</v>
      </c>
      <c r="G143" t="str">
        <f>IF(C142="","",IF(raw_data[[#This Row],[mm20_values]]-C142&gt;=0,"UP","DOWN"))</f>
        <v>UP</v>
      </c>
      <c r="H143" s="1" t="str">
        <f>IF(F142="","",IF(raw_data[[#This Row],[Trend close vs mm20]]=F142,"NO","YES"))</f>
        <v>NO</v>
      </c>
    </row>
    <row r="144" spans="1:8" x14ac:dyDescent="0.25">
      <c r="A144" s="2">
        <v>44248</v>
      </c>
      <c r="B144">
        <v>57426.89098796749</v>
      </c>
      <c r="C144">
        <v>46289.447999999997</v>
      </c>
      <c r="D144">
        <v>39463.8318</v>
      </c>
      <c r="E144">
        <f>IF(raw_data[[#This Row],[mm20_values]]="","",raw_data[[#This Row],[close]]-raw_data[[#This Row],[mm20_values]])</f>
        <v>11137.442987967494</v>
      </c>
      <c r="F144" t="str">
        <f>IF(raw_data[[#This Row],[close moins mm20]]="","",IF(raw_data[[#This Row],[close moins mm20]]&gt;=0,"UP","DOWN"))</f>
        <v>UP</v>
      </c>
      <c r="G144" t="str">
        <f>IF(C143="","",IF(raw_data[[#This Row],[mm20_values]]-C143&gt;=0,"UP","DOWN"))</f>
        <v>UP</v>
      </c>
      <c r="H144" s="1" t="str">
        <f>IF(F143="","",IF(raw_data[[#This Row],[Trend close vs mm20]]=F143,"NO","YES"))</f>
        <v>NO</v>
      </c>
    </row>
    <row r="145" spans="1:8" x14ac:dyDescent="0.25">
      <c r="A145" s="2">
        <v>44249</v>
      </c>
      <c r="B145">
        <v>54131.084065602779</v>
      </c>
      <c r="C145">
        <v>47219.869400000003</v>
      </c>
      <c r="D145">
        <v>39885.521500000003</v>
      </c>
      <c r="E145">
        <f>IF(raw_data[[#This Row],[mm20_values]]="","",raw_data[[#This Row],[close]]-raw_data[[#This Row],[mm20_values]])</f>
        <v>6911.2146656027762</v>
      </c>
      <c r="F145" t="str">
        <f>IF(raw_data[[#This Row],[close moins mm20]]="","",IF(raw_data[[#This Row],[close moins mm20]]&gt;=0,"UP","DOWN"))</f>
        <v>UP</v>
      </c>
      <c r="G145" t="str">
        <f>IF(C144="","",IF(raw_data[[#This Row],[mm20_values]]-C144&gt;=0,"UP","DOWN"))</f>
        <v>UP</v>
      </c>
      <c r="H145" s="1" t="str">
        <f>IF(F144="","",IF(raw_data[[#This Row],[Trend close vs mm20]]=F144,"NO","YES"))</f>
        <v>NO</v>
      </c>
    </row>
    <row r="146" spans="1:8" x14ac:dyDescent="0.25">
      <c r="A146" s="2">
        <v>44250</v>
      </c>
      <c r="B146">
        <v>48906.882399209862</v>
      </c>
      <c r="C146">
        <v>47781.968399999998</v>
      </c>
      <c r="D146">
        <v>40258.133500000004</v>
      </c>
      <c r="E146">
        <f>IF(raw_data[[#This Row],[mm20_values]]="","",raw_data[[#This Row],[close]]-raw_data[[#This Row],[mm20_values]])</f>
        <v>1124.9139992098644</v>
      </c>
      <c r="F146" t="str">
        <f>IF(raw_data[[#This Row],[close moins mm20]]="","",IF(raw_data[[#This Row],[close moins mm20]]&gt;=0,"UP","DOWN"))</f>
        <v>UP</v>
      </c>
      <c r="G146" t="str">
        <f>IF(C145="","",IF(raw_data[[#This Row],[mm20_values]]-C145&gt;=0,"UP","DOWN"))</f>
        <v>UP</v>
      </c>
      <c r="H146" s="1" t="str">
        <f>IF(F145="","",IF(raw_data[[#This Row],[Trend close vs mm20]]=F145,"NO","YES"))</f>
        <v>NO</v>
      </c>
    </row>
    <row r="147" spans="1:8" x14ac:dyDescent="0.25">
      <c r="A147" s="2">
        <v>44251</v>
      </c>
      <c r="B147">
        <v>49730.269577602383</v>
      </c>
      <c r="C147">
        <v>48419.958299999998</v>
      </c>
      <c r="D147">
        <v>40572.299200000001</v>
      </c>
      <c r="E147">
        <f>IF(raw_data[[#This Row],[mm20_values]]="","",raw_data[[#This Row],[close]]-raw_data[[#This Row],[mm20_values]])</f>
        <v>1310.3112776023845</v>
      </c>
      <c r="F147" t="str">
        <f>IF(raw_data[[#This Row],[close moins mm20]]="","",IF(raw_data[[#This Row],[close moins mm20]]&gt;=0,"UP","DOWN"))</f>
        <v>UP</v>
      </c>
      <c r="G147" t="str">
        <f>IF(C146="","",IF(raw_data[[#This Row],[mm20_values]]-C146&gt;=0,"UP","DOWN"))</f>
        <v>UP</v>
      </c>
      <c r="H147" s="1" t="str">
        <f>IF(F146="","",IF(raw_data[[#This Row],[Trend close vs mm20]]=F146,"NO","YES"))</f>
        <v>NO</v>
      </c>
    </row>
    <row r="148" spans="1:8" x14ac:dyDescent="0.25">
      <c r="A148" s="2">
        <v>44252</v>
      </c>
      <c r="B148">
        <v>47090.112913914563</v>
      </c>
      <c r="C148">
        <v>48859.4738</v>
      </c>
      <c r="D148">
        <v>40777.564299999998</v>
      </c>
      <c r="E148">
        <f>IF(raw_data[[#This Row],[mm20_values]]="","",raw_data[[#This Row],[close]]-raw_data[[#This Row],[mm20_values]])</f>
        <v>-1769.3608860854365</v>
      </c>
      <c r="F148" t="str">
        <f>IF(raw_data[[#This Row],[close moins mm20]]="","",IF(raw_data[[#This Row],[close moins mm20]]&gt;=0,"UP","DOWN"))</f>
        <v>DOWN</v>
      </c>
      <c r="G148" t="str">
        <f>IF(C147="","",IF(raw_data[[#This Row],[mm20_values]]-C147&gt;=0,"UP","DOWN"))</f>
        <v>UP</v>
      </c>
      <c r="H148" s="1" t="str">
        <f>IF(F147="","",IF(raw_data[[#This Row],[Trend close vs mm20]]=F147,"NO","YES"))</f>
        <v>YES</v>
      </c>
    </row>
    <row r="149" spans="1:8" x14ac:dyDescent="0.25">
      <c r="A149" s="2">
        <v>44253</v>
      </c>
      <c r="B149">
        <v>46300.722542458068</v>
      </c>
      <c r="C149">
        <v>49212.467600000004</v>
      </c>
      <c r="D149">
        <v>40914.326300000001</v>
      </c>
      <c r="E149">
        <f>IF(raw_data[[#This Row],[mm20_values]]="","",raw_data[[#This Row],[close]]-raw_data[[#This Row],[mm20_values]])</f>
        <v>-2911.7450575419352</v>
      </c>
      <c r="F149" t="str">
        <f>IF(raw_data[[#This Row],[close moins mm20]]="","",IF(raw_data[[#This Row],[close moins mm20]]&gt;=0,"UP","DOWN"))</f>
        <v>DOWN</v>
      </c>
      <c r="G149" t="str">
        <f>IF(C148="","",IF(raw_data[[#This Row],[mm20_values]]-C148&gt;=0,"UP","DOWN"))</f>
        <v>UP</v>
      </c>
      <c r="H149" s="1" t="str">
        <f>IF(F148="","",IF(raw_data[[#This Row],[Trend close vs mm20]]=F148,"NO","YES"))</f>
        <v>NO</v>
      </c>
    </row>
    <row r="150" spans="1:8" x14ac:dyDescent="0.25">
      <c r="A150" s="2">
        <v>44254</v>
      </c>
      <c r="B150">
        <v>46173.499884293429</v>
      </c>
      <c r="C150">
        <v>49578.628900000003</v>
      </c>
      <c r="D150">
        <v>41025.760000000002</v>
      </c>
      <c r="E150">
        <f>IF(raw_data[[#This Row],[mm20_values]]="","",raw_data[[#This Row],[close]]-raw_data[[#This Row],[mm20_values]])</f>
        <v>-3405.1290157065741</v>
      </c>
      <c r="F150" t="str">
        <f>IF(raw_data[[#This Row],[close moins mm20]]="","",IF(raw_data[[#This Row],[close moins mm20]]&gt;=0,"UP","DOWN"))</f>
        <v>DOWN</v>
      </c>
      <c r="G150" t="str">
        <f>IF(C149="","",IF(raw_data[[#This Row],[mm20_values]]-C149&gt;=0,"UP","DOWN"))</f>
        <v>UP</v>
      </c>
      <c r="H150" s="1" t="str">
        <f>IF(F149="","",IF(raw_data[[#This Row],[Trend close vs mm20]]=F149,"NO","YES"))</f>
        <v>NO</v>
      </c>
    </row>
    <row r="151" spans="1:8" x14ac:dyDescent="0.25">
      <c r="A151" s="2">
        <v>44255</v>
      </c>
      <c r="B151">
        <v>45240.710865504399</v>
      </c>
      <c r="C151">
        <v>49517.714800000002</v>
      </c>
      <c r="D151">
        <v>41125.872499999998</v>
      </c>
      <c r="E151">
        <f>IF(raw_data[[#This Row],[mm20_values]]="","",raw_data[[#This Row],[close]]-raw_data[[#This Row],[mm20_values]])</f>
        <v>-4277.0039344956022</v>
      </c>
      <c r="F151" t="str">
        <f>IF(raw_data[[#This Row],[close moins mm20]]="","",IF(raw_data[[#This Row],[close moins mm20]]&gt;=0,"UP","DOWN"))</f>
        <v>DOWN</v>
      </c>
      <c r="G151" t="str">
        <f>IF(C150="","",IF(raw_data[[#This Row],[mm20_values]]-C150&gt;=0,"UP","DOWN"))</f>
        <v>DOWN</v>
      </c>
      <c r="H151" s="1" t="str">
        <f>IF(F150="","",IF(raw_data[[#This Row],[Trend close vs mm20]]=F150,"NO","YES"))</f>
        <v>NO</v>
      </c>
    </row>
    <row r="152" spans="1:8" x14ac:dyDescent="0.25">
      <c r="A152" s="2">
        <v>44256</v>
      </c>
      <c r="B152">
        <v>49603.06744936532</v>
      </c>
      <c r="C152">
        <v>49673.338900000002</v>
      </c>
      <c r="D152">
        <v>41354.214599999999</v>
      </c>
      <c r="E152">
        <f>IF(raw_data[[#This Row],[mm20_values]]="","",raw_data[[#This Row],[close]]-raw_data[[#This Row],[mm20_values]])</f>
        <v>-70.271450634681969</v>
      </c>
      <c r="F152" t="str">
        <f>IF(raw_data[[#This Row],[close moins mm20]]="","",IF(raw_data[[#This Row],[close moins mm20]]&gt;=0,"UP","DOWN"))</f>
        <v>DOWN</v>
      </c>
      <c r="G152" t="str">
        <f>IF(C151="","",IF(raw_data[[#This Row],[mm20_values]]-C151&gt;=0,"UP","DOWN"))</f>
        <v>UP</v>
      </c>
      <c r="H152" s="1" t="str">
        <f>IF(F151="","",IF(raw_data[[#This Row],[Trend close vs mm20]]=F151,"NO","YES"))</f>
        <v>NO</v>
      </c>
    </row>
    <row r="153" spans="1:8" x14ac:dyDescent="0.25">
      <c r="A153" s="2">
        <v>44257</v>
      </c>
      <c r="B153">
        <v>48504.851774091992</v>
      </c>
      <c r="C153">
        <v>49856.5671</v>
      </c>
      <c r="D153">
        <v>41615.673600000002</v>
      </c>
      <c r="E153">
        <f>IF(raw_data[[#This Row],[mm20_values]]="","",raw_data[[#This Row],[close]]-raw_data[[#This Row],[mm20_values]])</f>
        <v>-1351.7153259080078</v>
      </c>
      <c r="F153" t="str">
        <f>IF(raw_data[[#This Row],[close moins mm20]]="","",IF(raw_data[[#This Row],[close moins mm20]]&gt;=0,"UP","DOWN"))</f>
        <v>DOWN</v>
      </c>
      <c r="G153" t="str">
        <f>IF(C152="","",IF(raw_data[[#This Row],[mm20_values]]-C152&gt;=0,"UP","DOWN"))</f>
        <v>UP</v>
      </c>
      <c r="H153" s="1" t="str">
        <f>IF(F152="","",IF(raw_data[[#This Row],[Trend close vs mm20]]=F152,"NO","YES"))</f>
        <v>NO</v>
      </c>
    </row>
    <row r="154" spans="1:8" x14ac:dyDescent="0.25">
      <c r="A154" s="2">
        <v>44258</v>
      </c>
      <c r="B154">
        <v>50383.847151907234</v>
      </c>
      <c r="C154">
        <v>49970.820500000002</v>
      </c>
      <c r="D154">
        <v>41942.2359</v>
      </c>
      <c r="E154">
        <f>IF(raw_data[[#This Row],[mm20_values]]="","",raw_data[[#This Row],[close]]-raw_data[[#This Row],[mm20_values]])</f>
        <v>413.02665190723201</v>
      </c>
      <c r="F154" t="str">
        <f>IF(raw_data[[#This Row],[close moins mm20]]="","",IF(raw_data[[#This Row],[close moins mm20]]&gt;=0,"UP","DOWN"))</f>
        <v>UP</v>
      </c>
      <c r="G154" t="str">
        <f>IF(C153="","",IF(raw_data[[#This Row],[mm20_values]]-C153&gt;=0,"UP","DOWN"))</f>
        <v>UP</v>
      </c>
      <c r="H154" s="1" t="str">
        <f>IF(F153="","",IF(raw_data[[#This Row],[Trend close vs mm20]]=F153,"NO","YES"))</f>
        <v>YES</v>
      </c>
    </row>
    <row r="155" spans="1:8" x14ac:dyDescent="0.25">
      <c r="A155" s="2">
        <v>44259</v>
      </c>
      <c r="B155">
        <v>48377.257457906016</v>
      </c>
      <c r="C155">
        <v>50020.238599999997</v>
      </c>
      <c r="D155">
        <v>42162.352599999998</v>
      </c>
      <c r="E155">
        <f>IF(raw_data[[#This Row],[mm20_values]]="","",raw_data[[#This Row],[close]]-raw_data[[#This Row],[mm20_values]])</f>
        <v>-1642.9811420939805</v>
      </c>
      <c r="F155" t="str">
        <f>IF(raw_data[[#This Row],[close moins mm20]]="","",IF(raw_data[[#This Row],[close moins mm20]]&gt;=0,"UP","DOWN"))</f>
        <v>DOWN</v>
      </c>
      <c r="G155" t="str">
        <f>IF(C154="","",IF(raw_data[[#This Row],[mm20_values]]-C154&gt;=0,"UP","DOWN"))</f>
        <v>UP</v>
      </c>
      <c r="H155" s="1" t="str">
        <f>IF(F154="","",IF(raw_data[[#This Row],[Trend close vs mm20]]=F154,"NO","YES"))</f>
        <v>YES</v>
      </c>
    </row>
    <row r="156" spans="1:8" x14ac:dyDescent="0.25">
      <c r="A156" s="2">
        <v>44260</v>
      </c>
      <c r="B156">
        <v>48791.135366101247</v>
      </c>
      <c r="C156">
        <v>50099.9781</v>
      </c>
      <c r="D156">
        <v>42355.863400000002</v>
      </c>
      <c r="E156">
        <f>IF(raw_data[[#This Row],[mm20_values]]="","",raw_data[[#This Row],[close]]-raw_data[[#This Row],[mm20_values]])</f>
        <v>-1308.8427338987531</v>
      </c>
      <c r="F156" t="str">
        <f>IF(raw_data[[#This Row],[close moins mm20]]="","",IF(raw_data[[#This Row],[close moins mm20]]&gt;=0,"UP","DOWN"))</f>
        <v>DOWN</v>
      </c>
      <c r="G156" t="str">
        <f>IF(C155="","",IF(raw_data[[#This Row],[mm20_values]]-C155&gt;=0,"UP","DOWN"))</f>
        <v>UP</v>
      </c>
      <c r="H156" s="1" t="str">
        <f>IF(F155="","",IF(raw_data[[#This Row],[Trend close vs mm20]]=F155,"NO","YES"))</f>
        <v>NO</v>
      </c>
    </row>
    <row r="157" spans="1:8" x14ac:dyDescent="0.25">
      <c r="A157" s="2">
        <v>44261</v>
      </c>
      <c r="B157">
        <v>48886.960396233</v>
      </c>
      <c r="C157">
        <v>50112.7065</v>
      </c>
      <c r="D157">
        <v>42598.705099999999</v>
      </c>
      <c r="E157">
        <f>IF(raw_data[[#This Row],[mm20_values]]="","",raw_data[[#This Row],[close]]-raw_data[[#This Row],[mm20_values]])</f>
        <v>-1225.746103767</v>
      </c>
      <c r="F157" t="str">
        <f>IF(raw_data[[#This Row],[close moins mm20]]="","",IF(raw_data[[#This Row],[close moins mm20]]&gt;=0,"UP","DOWN"))</f>
        <v>DOWN</v>
      </c>
      <c r="G157" t="str">
        <f>IF(C156="","",IF(raw_data[[#This Row],[mm20_values]]-C156&gt;=0,"UP","DOWN"))</f>
        <v>UP</v>
      </c>
      <c r="H157" s="1" t="str">
        <f>IF(F156="","",IF(raw_data[[#This Row],[Trend close vs mm20]]=F156,"NO","YES"))</f>
        <v>NO</v>
      </c>
    </row>
    <row r="158" spans="1:8" x14ac:dyDescent="0.25">
      <c r="A158" s="2">
        <v>44262</v>
      </c>
      <c r="B158">
        <v>50986.262167321896</v>
      </c>
      <c r="C158">
        <v>50265.666100000002</v>
      </c>
      <c r="D158">
        <v>42898.2264</v>
      </c>
      <c r="E158">
        <f>IF(raw_data[[#This Row],[mm20_values]]="","",raw_data[[#This Row],[close]]-raw_data[[#This Row],[mm20_values]])</f>
        <v>720.59606732189422</v>
      </c>
      <c r="F158" t="str">
        <f>IF(raw_data[[#This Row],[close moins mm20]]="","",IF(raw_data[[#This Row],[close moins mm20]]&gt;=0,"UP","DOWN"))</f>
        <v>UP</v>
      </c>
      <c r="G158" t="str">
        <f>IF(C157="","",IF(raw_data[[#This Row],[mm20_values]]-C157&gt;=0,"UP","DOWN"))</f>
        <v>UP</v>
      </c>
      <c r="H158" s="1" t="str">
        <f>IF(F157="","",IF(raw_data[[#This Row],[Trend close vs mm20]]=F157,"NO","YES"))</f>
        <v>YES</v>
      </c>
    </row>
    <row r="159" spans="1:8" x14ac:dyDescent="0.25">
      <c r="A159" s="2">
        <v>44263</v>
      </c>
      <c r="B159">
        <v>52400.107061556162</v>
      </c>
      <c r="C159">
        <v>50422.226900000001</v>
      </c>
      <c r="D159">
        <v>43229.295599999998</v>
      </c>
      <c r="E159">
        <f>IF(raw_data[[#This Row],[mm20_values]]="","",raw_data[[#This Row],[close]]-raw_data[[#This Row],[mm20_values]])</f>
        <v>1977.8801615561606</v>
      </c>
      <c r="F159" t="str">
        <f>IF(raw_data[[#This Row],[close moins mm20]]="","",IF(raw_data[[#This Row],[close moins mm20]]&gt;=0,"UP","DOWN"))</f>
        <v>UP</v>
      </c>
      <c r="G159" t="str">
        <f>IF(C158="","",IF(raw_data[[#This Row],[mm20_values]]-C158&gt;=0,"UP","DOWN"))</f>
        <v>UP</v>
      </c>
      <c r="H159" s="1" t="str">
        <f>IF(F158="","",IF(raw_data[[#This Row],[Trend close vs mm20]]=F158,"NO","YES"))</f>
        <v>NO</v>
      </c>
    </row>
    <row r="160" spans="1:8" x14ac:dyDescent="0.25">
      <c r="A160" s="2">
        <v>44264</v>
      </c>
      <c r="B160">
        <v>54924.240651806242</v>
      </c>
      <c r="C160">
        <v>50561.4234</v>
      </c>
      <c r="D160">
        <v>43594.693500000001</v>
      </c>
      <c r="E160">
        <f>IF(raw_data[[#This Row],[mm20_values]]="","",raw_data[[#This Row],[close]]-raw_data[[#This Row],[mm20_values]])</f>
        <v>4362.817251806242</v>
      </c>
      <c r="F160" t="str">
        <f>IF(raw_data[[#This Row],[close moins mm20]]="","",IF(raw_data[[#This Row],[close moins mm20]]&gt;=0,"UP","DOWN"))</f>
        <v>UP</v>
      </c>
      <c r="G160" t="str">
        <f>IF(C159="","",IF(raw_data[[#This Row],[mm20_values]]-C159&gt;=0,"UP","DOWN"))</f>
        <v>UP</v>
      </c>
      <c r="H160" s="1" t="str">
        <f>IF(F159="","",IF(raw_data[[#This Row],[Trend close vs mm20]]=F159,"NO","YES"))</f>
        <v>NO</v>
      </c>
    </row>
    <row r="161" spans="1:8" x14ac:dyDescent="0.25">
      <c r="A161" s="2">
        <v>44265</v>
      </c>
      <c r="B161">
        <v>55890.796520876589</v>
      </c>
      <c r="C161">
        <v>50777.108099999998</v>
      </c>
      <c r="D161">
        <v>43994.3393</v>
      </c>
      <c r="E161">
        <f>IF(raw_data[[#This Row],[mm20_values]]="","",raw_data[[#This Row],[close]]-raw_data[[#This Row],[mm20_values]])</f>
        <v>5113.6884208765914</v>
      </c>
      <c r="F161" t="str">
        <f>IF(raw_data[[#This Row],[close moins mm20]]="","",IF(raw_data[[#This Row],[close moins mm20]]&gt;=0,"UP","DOWN"))</f>
        <v>UP</v>
      </c>
      <c r="G161" t="str">
        <f>IF(C160="","",IF(raw_data[[#This Row],[mm20_values]]-C160&gt;=0,"UP","DOWN"))</f>
        <v>UP</v>
      </c>
      <c r="H161" s="1" t="str">
        <f>IF(F160="","",IF(raw_data[[#This Row],[Trend close vs mm20]]=F160,"NO","YES"))</f>
        <v>NO</v>
      </c>
    </row>
    <row r="162" spans="1:8" x14ac:dyDescent="0.25">
      <c r="A162" s="2">
        <v>44266</v>
      </c>
      <c r="B162">
        <v>57816.422732000472</v>
      </c>
      <c r="C162">
        <v>50871.392399999997</v>
      </c>
      <c r="D162">
        <v>44440.6077</v>
      </c>
      <c r="E162">
        <f>IF(raw_data[[#This Row],[mm20_values]]="","",raw_data[[#This Row],[close]]-raw_data[[#This Row],[mm20_values]])</f>
        <v>6945.030332000475</v>
      </c>
      <c r="F162" t="str">
        <f>IF(raw_data[[#This Row],[close moins mm20]]="","",IF(raw_data[[#This Row],[close moins mm20]]&gt;=0,"UP","DOWN"))</f>
        <v>UP</v>
      </c>
      <c r="G162" t="str">
        <f>IF(C161="","",IF(raw_data[[#This Row],[mm20_values]]-C161&gt;=0,"UP","DOWN"))</f>
        <v>UP</v>
      </c>
      <c r="H162" s="1" t="str">
        <f>IF(F161="","",IF(raw_data[[#This Row],[Trend close vs mm20]]=F161,"NO","YES"))</f>
        <v>NO</v>
      </c>
    </row>
    <row r="163" spans="1:8" x14ac:dyDescent="0.25">
      <c r="A163" s="2">
        <v>44267</v>
      </c>
      <c r="B163">
        <v>57245.885352499266</v>
      </c>
      <c r="C163">
        <v>50940.5504</v>
      </c>
      <c r="D163">
        <v>44968.529799999997</v>
      </c>
      <c r="E163">
        <f>IF(raw_data[[#This Row],[mm20_values]]="","",raw_data[[#This Row],[close]]-raw_data[[#This Row],[mm20_values]])</f>
        <v>6305.3349524992664</v>
      </c>
      <c r="F163" t="str">
        <f>IF(raw_data[[#This Row],[close moins mm20]]="","",IF(raw_data[[#This Row],[close moins mm20]]&gt;=0,"UP","DOWN"))</f>
        <v>UP</v>
      </c>
      <c r="G163" t="str">
        <f>IF(C162="","",IF(raw_data[[#This Row],[mm20_values]]-C162&gt;=0,"UP","DOWN"))</f>
        <v>UP</v>
      </c>
      <c r="H163" s="1" t="str">
        <f>IF(F162="","",IF(raw_data[[#This Row],[Trend close vs mm20]]=F162,"NO","YES"))</f>
        <v>NO</v>
      </c>
    </row>
    <row r="164" spans="1:8" x14ac:dyDescent="0.25">
      <c r="A164" s="2">
        <v>44268</v>
      </c>
      <c r="B164">
        <v>61183.625465263169</v>
      </c>
      <c r="C164">
        <v>51128.3871</v>
      </c>
      <c r="D164">
        <v>45532.321799999998</v>
      </c>
      <c r="E164">
        <f>IF(raw_data[[#This Row],[mm20_values]]="","",raw_data[[#This Row],[close]]-raw_data[[#This Row],[mm20_values]])</f>
        <v>10055.238365263169</v>
      </c>
      <c r="F164" t="str">
        <f>IF(raw_data[[#This Row],[close moins mm20]]="","",IF(raw_data[[#This Row],[close moins mm20]]&gt;=0,"UP","DOWN"))</f>
        <v>UP</v>
      </c>
      <c r="G164" t="str">
        <f>IF(C163="","",IF(raw_data[[#This Row],[mm20_values]]-C163&gt;=0,"UP","DOWN"))</f>
        <v>UP</v>
      </c>
      <c r="H164" s="1" t="str">
        <f>IF(F163="","",IF(raw_data[[#This Row],[Trend close vs mm20]]=F163,"NO","YES"))</f>
        <v>NO</v>
      </c>
    </row>
    <row r="165" spans="1:8" x14ac:dyDescent="0.25">
      <c r="A165" s="2">
        <v>44269</v>
      </c>
      <c r="B165">
        <v>58978.078421992119</v>
      </c>
      <c r="C165">
        <v>51370.736799999999</v>
      </c>
      <c r="D165">
        <v>46069.821600000003</v>
      </c>
      <c r="E165">
        <f>IF(raw_data[[#This Row],[mm20_values]]="","",raw_data[[#This Row],[close]]-raw_data[[#This Row],[mm20_values]])</f>
        <v>7607.3416219921201</v>
      </c>
      <c r="F165" t="str">
        <f>IF(raw_data[[#This Row],[close moins mm20]]="","",IF(raw_data[[#This Row],[close moins mm20]]&gt;=0,"UP","DOWN"))</f>
        <v>UP</v>
      </c>
      <c r="G165" t="str">
        <f>IF(C164="","",IF(raw_data[[#This Row],[mm20_values]]-C164&gt;=0,"UP","DOWN"))</f>
        <v>UP</v>
      </c>
      <c r="H165" s="1" t="str">
        <f>IF(F164="","",IF(raw_data[[#This Row],[Trend close vs mm20]]=F164,"NO","YES"))</f>
        <v>NO</v>
      </c>
    </row>
    <row r="166" spans="1:8" x14ac:dyDescent="0.25">
      <c r="A166" s="2">
        <v>44270</v>
      </c>
      <c r="B166">
        <v>55634.08447003019</v>
      </c>
      <c r="C166">
        <v>51707.096899999997</v>
      </c>
      <c r="D166">
        <v>46536.381099999999</v>
      </c>
      <c r="E166">
        <f>IF(raw_data[[#This Row],[mm20_values]]="","",raw_data[[#This Row],[close]]-raw_data[[#This Row],[mm20_values]])</f>
        <v>3926.9875700301927</v>
      </c>
      <c r="F166" t="str">
        <f>IF(raw_data[[#This Row],[close moins mm20]]="","",IF(raw_data[[#This Row],[close moins mm20]]&gt;=0,"UP","DOWN"))</f>
        <v>UP</v>
      </c>
      <c r="G166" t="str">
        <f>IF(C165="","",IF(raw_data[[#This Row],[mm20_values]]-C165&gt;=0,"UP","DOWN"))</f>
        <v>UP</v>
      </c>
      <c r="H166" s="1" t="str">
        <f>IF(F165="","",IF(raw_data[[#This Row],[Trend close vs mm20]]=F165,"NO","YES"))</f>
        <v>NO</v>
      </c>
    </row>
    <row r="167" spans="1:8" x14ac:dyDescent="0.25">
      <c r="A167" s="2">
        <v>44271</v>
      </c>
      <c r="B167">
        <v>56912.866829688646</v>
      </c>
      <c r="C167">
        <v>52066.226799999997</v>
      </c>
      <c r="D167">
        <v>47029.487399999998</v>
      </c>
      <c r="E167">
        <f>IF(raw_data[[#This Row],[mm20_values]]="","",raw_data[[#This Row],[close]]-raw_data[[#This Row],[mm20_values]])</f>
        <v>4846.6400296886495</v>
      </c>
      <c r="F167" t="str">
        <f>IF(raw_data[[#This Row],[close moins mm20]]="","",IF(raw_data[[#This Row],[close moins mm20]]&gt;=0,"UP","DOWN"))</f>
        <v>UP</v>
      </c>
      <c r="G167" t="str">
        <f>IF(C166="","",IF(raw_data[[#This Row],[mm20_values]]-C166&gt;=0,"UP","DOWN"))</f>
        <v>UP</v>
      </c>
      <c r="H167" s="1" t="str">
        <f>IF(F166="","",IF(raw_data[[#This Row],[Trend close vs mm20]]=F166,"NO","YES"))</f>
        <v>NO</v>
      </c>
    </row>
    <row r="168" spans="1:8" x14ac:dyDescent="0.25">
      <c r="A168" s="2">
        <v>44272</v>
      </c>
      <c r="B168">
        <v>58893.539519291313</v>
      </c>
      <c r="C168">
        <v>52656.398099999999</v>
      </c>
      <c r="D168">
        <v>47557.223700000002</v>
      </c>
      <c r="E168">
        <f>IF(raw_data[[#This Row],[mm20_values]]="","",raw_data[[#This Row],[close]]-raw_data[[#This Row],[mm20_values]])</f>
        <v>6237.1414192913144</v>
      </c>
      <c r="F168" t="str">
        <f>IF(raw_data[[#This Row],[close moins mm20]]="","",IF(raw_data[[#This Row],[close moins mm20]]&gt;=0,"UP","DOWN"))</f>
        <v>UP</v>
      </c>
      <c r="G168" t="str">
        <f>IF(C167="","",IF(raw_data[[#This Row],[mm20_values]]-C167&gt;=0,"UP","DOWN"))</f>
        <v>UP</v>
      </c>
      <c r="H168" s="1" t="str">
        <f>IF(F167="","",IF(raw_data[[#This Row],[Trend close vs mm20]]=F167,"NO","YES"))</f>
        <v>NO</v>
      </c>
    </row>
    <row r="169" spans="1:8" x14ac:dyDescent="0.25">
      <c r="A169" s="2">
        <v>44273</v>
      </c>
      <c r="B169">
        <v>57639.170123906602</v>
      </c>
      <c r="C169">
        <v>53223.320500000002</v>
      </c>
      <c r="D169">
        <v>48101.615100000003</v>
      </c>
      <c r="E169">
        <f>IF(raw_data[[#This Row],[mm20_values]]="","",raw_data[[#This Row],[close]]-raw_data[[#This Row],[mm20_values]])</f>
        <v>4415.8496239066008</v>
      </c>
      <c r="F169" t="str">
        <f>IF(raw_data[[#This Row],[close moins mm20]]="","",IF(raw_data[[#This Row],[close moins mm20]]&gt;=0,"UP","DOWN"))</f>
        <v>UP</v>
      </c>
      <c r="G169" t="str">
        <f>IF(C168="","",IF(raw_data[[#This Row],[mm20_values]]-C168&gt;=0,"UP","DOWN"))</f>
        <v>UP</v>
      </c>
      <c r="H169" s="1" t="str">
        <f>IF(F168="","",IF(raw_data[[#This Row],[Trend close vs mm20]]=F168,"NO","YES"))</f>
        <v>NO</v>
      </c>
    </row>
    <row r="170" spans="1:8" x14ac:dyDescent="0.25">
      <c r="A170" s="2">
        <v>44274</v>
      </c>
      <c r="B170">
        <v>58044.966108170447</v>
      </c>
      <c r="C170">
        <v>53816.893799999998</v>
      </c>
      <c r="D170">
        <v>48594.079400000002</v>
      </c>
      <c r="E170">
        <f>IF(raw_data[[#This Row],[mm20_values]]="","",raw_data[[#This Row],[close]]-raw_data[[#This Row],[mm20_values]])</f>
        <v>4228.0723081704491</v>
      </c>
      <c r="F170" t="str">
        <f>IF(raw_data[[#This Row],[close moins mm20]]="","",IF(raw_data[[#This Row],[close moins mm20]]&gt;=0,"UP","DOWN"))</f>
        <v>UP</v>
      </c>
      <c r="G170" t="str">
        <f>IF(C169="","",IF(raw_data[[#This Row],[mm20_values]]-C169&gt;=0,"UP","DOWN"))</f>
        <v>UP</v>
      </c>
      <c r="H170" s="1" t="str">
        <f>IF(F169="","",IF(raw_data[[#This Row],[Trend close vs mm20]]=F169,"NO","YES"))</f>
        <v>NO</v>
      </c>
    </row>
    <row r="171" spans="1:8" x14ac:dyDescent="0.25">
      <c r="A171" s="2">
        <v>44275</v>
      </c>
      <c r="B171">
        <v>58098.286292644654</v>
      </c>
      <c r="C171">
        <v>54459.772599999997</v>
      </c>
      <c r="D171">
        <v>49070.8344</v>
      </c>
      <c r="E171">
        <f>IF(raw_data[[#This Row],[mm20_values]]="","",raw_data[[#This Row],[close]]-raw_data[[#This Row],[mm20_values]])</f>
        <v>3638.5136926446576</v>
      </c>
      <c r="F171" t="str">
        <f>IF(raw_data[[#This Row],[close moins mm20]]="","",IF(raw_data[[#This Row],[close moins mm20]]&gt;=0,"UP","DOWN"))</f>
        <v>UP</v>
      </c>
      <c r="G171" t="str">
        <f>IF(C170="","",IF(raw_data[[#This Row],[mm20_values]]-C170&gt;=0,"UP","DOWN"))</f>
        <v>UP</v>
      </c>
      <c r="H171" s="1" t="str">
        <f>IF(F170="","",IF(raw_data[[#This Row],[Trend close vs mm20]]=F170,"NO","YES"))</f>
        <v>NO</v>
      </c>
    </row>
    <row r="172" spans="1:8" x14ac:dyDescent="0.25">
      <c r="A172" s="2">
        <v>44276</v>
      </c>
      <c r="B172">
        <v>57362.858125646198</v>
      </c>
      <c r="C172">
        <v>54847.7621</v>
      </c>
      <c r="D172">
        <v>49531.889000000003</v>
      </c>
      <c r="E172">
        <f>IF(raw_data[[#This Row],[mm20_values]]="","",raw_data[[#This Row],[close]]-raw_data[[#This Row],[mm20_values]])</f>
        <v>2515.0960256461985</v>
      </c>
      <c r="F172" t="str">
        <f>IF(raw_data[[#This Row],[close moins mm20]]="","",IF(raw_data[[#This Row],[close moins mm20]]&gt;=0,"UP","DOWN"))</f>
        <v>UP</v>
      </c>
      <c r="G172" t="str">
        <f>IF(C171="","",IF(raw_data[[#This Row],[mm20_values]]-C171&gt;=0,"UP","DOWN"))</f>
        <v>UP</v>
      </c>
      <c r="H172" s="1" t="str">
        <f>IF(F171="","",IF(raw_data[[#This Row],[Trend close vs mm20]]=F171,"NO","YES"))</f>
        <v>NO</v>
      </c>
    </row>
    <row r="173" spans="1:8" x14ac:dyDescent="0.25">
      <c r="A173" s="2">
        <v>44277</v>
      </c>
      <c r="B173">
        <v>54101.6626614989</v>
      </c>
      <c r="C173">
        <v>55127.602599999998</v>
      </c>
      <c r="D173">
        <v>49951.392800000001</v>
      </c>
      <c r="E173">
        <f>IF(raw_data[[#This Row],[mm20_values]]="","",raw_data[[#This Row],[close]]-raw_data[[#This Row],[mm20_values]])</f>
        <v>-1025.9399385010984</v>
      </c>
      <c r="F173" t="str">
        <f>IF(raw_data[[#This Row],[close moins mm20]]="","",IF(raw_data[[#This Row],[close moins mm20]]&gt;=0,"UP","DOWN"))</f>
        <v>DOWN</v>
      </c>
      <c r="G173" t="str">
        <f>IF(C172="","",IF(raw_data[[#This Row],[mm20_values]]-C172&gt;=0,"UP","DOWN"))</f>
        <v>UP</v>
      </c>
      <c r="H173" s="1" t="str">
        <f>IF(F172="","",IF(raw_data[[#This Row],[Trend close vs mm20]]=F172,"NO","YES"))</f>
        <v>YES</v>
      </c>
    </row>
    <row r="174" spans="1:8" x14ac:dyDescent="0.25">
      <c r="A174" s="2">
        <v>44278</v>
      </c>
      <c r="B174">
        <v>54348.342212582531</v>
      </c>
      <c r="C174">
        <v>55325.827400000002</v>
      </c>
      <c r="D174">
        <v>50367.411200000002</v>
      </c>
      <c r="E174">
        <f>IF(raw_data[[#This Row],[mm20_values]]="","",raw_data[[#This Row],[close]]-raw_data[[#This Row],[mm20_values]])</f>
        <v>-977.48518741747102</v>
      </c>
      <c r="F174" t="str">
        <f>IF(raw_data[[#This Row],[close moins mm20]]="","",IF(raw_data[[#This Row],[close moins mm20]]&gt;=0,"UP","DOWN"))</f>
        <v>DOWN</v>
      </c>
      <c r="G174" t="str">
        <f>IF(C173="","",IF(raw_data[[#This Row],[mm20_values]]-C173&gt;=0,"UP","DOWN"))</f>
        <v>UP</v>
      </c>
      <c r="H174" s="1" t="str">
        <f>IF(F173="","",IF(raw_data[[#This Row],[Trend close vs mm20]]=F173,"NO","YES"))</f>
        <v>NO</v>
      </c>
    </row>
    <row r="175" spans="1:8" x14ac:dyDescent="0.25">
      <c r="A175" s="2">
        <v>44279</v>
      </c>
      <c r="B175">
        <v>52306.966365201042</v>
      </c>
      <c r="C175">
        <v>55522.3128</v>
      </c>
      <c r="D175">
        <v>50703.097399999999</v>
      </c>
      <c r="E175">
        <f>IF(raw_data[[#This Row],[mm20_values]]="","",raw_data[[#This Row],[close]]-raw_data[[#This Row],[mm20_values]])</f>
        <v>-3215.3464347989575</v>
      </c>
      <c r="F175" t="str">
        <f>IF(raw_data[[#This Row],[close moins mm20]]="","",IF(raw_data[[#This Row],[close moins mm20]]&gt;=0,"UP","DOWN"))</f>
        <v>DOWN</v>
      </c>
      <c r="G175" t="str">
        <f>IF(C174="","",IF(raw_data[[#This Row],[mm20_values]]-C174&gt;=0,"UP","DOWN"))</f>
        <v>UP</v>
      </c>
      <c r="H175" s="1" t="str">
        <f>IF(F174="","",IF(raw_data[[#This Row],[Trend close vs mm20]]=F174,"NO","YES"))</f>
        <v>NO</v>
      </c>
    </row>
    <row r="176" spans="1:8" x14ac:dyDescent="0.25">
      <c r="A176" s="2">
        <v>44280</v>
      </c>
      <c r="B176">
        <v>51318.92897847281</v>
      </c>
      <c r="C176">
        <v>55648.702499999999</v>
      </c>
      <c r="D176">
        <v>50976.177900000002</v>
      </c>
      <c r="E176">
        <f>IF(raw_data[[#This Row],[mm20_values]]="","",raw_data[[#This Row],[close]]-raw_data[[#This Row],[mm20_values]])</f>
        <v>-4329.7735215271896</v>
      </c>
      <c r="F176" t="str">
        <f>IF(raw_data[[#This Row],[close moins mm20]]="","",IF(raw_data[[#This Row],[close moins mm20]]&gt;=0,"UP","DOWN"))</f>
        <v>DOWN</v>
      </c>
      <c r="G176" t="str">
        <f>IF(C175="","",IF(raw_data[[#This Row],[mm20_values]]-C175&gt;=0,"UP","DOWN"))</f>
        <v>UP</v>
      </c>
      <c r="H176" s="1" t="str">
        <f>IF(F175="","",IF(raw_data[[#This Row],[Trend close vs mm20]]=F175,"NO","YES"))</f>
        <v>NO</v>
      </c>
    </row>
    <row r="177" spans="1:8" x14ac:dyDescent="0.25">
      <c r="A177" s="2">
        <v>44281</v>
      </c>
      <c r="B177">
        <v>55072.534147791783</v>
      </c>
      <c r="C177">
        <v>55957.981200000002</v>
      </c>
      <c r="D177">
        <v>51338.219100000002</v>
      </c>
      <c r="E177">
        <f>IF(raw_data[[#This Row],[mm20_values]]="","",raw_data[[#This Row],[close]]-raw_data[[#This Row],[mm20_values]])</f>
        <v>-885.44705220821925</v>
      </c>
      <c r="F177" t="str">
        <f>IF(raw_data[[#This Row],[close moins mm20]]="","",IF(raw_data[[#This Row],[close moins mm20]]&gt;=0,"UP","DOWN"))</f>
        <v>DOWN</v>
      </c>
      <c r="G177" t="str">
        <f>IF(C176="","",IF(raw_data[[#This Row],[mm20_values]]-C176&gt;=0,"UP","DOWN"))</f>
        <v>UP</v>
      </c>
      <c r="H177" s="1" t="str">
        <f>IF(F176="","",IF(raw_data[[#This Row],[Trend close vs mm20]]=F176,"NO","YES"))</f>
        <v>NO</v>
      </c>
    </row>
    <row r="178" spans="1:8" x14ac:dyDescent="0.25">
      <c r="A178" s="2">
        <v>44282</v>
      </c>
      <c r="B178">
        <v>55843.081632410351</v>
      </c>
      <c r="C178">
        <v>56200.822200000002</v>
      </c>
      <c r="D178">
        <v>51689.084699999999</v>
      </c>
      <c r="E178">
        <f>IF(raw_data[[#This Row],[mm20_values]]="","",raw_data[[#This Row],[close]]-raw_data[[#This Row],[mm20_values]])</f>
        <v>-357.74056758965162</v>
      </c>
      <c r="F178" t="str">
        <f>IF(raw_data[[#This Row],[close moins mm20]]="","",IF(raw_data[[#This Row],[close moins mm20]]&gt;=0,"UP","DOWN"))</f>
        <v>DOWN</v>
      </c>
      <c r="G178" t="str">
        <f>IF(C177="","",IF(raw_data[[#This Row],[mm20_values]]-C177&gt;=0,"UP","DOWN"))</f>
        <v>UP</v>
      </c>
      <c r="H178" s="1" t="str">
        <f>IF(F177="","",IF(raw_data[[#This Row],[Trend close vs mm20]]=F177,"NO","YES"))</f>
        <v>NO</v>
      </c>
    </row>
    <row r="179" spans="1:8" x14ac:dyDescent="0.25">
      <c r="A179" s="2">
        <v>44283</v>
      </c>
      <c r="B179">
        <v>55772.061474433962</v>
      </c>
      <c r="C179">
        <v>56369.419900000001</v>
      </c>
      <c r="D179">
        <v>52019.709000000003</v>
      </c>
      <c r="E179">
        <f>IF(raw_data[[#This Row],[mm20_values]]="","",raw_data[[#This Row],[close]]-raw_data[[#This Row],[mm20_values]])</f>
        <v>-597.35842556603893</v>
      </c>
      <c r="F179" t="str">
        <f>IF(raw_data[[#This Row],[close moins mm20]]="","",IF(raw_data[[#This Row],[close moins mm20]]&gt;=0,"UP","DOWN"))</f>
        <v>DOWN</v>
      </c>
      <c r="G179" t="str">
        <f>IF(C178="","",IF(raw_data[[#This Row],[mm20_values]]-C178&gt;=0,"UP","DOWN"))</f>
        <v>UP</v>
      </c>
      <c r="H179" s="1" t="str">
        <f>IF(F178="","",IF(raw_data[[#This Row],[Trend close vs mm20]]=F178,"NO","YES"))</f>
        <v>NO</v>
      </c>
    </row>
    <row r="180" spans="1:8" x14ac:dyDescent="0.25">
      <c r="A180" s="2">
        <v>44284</v>
      </c>
      <c r="B180">
        <v>57632.257285874286</v>
      </c>
      <c r="C180">
        <v>56504.820699999997</v>
      </c>
      <c r="D180">
        <v>52395.348700000002</v>
      </c>
      <c r="E180">
        <f>IF(raw_data[[#This Row],[mm20_values]]="","",raw_data[[#This Row],[close]]-raw_data[[#This Row],[mm20_values]])</f>
        <v>1127.4365858742894</v>
      </c>
      <c r="F180" t="str">
        <f>IF(raw_data[[#This Row],[close moins mm20]]="","",IF(raw_data[[#This Row],[close moins mm20]]&gt;=0,"UP","DOWN"))</f>
        <v>UP</v>
      </c>
      <c r="G180" t="str">
        <f>IF(C179="","",IF(raw_data[[#This Row],[mm20_values]]-C179&gt;=0,"UP","DOWN"))</f>
        <v>UP</v>
      </c>
      <c r="H180" s="1" t="str">
        <f>IF(F179="","",IF(raw_data[[#This Row],[Trend close vs mm20]]=F179,"NO","YES"))</f>
        <v>YES</v>
      </c>
    </row>
    <row r="181" spans="1:8" x14ac:dyDescent="0.25">
      <c r="A181" s="2">
        <v>44285</v>
      </c>
      <c r="B181">
        <v>58788.131535136446</v>
      </c>
      <c r="C181">
        <v>56649.6875</v>
      </c>
      <c r="D181">
        <v>52641.931499999999</v>
      </c>
      <c r="E181">
        <f>IF(raw_data[[#This Row],[mm20_values]]="","",raw_data[[#This Row],[close]]-raw_data[[#This Row],[mm20_values]])</f>
        <v>2138.4440351364465</v>
      </c>
      <c r="F181" t="str">
        <f>IF(raw_data[[#This Row],[close moins mm20]]="","",IF(raw_data[[#This Row],[close moins mm20]]&gt;=0,"UP","DOWN"))</f>
        <v>UP</v>
      </c>
      <c r="G181" t="str">
        <f>IF(C180="","",IF(raw_data[[#This Row],[mm20_values]]-C180&gt;=0,"UP","DOWN"))</f>
        <v>UP</v>
      </c>
      <c r="H181" s="1" t="str">
        <f>IF(F180="","",IF(raw_data[[#This Row],[Trend close vs mm20]]=F180,"NO","YES"))</f>
        <v>NO</v>
      </c>
    </row>
    <row r="182" spans="1:8" x14ac:dyDescent="0.25">
      <c r="A182" s="2">
        <v>44286</v>
      </c>
      <c r="B182">
        <v>58773.369497292828</v>
      </c>
      <c r="C182">
        <v>56697.534800000001</v>
      </c>
      <c r="D182">
        <v>52887.587099999997</v>
      </c>
      <c r="E182">
        <f>IF(raw_data[[#This Row],[mm20_values]]="","",raw_data[[#This Row],[close]]-raw_data[[#This Row],[mm20_values]])</f>
        <v>2075.8346972928266</v>
      </c>
      <c r="F182" t="str">
        <f>IF(raw_data[[#This Row],[close moins mm20]]="","",IF(raw_data[[#This Row],[close moins mm20]]&gt;=0,"UP","DOWN"))</f>
        <v>UP</v>
      </c>
      <c r="G182" t="str">
        <f>IF(C181="","",IF(raw_data[[#This Row],[mm20_values]]-C181&gt;=0,"UP","DOWN"))</f>
        <v>UP</v>
      </c>
      <c r="H182" s="1" t="str">
        <f>IF(F181="","",IF(raw_data[[#This Row],[Trend close vs mm20]]=F181,"NO","YES"))</f>
        <v>NO</v>
      </c>
    </row>
    <row r="183" spans="1:8" x14ac:dyDescent="0.25">
      <c r="A183" s="2">
        <v>44287</v>
      </c>
      <c r="B183">
        <v>58714.72603091917</v>
      </c>
      <c r="C183">
        <v>56770.976900000001</v>
      </c>
      <c r="D183">
        <v>53165.075900000003</v>
      </c>
      <c r="E183">
        <f>IF(raw_data[[#This Row],[mm20_values]]="","",raw_data[[#This Row],[close]]-raw_data[[#This Row],[mm20_values]])</f>
        <v>1943.7491309191682</v>
      </c>
      <c r="F183" t="str">
        <f>IF(raw_data[[#This Row],[close moins mm20]]="","",IF(raw_data[[#This Row],[close moins mm20]]&gt;=0,"UP","DOWN"))</f>
        <v>UP</v>
      </c>
      <c r="G183" t="str">
        <f>IF(C182="","",IF(raw_data[[#This Row],[mm20_values]]-C182&gt;=0,"UP","DOWN"))</f>
        <v>UP</v>
      </c>
      <c r="H183" s="1" t="str">
        <f>IF(F182="","",IF(raw_data[[#This Row],[Trend close vs mm20]]=F182,"NO","YES"))</f>
        <v>NO</v>
      </c>
    </row>
    <row r="184" spans="1:8" x14ac:dyDescent="0.25">
      <c r="A184" s="2">
        <v>44288</v>
      </c>
      <c r="B184">
        <v>58963.094086142679</v>
      </c>
      <c r="C184">
        <v>56659.950299999997</v>
      </c>
      <c r="D184">
        <v>53382.362200000003</v>
      </c>
      <c r="E184">
        <f>IF(raw_data[[#This Row],[mm20_values]]="","",raw_data[[#This Row],[close]]-raw_data[[#This Row],[mm20_values]])</f>
        <v>2303.1437861426821</v>
      </c>
      <c r="F184" t="str">
        <f>IF(raw_data[[#This Row],[close moins mm20]]="","",IF(raw_data[[#This Row],[close moins mm20]]&gt;=0,"UP","DOWN"))</f>
        <v>UP</v>
      </c>
      <c r="G184" t="str">
        <f>IF(C183="","",IF(raw_data[[#This Row],[mm20_values]]-C183&gt;=0,"UP","DOWN"))</f>
        <v>DOWN</v>
      </c>
      <c r="H184" s="1" t="str">
        <f>IF(F183="","",IF(raw_data[[#This Row],[Trend close vs mm20]]=F183,"NO","YES"))</f>
        <v>NO</v>
      </c>
    </row>
    <row r="185" spans="1:8" x14ac:dyDescent="0.25">
      <c r="A185" s="2">
        <v>44289</v>
      </c>
      <c r="B185">
        <v>57047.830937470113</v>
      </c>
      <c r="C185">
        <v>56563.437899999997</v>
      </c>
      <c r="D185">
        <v>53575.5409</v>
      </c>
      <c r="E185">
        <f>IF(raw_data[[#This Row],[mm20_values]]="","",raw_data[[#This Row],[close]]-raw_data[[#This Row],[mm20_values]])</f>
        <v>484.39303747011581</v>
      </c>
      <c r="F185" t="str">
        <f>IF(raw_data[[#This Row],[close moins mm20]]="","",IF(raw_data[[#This Row],[close moins mm20]]&gt;=0,"UP","DOWN"))</f>
        <v>UP</v>
      </c>
      <c r="G185" t="str">
        <f>IF(C184="","",IF(raw_data[[#This Row],[mm20_values]]-C184&gt;=0,"UP","DOWN"))</f>
        <v>DOWN</v>
      </c>
      <c r="H185" s="1" t="str">
        <f>IF(F184="","",IF(raw_data[[#This Row],[Trend close vs mm20]]=F184,"NO","YES"))</f>
        <v>NO</v>
      </c>
    </row>
    <row r="186" spans="1:8" x14ac:dyDescent="0.25">
      <c r="A186" s="2">
        <v>44290</v>
      </c>
      <c r="B186">
        <v>58220.755605780127</v>
      </c>
      <c r="C186">
        <v>56692.771500000003</v>
      </c>
      <c r="D186">
        <v>53796.0291</v>
      </c>
      <c r="E186">
        <f>IF(raw_data[[#This Row],[mm20_values]]="","",raw_data[[#This Row],[close]]-raw_data[[#This Row],[mm20_values]])</f>
        <v>1527.9841057801241</v>
      </c>
      <c r="F186" t="str">
        <f>IF(raw_data[[#This Row],[close moins mm20]]="","",IF(raw_data[[#This Row],[close moins mm20]]&gt;=0,"UP","DOWN"))</f>
        <v>UP</v>
      </c>
      <c r="G186" t="str">
        <f>IF(C185="","",IF(raw_data[[#This Row],[mm20_values]]-C185&gt;=0,"UP","DOWN"))</f>
        <v>UP</v>
      </c>
      <c r="H186" s="1" t="str">
        <f>IF(F185="","",IF(raw_data[[#This Row],[Trend close vs mm20]]=F185,"NO","YES"))</f>
        <v>NO</v>
      </c>
    </row>
    <row r="187" spans="1:8" x14ac:dyDescent="0.25">
      <c r="A187" s="2">
        <v>44291</v>
      </c>
      <c r="B187">
        <v>59131.895017683768</v>
      </c>
      <c r="C187">
        <v>56803.722900000001</v>
      </c>
      <c r="D187">
        <v>54006.019099999998</v>
      </c>
      <c r="E187">
        <f>IF(raw_data[[#This Row],[mm20_values]]="","",raw_data[[#This Row],[close]]-raw_data[[#This Row],[mm20_values]])</f>
        <v>2328.1721176837673</v>
      </c>
      <c r="F187" t="str">
        <f>IF(raw_data[[#This Row],[close moins mm20]]="","",IF(raw_data[[#This Row],[close moins mm20]]&gt;=0,"UP","DOWN"))</f>
        <v>UP</v>
      </c>
      <c r="G187" t="str">
        <f>IF(C186="","",IF(raw_data[[#This Row],[mm20_values]]-C186&gt;=0,"UP","DOWN"))</f>
        <v>UP</v>
      </c>
      <c r="H187" s="1" t="str">
        <f>IF(F186="","",IF(raw_data[[#This Row],[Trend close vs mm20]]=F186,"NO","YES"))</f>
        <v>NO</v>
      </c>
    </row>
    <row r="188" spans="1:8" x14ac:dyDescent="0.25">
      <c r="A188" s="2">
        <v>44292</v>
      </c>
      <c r="B188">
        <v>58003.422687821592</v>
      </c>
      <c r="C188">
        <v>56759.216999999997</v>
      </c>
      <c r="D188">
        <v>54207.546199999997</v>
      </c>
      <c r="E188">
        <f>IF(raw_data[[#This Row],[mm20_values]]="","",raw_data[[#This Row],[close]]-raw_data[[#This Row],[mm20_values]])</f>
        <v>1244.2056878215953</v>
      </c>
      <c r="F188" t="str">
        <f>IF(raw_data[[#This Row],[close moins mm20]]="","",IF(raw_data[[#This Row],[close moins mm20]]&gt;=0,"UP","DOWN"))</f>
        <v>UP</v>
      </c>
      <c r="G188" t="str">
        <f>IF(C187="","",IF(raw_data[[#This Row],[mm20_values]]-C187&gt;=0,"UP","DOWN"))</f>
        <v>DOWN</v>
      </c>
      <c r="H188" s="1" t="str">
        <f>IF(F187="","",IF(raw_data[[#This Row],[Trend close vs mm20]]=F187,"NO","YES"))</f>
        <v>NO</v>
      </c>
    </row>
    <row r="189" spans="1:8" x14ac:dyDescent="0.25">
      <c r="A189" s="2">
        <v>44293</v>
      </c>
      <c r="B189">
        <v>55951.824358157122</v>
      </c>
      <c r="C189">
        <v>56674.849800000004</v>
      </c>
      <c r="D189">
        <v>54341.204899999997</v>
      </c>
      <c r="E189">
        <f>IF(raw_data[[#This Row],[mm20_values]]="","",raw_data[[#This Row],[close]]-raw_data[[#This Row],[mm20_values]])</f>
        <v>-723.02544184288126</v>
      </c>
      <c r="F189" t="str">
        <f>IF(raw_data[[#This Row],[close moins mm20]]="","",IF(raw_data[[#This Row],[close moins mm20]]&gt;=0,"UP","DOWN"))</f>
        <v>DOWN</v>
      </c>
      <c r="G189" t="str">
        <f>IF(C188="","",IF(raw_data[[#This Row],[mm20_values]]-C188&gt;=0,"UP","DOWN"))</f>
        <v>DOWN</v>
      </c>
      <c r="H189" s="1" t="str">
        <f>IF(F188="","",IF(raw_data[[#This Row],[Trend close vs mm20]]=F188,"NO","YES"))</f>
        <v>YES</v>
      </c>
    </row>
    <row r="190" spans="1:8" x14ac:dyDescent="0.25">
      <c r="A190" s="2">
        <v>44294</v>
      </c>
      <c r="B190">
        <v>58075.821964169118</v>
      </c>
      <c r="C190">
        <v>56676.392500000002</v>
      </c>
      <c r="D190">
        <v>54459.915099999998</v>
      </c>
      <c r="E190">
        <f>IF(raw_data[[#This Row],[mm20_values]]="","",raw_data[[#This Row],[close]]-raw_data[[#This Row],[mm20_values]])</f>
        <v>1399.4294641691158</v>
      </c>
      <c r="F190" t="str">
        <f>IF(raw_data[[#This Row],[close moins mm20]]="","",IF(raw_data[[#This Row],[close moins mm20]]&gt;=0,"UP","DOWN"))</f>
        <v>UP</v>
      </c>
      <c r="G190" t="str">
        <f>IF(C189="","",IF(raw_data[[#This Row],[mm20_values]]-C189&gt;=0,"UP","DOWN"))</f>
        <v>UP</v>
      </c>
      <c r="H190" s="1" t="str">
        <f>IF(F189="","",IF(raw_data[[#This Row],[Trend close vs mm20]]=F189,"NO","YES"))</f>
        <v>YES</v>
      </c>
    </row>
    <row r="191" spans="1:8" x14ac:dyDescent="0.25">
      <c r="A191" s="2">
        <v>44295</v>
      </c>
      <c r="B191">
        <v>58134.41997879582</v>
      </c>
      <c r="C191">
        <v>56678.199200000003</v>
      </c>
      <c r="D191">
        <v>54591.061399999999</v>
      </c>
      <c r="E191">
        <f>IF(raw_data[[#This Row],[mm20_values]]="","",raw_data[[#This Row],[close]]-raw_data[[#This Row],[mm20_values]])</f>
        <v>1456.2207787958178</v>
      </c>
      <c r="F191" t="str">
        <f>IF(raw_data[[#This Row],[close moins mm20]]="","",IF(raw_data[[#This Row],[close moins mm20]]&gt;=0,"UP","DOWN"))</f>
        <v>UP</v>
      </c>
      <c r="G191" t="str">
        <f>IF(C190="","",IF(raw_data[[#This Row],[mm20_values]]-C190&gt;=0,"UP","DOWN"))</f>
        <v>UP</v>
      </c>
      <c r="H191" s="1" t="str">
        <f>IF(F190="","",IF(raw_data[[#This Row],[Trend close vs mm20]]=F190,"NO","YES"))</f>
        <v>NO</v>
      </c>
    </row>
    <row r="192" spans="1:8" x14ac:dyDescent="0.25">
      <c r="A192" s="2">
        <v>44296</v>
      </c>
      <c r="B192">
        <v>59779.494066313273</v>
      </c>
      <c r="C192">
        <v>56799.031000000003</v>
      </c>
      <c r="D192">
        <v>54668.036599999999</v>
      </c>
      <c r="E192">
        <f>IF(raw_data[[#This Row],[mm20_values]]="","",raw_data[[#This Row],[close]]-raw_data[[#This Row],[mm20_values]])</f>
        <v>2980.4630663132702</v>
      </c>
      <c r="F192" t="str">
        <f>IF(raw_data[[#This Row],[close moins mm20]]="","",IF(raw_data[[#This Row],[close moins mm20]]&gt;=0,"UP","DOWN"))</f>
        <v>UP</v>
      </c>
      <c r="G192" t="str">
        <f>IF(C191="","",IF(raw_data[[#This Row],[mm20_values]]-C191&gt;=0,"UP","DOWN"))</f>
        <v>UP</v>
      </c>
      <c r="H192" s="1" t="str">
        <f>IF(F191="","",IF(raw_data[[#This Row],[Trend close vs mm20]]=F191,"NO","YES"))</f>
        <v>NO</v>
      </c>
    </row>
    <row r="193" spans="1:8" x14ac:dyDescent="0.25">
      <c r="A193" s="2">
        <v>44297</v>
      </c>
      <c r="B193">
        <v>60085.598955206566</v>
      </c>
      <c r="C193">
        <v>57098.227800000001</v>
      </c>
      <c r="D193">
        <v>54752.493999999999</v>
      </c>
      <c r="E193">
        <f>IF(raw_data[[#This Row],[mm20_values]]="","",raw_data[[#This Row],[close]]-raw_data[[#This Row],[mm20_values]])</f>
        <v>2987.3711552065652</v>
      </c>
      <c r="F193" t="str">
        <f>IF(raw_data[[#This Row],[close moins mm20]]="","",IF(raw_data[[#This Row],[close moins mm20]]&gt;=0,"UP","DOWN"))</f>
        <v>UP</v>
      </c>
      <c r="G193" t="str">
        <f>IF(C192="","",IF(raw_data[[#This Row],[mm20_values]]-C192&gt;=0,"UP","DOWN"))</f>
        <v>UP</v>
      </c>
      <c r="H193" s="1" t="str">
        <f>IF(F192="","",IF(raw_data[[#This Row],[Trend close vs mm20]]=F192,"NO","YES"))</f>
        <v>NO</v>
      </c>
    </row>
    <row r="194" spans="1:8" x14ac:dyDescent="0.25">
      <c r="A194" s="2">
        <v>44298</v>
      </c>
      <c r="B194">
        <v>59852.430623240813</v>
      </c>
      <c r="C194">
        <v>57373.4323</v>
      </c>
      <c r="D194">
        <v>54801.004800000002</v>
      </c>
      <c r="E194">
        <f>IF(raw_data[[#This Row],[mm20_values]]="","",raw_data[[#This Row],[close]]-raw_data[[#This Row],[mm20_values]])</f>
        <v>2478.9983232408122</v>
      </c>
      <c r="F194" t="str">
        <f>IF(raw_data[[#This Row],[close moins mm20]]="","",IF(raw_data[[#This Row],[close moins mm20]]&gt;=0,"UP","DOWN"))</f>
        <v>UP</v>
      </c>
      <c r="G194" t="str">
        <f>IF(C193="","",IF(raw_data[[#This Row],[mm20_values]]-C193&gt;=0,"UP","DOWN"))</f>
        <v>UP</v>
      </c>
      <c r="H194" s="1" t="str">
        <f>IF(F193="","",IF(raw_data[[#This Row],[Trend close vs mm20]]=F193,"NO","YES"))</f>
        <v>NO</v>
      </c>
    </row>
    <row r="195" spans="1:8" x14ac:dyDescent="0.25">
      <c r="A195" s="2">
        <v>44299</v>
      </c>
      <c r="B195">
        <v>63614.492301018494</v>
      </c>
      <c r="C195">
        <v>57938.808599999997</v>
      </c>
      <c r="D195">
        <v>54990.673000000003</v>
      </c>
      <c r="E195">
        <f>IF(raw_data[[#This Row],[mm20_values]]="","",raw_data[[#This Row],[close]]-raw_data[[#This Row],[mm20_values]])</f>
        <v>5675.6837010184972</v>
      </c>
      <c r="F195" t="str">
        <f>IF(raw_data[[#This Row],[close moins mm20]]="","",IF(raw_data[[#This Row],[close moins mm20]]&gt;=0,"UP","DOWN"))</f>
        <v>UP</v>
      </c>
      <c r="G195" t="str">
        <f>IF(C194="","",IF(raw_data[[#This Row],[mm20_values]]-C194&gt;=0,"UP","DOWN"))</f>
        <v>UP</v>
      </c>
      <c r="H195" s="1" t="str">
        <f>IF(F194="","",IF(raw_data[[#This Row],[Trend close vs mm20]]=F194,"NO","YES"))</f>
        <v>NO</v>
      </c>
    </row>
    <row r="196" spans="1:8" x14ac:dyDescent="0.25">
      <c r="A196" s="2">
        <v>44300</v>
      </c>
      <c r="B196">
        <v>63014.152974490295</v>
      </c>
      <c r="C196">
        <v>58523.569799999997</v>
      </c>
      <c r="D196">
        <v>55272.818399999996</v>
      </c>
      <c r="E196">
        <f>IF(raw_data[[#This Row],[mm20_values]]="","",raw_data[[#This Row],[close]]-raw_data[[#This Row],[mm20_values]])</f>
        <v>4490.5831744902971</v>
      </c>
      <c r="F196" t="str">
        <f>IF(raw_data[[#This Row],[close moins mm20]]="","",IF(raw_data[[#This Row],[close moins mm20]]&gt;=0,"UP","DOWN"))</f>
        <v>UP</v>
      </c>
      <c r="G196" t="str">
        <f>IF(C195="","",IF(raw_data[[#This Row],[mm20_values]]-C195&gt;=0,"UP","DOWN"))</f>
        <v>UP</v>
      </c>
      <c r="H196" s="1" t="str">
        <f>IF(F195="","",IF(raw_data[[#This Row],[Trend close vs mm20]]=F195,"NO","YES"))</f>
        <v>NO</v>
      </c>
    </row>
    <row r="197" spans="1:8" x14ac:dyDescent="0.25">
      <c r="A197" s="2">
        <v>44301</v>
      </c>
      <c r="B197">
        <v>63219.071515878728</v>
      </c>
      <c r="C197">
        <v>58930.8966</v>
      </c>
      <c r="D197">
        <v>55542.594499999999</v>
      </c>
      <c r="E197">
        <f>IF(raw_data[[#This Row],[mm20_values]]="","",raw_data[[#This Row],[close]]-raw_data[[#This Row],[mm20_values]])</f>
        <v>4288.1749158787279</v>
      </c>
      <c r="F197" t="str">
        <f>IF(raw_data[[#This Row],[close moins mm20]]="","",IF(raw_data[[#This Row],[close moins mm20]]&gt;=0,"UP","DOWN"))</f>
        <v>UP</v>
      </c>
      <c r="G197" t="str">
        <f>IF(C196="","",IF(raw_data[[#This Row],[mm20_values]]-C196&gt;=0,"UP","DOWN"))</f>
        <v>UP</v>
      </c>
      <c r="H197" s="1" t="str">
        <f>IF(F196="","",IF(raw_data[[#This Row],[Trend close vs mm20]]=F196,"NO","YES"))</f>
        <v>NO</v>
      </c>
    </row>
    <row r="198" spans="1:8" x14ac:dyDescent="0.25">
      <c r="A198" s="2">
        <v>44302</v>
      </c>
      <c r="B198">
        <v>61397.073907066886</v>
      </c>
      <c r="C198">
        <v>59208.5962</v>
      </c>
      <c r="D198">
        <v>55828.733699999997</v>
      </c>
      <c r="E198">
        <f>IF(raw_data[[#This Row],[mm20_values]]="","",raw_data[[#This Row],[close]]-raw_data[[#This Row],[mm20_values]])</f>
        <v>2188.4777070668861</v>
      </c>
      <c r="F198" t="str">
        <f>IF(raw_data[[#This Row],[close moins mm20]]="","",IF(raw_data[[#This Row],[close moins mm20]]&gt;=0,"UP","DOWN"))</f>
        <v>UP</v>
      </c>
      <c r="G198" t="str">
        <f>IF(C197="","",IF(raw_data[[#This Row],[mm20_values]]-C197&gt;=0,"UP","DOWN"))</f>
        <v>UP</v>
      </c>
      <c r="H198" s="1" t="str">
        <f>IF(F197="","",IF(raw_data[[#This Row],[Trend close vs mm20]]=F197,"NO","YES"))</f>
        <v>NO</v>
      </c>
    </row>
    <row r="199" spans="1:8" x14ac:dyDescent="0.25">
      <c r="A199" s="2">
        <v>44303</v>
      </c>
      <c r="B199">
        <v>60026.26370654226</v>
      </c>
      <c r="C199">
        <v>59421.306400000001</v>
      </c>
      <c r="D199">
        <v>56103.244500000001</v>
      </c>
      <c r="E199">
        <f>IF(raw_data[[#This Row],[mm20_values]]="","",raw_data[[#This Row],[close]]-raw_data[[#This Row],[mm20_values]])</f>
        <v>604.95730654225918</v>
      </c>
      <c r="F199" t="str">
        <f>IF(raw_data[[#This Row],[close moins mm20]]="","",IF(raw_data[[#This Row],[close moins mm20]]&gt;=0,"UP","DOWN"))</f>
        <v>UP</v>
      </c>
      <c r="G199" t="str">
        <f>IF(C198="","",IF(raw_data[[#This Row],[mm20_values]]-C198&gt;=0,"UP","DOWN"))</f>
        <v>UP</v>
      </c>
      <c r="H199" s="1" t="str">
        <f>IF(F198="","",IF(raw_data[[#This Row],[Trend close vs mm20]]=F198,"NO","YES"))</f>
        <v>NO</v>
      </c>
    </row>
    <row r="200" spans="1:8" x14ac:dyDescent="0.25">
      <c r="A200" s="2">
        <v>44304</v>
      </c>
      <c r="B200">
        <v>56230.41289378886</v>
      </c>
      <c r="C200">
        <v>59351.214099999997</v>
      </c>
      <c r="D200">
        <v>56304.382799999999</v>
      </c>
      <c r="E200">
        <f>IF(raw_data[[#This Row],[mm20_values]]="","",raw_data[[#This Row],[close]]-raw_data[[#This Row],[mm20_values]])</f>
        <v>-3120.8012062111375</v>
      </c>
      <c r="F200" t="str">
        <f>IF(raw_data[[#This Row],[close moins mm20]]="","",IF(raw_data[[#This Row],[close moins mm20]]&gt;=0,"UP","DOWN"))</f>
        <v>DOWN</v>
      </c>
      <c r="G200" t="str">
        <f>IF(C199="","",IF(raw_data[[#This Row],[mm20_values]]-C199&gt;=0,"UP","DOWN"))</f>
        <v>DOWN</v>
      </c>
      <c r="H200" s="1" t="str">
        <f>IF(F199="","",IF(raw_data[[#This Row],[Trend close vs mm20]]=F199,"NO","YES"))</f>
        <v>YES</v>
      </c>
    </row>
    <row r="201" spans="1:8" x14ac:dyDescent="0.25">
      <c r="A201" s="2">
        <v>44305</v>
      </c>
      <c r="B201">
        <v>55681.689726952056</v>
      </c>
      <c r="C201">
        <v>59195.892</v>
      </c>
      <c r="D201">
        <v>56513.202299999997</v>
      </c>
      <c r="E201">
        <f>IF(raw_data[[#This Row],[mm20_values]]="","",raw_data[[#This Row],[close]]-raw_data[[#This Row],[mm20_values]])</f>
        <v>-3514.2022730479439</v>
      </c>
      <c r="F201" t="str">
        <f>IF(raw_data[[#This Row],[close moins mm20]]="","",IF(raw_data[[#This Row],[close moins mm20]]&gt;=0,"UP","DOWN"))</f>
        <v>DOWN</v>
      </c>
      <c r="G201" t="str">
        <f>IF(C200="","",IF(raw_data[[#This Row],[mm20_values]]-C200&gt;=0,"UP","DOWN"))</f>
        <v>DOWN</v>
      </c>
      <c r="H201" s="1" t="str">
        <f>IF(F200="","",IF(raw_data[[#This Row],[Trend close vs mm20]]=F200,"NO","YES"))</f>
        <v>NO</v>
      </c>
    </row>
    <row r="202" spans="1:8" x14ac:dyDescent="0.25">
      <c r="A202" s="2">
        <v>44306</v>
      </c>
      <c r="B202">
        <v>56479.365110546962</v>
      </c>
      <c r="C202">
        <v>59081.191800000001</v>
      </c>
      <c r="D202">
        <v>56650.728300000002</v>
      </c>
      <c r="E202">
        <f>IF(raw_data[[#This Row],[mm20_values]]="","",raw_data[[#This Row],[close]]-raw_data[[#This Row],[mm20_values]])</f>
        <v>-2601.8266894530389</v>
      </c>
      <c r="F202" t="str">
        <f>IF(raw_data[[#This Row],[close moins mm20]]="","",IF(raw_data[[#This Row],[close moins mm20]]&gt;=0,"UP","DOWN"))</f>
        <v>DOWN</v>
      </c>
      <c r="G202" t="str">
        <f>IF(C201="","",IF(raw_data[[#This Row],[mm20_values]]-C201&gt;=0,"UP","DOWN"))</f>
        <v>DOWN</v>
      </c>
      <c r="H202" s="1" t="str">
        <f>IF(F201="","",IF(raw_data[[#This Row],[Trend close vs mm20]]=F201,"NO","YES"))</f>
        <v>NO</v>
      </c>
    </row>
    <row r="203" spans="1:8" x14ac:dyDescent="0.25">
      <c r="A203" s="2">
        <v>44307</v>
      </c>
      <c r="B203">
        <v>53799.302013706925</v>
      </c>
      <c r="C203">
        <v>58835.420599999998</v>
      </c>
      <c r="D203">
        <v>56756.617299999998</v>
      </c>
      <c r="E203">
        <f>IF(raw_data[[#This Row],[mm20_values]]="","",raw_data[[#This Row],[close]]-raw_data[[#This Row],[mm20_values]])</f>
        <v>-5036.1185862930724</v>
      </c>
      <c r="F203" t="str">
        <f>IF(raw_data[[#This Row],[close moins mm20]]="","",IF(raw_data[[#This Row],[close moins mm20]]&gt;=0,"UP","DOWN"))</f>
        <v>DOWN</v>
      </c>
      <c r="G203" t="str">
        <f>IF(C202="","",IF(raw_data[[#This Row],[mm20_values]]-C202&gt;=0,"UP","DOWN"))</f>
        <v>DOWN</v>
      </c>
      <c r="H203" s="1" t="str">
        <f>IF(F202="","",IF(raw_data[[#This Row],[Trend close vs mm20]]=F202,"NO","YES"))</f>
        <v>NO</v>
      </c>
    </row>
    <row r="204" spans="1:8" x14ac:dyDescent="0.25">
      <c r="A204" s="2">
        <v>44308</v>
      </c>
      <c r="B204">
        <v>51709.012637837208</v>
      </c>
      <c r="C204">
        <v>58472.716500000002</v>
      </c>
      <c r="D204">
        <v>56783.120600000002</v>
      </c>
      <c r="E204">
        <f>IF(raw_data[[#This Row],[mm20_values]]="","",raw_data[[#This Row],[close]]-raw_data[[#This Row],[mm20_values]])</f>
        <v>-6763.7038621627944</v>
      </c>
      <c r="F204" t="str">
        <f>IF(raw_data[[#This Row],[close moins mm20]]="","",IF(raw_data[[#This Row],[close moins mm20]]&gt;=0,"UP","DOWN"))</f>
        <v>DOWN</v>
      </c>
      <c r="G204" t="str">
        <f>IF(C203="","",IF(raw_data[[#This Row],[mm20_values]]-C203&gt;=0,"UP","DOWN"))</f>
        <v>DOWN</v>
      </c>
      <c r="H204" s="1" t="str">
        <f>IF(F203="","",IF(raw_data[[#This Row],[Trend close vs mm20]]=F203,"NO","YES"))</f>
        <v>NO</v>
      </c>
    </row>
    <row r="205" spans="1:8" x14ac:dyDescent="0.25">
      <c r="A205" s="2">
        <v>44309</v>
      </c>
      <c r="B205">
        <v>51166.825663189942</v>
      </c>
      <c r="C205">
        <v>58178.666299999997</v>
      </c>
      <c r="D205">
        <v>56838.911999999997</v>
      </c>
      <c r="E205">
        <f>IF(raw_data[[#This Row],[mm20_values]]="","",raw_data[[#This Row],[close]]-raw_data[[#This Row],[mm20_values]])</f>
        <v>-7011.840636810055</v>
      </c>
      <c r="F205" t="str">
        <f>IF(raw_data[[#This Row],[close moins mm20]]="","",IF(raw_data[[#This Row],[close moins mm20]]&gt;=0,"UP","DOWN"))</f>
        <v>DOWN</v>
      </c>
      <c r="G205" t="str">
        <f>IF(C204="","",IF(raw_data[[#This Row],[mm20_values]]-C204&gt;=0,"UP","DOWN"))</f>
        <v>DOWN</v>
      </c>
      <c r="H205" s="1" t="str">
        <f>IF(F204="","",IF(raw_data[[#This Row],[Trend close vs mm20]]=F204,"NO","YES"))</f>
        <v>NO</v>
      </c>
    </row>
    <row r="206" spans="1:8" x14ac:dyDescent="0.25">
      <c r="A206" s="2">
        <v>44310</v>
      </c>
      <c r="B206">
        <v>50124.947879399981</v>
      </c>
      <c r="C206">
        <v>57773.875899999999</v>
      </c>
      <c r="D206">
        <v>56865.588199999998</v>
      </c>
      <c r="E206">
        <f>IF(raw_data[[#This Row],[mm20_values]]="","",raw_data[[#This Row],[close]]-raw_data[[#This Row],[mm20_values]])</f>
        <v>-7648.9280206000185</v>
      </c>
      <c r="F206" t="str">
        <f>IF(raw_data[[#This Row],[close moins mm20]]="","",IF(raw_data[[#This Row],[close moins mm20]]&gt;=0,"UP","DOWN"))</f>
        <v>DOWN</v>
      </c>
      <c r="G206" t="str">
        <f>IF(C205="","",IF(raw_data[[#This Row],[mm20_values]]-C205&gt;=0,"UP","DOWN"))</f>
        <v>DOWN</v>
      </c>
      <c r="H206" s="1" t="str">
        <f>IF(F205="","",IF(raw_data[[#This Row],[Trend close vs mm20]]=F205,"NO","YES"))</f>
        <v>NO</v>
      </c>
    </row>
    <row r="207" spans="1:8" x14ac:dyDescent="0.25">
      <c r="A207" s="2">
        <v>44311</v>
      </c>
      <c r="B207">
        <v>49119.752126488427</v>
      </c>
      <c r="C207">
        <v>57273.268799999998</v>
      </c>
      <c r="D207">
        <v>56870.243999999999</v>
      </c>
      <c r="E207">
        <f>IF(raw_data[[#This Row],[mm20_values]]="","",raw_data[[#This Row],[close]]-raw_data[[#This Row],[mm20_values]])</f>
        <v>-8153.5166735115708</v>
      </c>
      <c r="F207" t="str">
        <f>IF(raw_data[[#This Row],[close moins mm20]]="","",IF(raw_data[[#This Row],[close moins mm20]]&gt;=0,"UP","DOWN"))</f>
        <v>DOWN</v>
      </c>
      <c r="G207" t="str">
        <f>IF(C206="","",IF(raw_data[[#This Row],[mm20_values]]-C206&gt;=0,"UP","DOWN"))</f>
        <v>DOWN</v>
      </c>
      <c r="H207" s="1" t="str">
        <f>IF(F206="","",IF(raw_data[[#This Row],[Trend close vs mm20]]=F206,"NO","YES"))</f>
        <v>NO</v>
      </c>
    </row>
    <row r="208" spans="1:8" x14ac:dyDescent="0.25">
      <c r="A208" s="2">
        <v>44312</v>
      </c>
      <c r="B208">
        <v>54057.523231631407</v>
      </c>
      <c r="C208">
        <v>57075.9738</v>
      </c>
      <c r="D208">
        <v>56931.669300000001</v>
      </c>
      <c r="E208">
        <f>IF(raw_data[[#This Row],[mm20_values]]="","",raw_data[[#This Row],[close]]-raw_data[[#This Row],[mm20_values]])</f>
        <v>-3018.4505683685929</v>
      </c>
      <c r="F208" t="str">
        <f>IF(raw_data[[#This Row],[close moins mm20]]="","",IF(raw_data[[#This Row],[close moins mm20]]&gt;=0,"UP","DOWN"))</f>
        <v>DOWN</v>
      </c>
      <c r="G208" t="str">
        <f>IF(C207="","",IF(raw_data[[#This Row],[mm20_values]]-C207&gt;=0,"UP","DOWN"))</f>
        <v>DOWN</v>
      </c>
      <c r="H208" s="1" t="str">
        <f>IF(F207="","",IF(raw_data[[#This Row],[Trend close vs mm20]]=F207,"NO","YES"))</f>
        <v>NO</v>
      </c>
    </row>
    <row r="209" spans="1:8" x14ac:dyDescent="0.25">
      <c r="A209" s="2">
        <v>44313</v>
      </c>
      <c r="B209">
        <v>55064.961875884335</v>
      </c>
      <c r="C209">
        <v>57031.630700000002</v>
      </c>
      <c r="D209">
        <v>56984.966399999998</v>
      </c>
      <c r="E209">
        <f>IF(raw_data[[#This Row],[mm20_values]]="","",raw_data[[#This Row],[close]]-raw_data[[#This Row],[mm20_values]])</f>
        <v>-1966.6688241156662</v>
      </c>
      <c r="F209" t="str">
        <f>IF(raw_data[[#This Row],[close moins mm20]]="","",IF(raw_data[[#This Row],[close moins mm20]]&gt;=0,"UP","DOWN"))</f>
        <v>DOWN</v>
      </c>
      <c r="G209" t="str">
        <f>IF(C208="","",IF(raw_data[[#This Row],[mm20_values]]-C208&gt;=0,"UP","DOWN"))</f>
        <v>DOWN</v>
      </c>
      <c r="H209" s="1" t="str">
        <f>IF(F208="","",IF(raw_data[[#This Row],[Trend close vs mm20]]=F208,"NO","YES"))</f>
        <v>NO</v>
      </c>
    </row>
    <row r="210" spans="1:8" x14ac:dyDescent="0.25">
      <c r="A210" s="2">
        <v>44314</v>
      </c>
      <c r="B210">
        <v>54885.722658202299</v>
      </c>
      <c r="C210">
        <v>56872.125699999997</v>
      </c>
      <c r="D210">
        <v>56984.196000000004</v>
      </c>
      <c r="E210">
        <f>IF(raw_data[[#This Row],[mm20_values]]="","",raw_data[[#This Row],[close]]-raw_data[[#This Row],[mm20_values]])</f>
        <v>-1986.4030417976974</v>
      </c>
      <c r="F210" t="str">
        <f>IF(raw_data[[#This Row],[close moins mm20]]="","",IF(raw_data[[#This Row],[close moins mm20]]&gt;=0,"UP","DOWN"))</f>
        <v>DOWN</v>
      </c>
      <c r="G210" t="str">
        <f>IF(C209="","",IF(raw_data[[#This Row],[mm20_values]]-C209&gt;=0,"UP","DOWN"))</f>
        <v>DOWN</v>
      </c>
      <c r="H210" s="1" t="str">
        <f>IF(F209="","",IF(raw_data[[#This Row],[Trend close vs mm20]]=F209,"NO","YES"))</f>
        <v>NO</v>
      </c>
    </row>
    <row r="211" spans="1:8" x14ac:dyDescent="0.25">
      <c r="A211" s="2">
        <v>44315</v>
      </c>
      <c r="B211">
        <v>53586.040361543877</v>
      </c>
      <c r="C211">
        <v>56644.706700000002</v>
      </c>
      <c r="D211">
        <v>56938.100899999998</v>
      </c>
      <c r="E211">
        <f>IF(raw_data[[#This Row],[mm20_values]]="","",raw_data[[#This Row],[close]]-raw_data[[#This Row],[mm20_values]])</f>
        <v>-3058.6663384561252</v>
      </c>
      <c r="F211" t="str">
        <f>IF(raw_data[[#This Row],[close moins mm20]]="","",IF(raw_data[[#This Row],[close moins mm20]]&gt;=0,"UP","DOWN"))</f>
        <v>DOWN</v>
      </c>
      <c r="G211" t="str">
        <f>IF(C210="","",IF(raw_data[[#This Row],[mm20_values]]-C210&gt;=0,"UP","DOWN"))</f>
        <v>DOWN</v>
      </c>
      <c r="H211" s="1" t="str">
        <f>IF(F210="","",IF(raw_data[[#This Row],[Trend close vs mm20]]=F210,"NO","YES"))</f>
        <v>NO</v>
      </c>
    </row>
    <row r="212" spans="1:8" x14ac:dyDescent="0.25">
      <c r="A212" s="2">
        <v>44316</v>
      </c>
      <c r="B212">
        <v>57730.287712175203</v>
      </c>
      <c r="C212">
        <v>56542.246400000004</v>
      </c>
      <c r="D212">
        <v>56936.378199999999</v>
      </c>
      <c r="E212">
        <f>IF(raw_data[[#This Row],[mm20_values]]="","",raw_data[[#This Row],[close]]-raw_data[[#This Row],[mm20_values]])</f>
        <v>1188.041312175199</v>
      </c>
      <c r="F212" t="str">
        <f>IF(raw_data[[#This Row],[close moins mm20]]="","",IF(raw_data[[#This Row],[close moins mm20]]&gt;=0,"UP","DOWN"))</f>
        <v>UP</v>
      </c>
      <c r="G212" t="str">
        <f>IF(C211="","",IF(raw_data[[#This Row],[mm20_values]]-C211&gt;=0,"UP","DOWN"))</f>
        <v>DOWN</v>
      </c>
      <c r="H212" s="1" t="str">
        <f>IF(F211="","",IF(raw_data[[#This Row],[Trend close vs mm20]]=F211,"NO","YES"))</f>
        <v>YES</v>
      </c>
    </row>
    <row r="213" spans="1:8" x14ac:dyDescent="0.25">
      <c r="A213" s="2">
        <v>44317</v>
      </c>
      <c r="B213">
        <v>57829.684920638858</v>
      </c>
      <c r="C213">
        <v>56429.450700000001</v>
      </c>
      <c r="D213">
        <v>56948.054199999999</v>
      </c>
      <c r="E213">
        <f>IF(raw_data[[#This Row],[mm20_values]]="","",raw_data[[#This Row],[close]]-raw_data[[#This Row],[mm20_values]])</f>
        <v>1400.2342206388566</v>
      </c>
      <c r="F213" t="str">
        <f>IF(raw_data[[#This Row],[close moins mm20]]="","",IF(raw_data[[#This Row],[close moins mm20]]&gt;=0,"UP","DOWN"))</f>
        <v>UP</v>
      </c>
      <c r="G213" t="str">
        <f>IF(C212="","",IF(raw_data[[#This Row],[mm20_values]]-C212&gt;=0,"UP","DOWN"))</f>
        <v>DOWN</v>
      </c>
      <c r="H213" s="1" t="str">
        <f>IF(F212="","",IF(raw_data[[#This Row],[Trend close vs mm20]]=F212,"NO","YES"))</f>
        <v>NO</v>
      </c>
    </row>
    <row r="214" spans="1:8" x14ac:dyDescent="0.25">
      <c r="A214" s="2">
        <v>44318</v>
      </c>
      <c r="B214">
        <v>56612.638456992892</v>
      </c>
      <c r="C214">
        <v>56267.4611</v>
      </c>
      <c r="D214">
        <v>56856.634400000003</v>
      </c>
      <c r="E214">
        <f>IF(raw_data[[#This Row],[mm20_values]]="","",raw_data[[#This Row],[close]]-raw_data[[#This Row],[mm20_values]])</f>
        <v>345.17735699289187</v>
      </c>
      <c r="F214" t="str">
        <f>IF(raw_data[[#This Row],[close moins mm20]]="","",IF(raw_data[[#This Row],[close moins mm20]]&gt;=0,"UP","DOWN"))</f>
        <v>UP</v>
      </c>
      <c r="G214" t="str">
        <f>IF(C213="","",IF(raw_data[[#This Row],[mm20_values]]-C213&gt;=0,"UP","DOWN"))</f>
        <v>DOWN</v>
      </c>
      <c r="H214" s="1" t="str">
        <f>IF(F213="","",IF(raw_data[[#This Row],[Trend close vs mm20]]=F213,"NO","YES"))</f>
        <v>NO</v>
      </c>
    </row>
    <row r="215" spans="1:8" x14ac:dyDescent="0.25">
      <c r="A215" s="2">
        <v>44319</v>
      </c>
      <c r="B215">
        <v>57178.886076329327</v>
      </c>
      <c r="C215">
        <v>55945.680800000002</v>
      </c>
      <c r="D215">
        <v>56820.650600000001</v>
      </c>
      <c r="E215">
        <f>IF(raw_data[[#This Row],[mm20_values]]="","",raw_data[[#This Row],[close]]-raw_data[[#This Row],[mm20_values]])</f>
        <v>1233.205276329325</v>
      </c>
      <c r="F215" t="str">
        <f>IF(raw_data[[#This Row],[close moins mm20]]="","",IF(raw_data[[#This Row],[close moins mm20]]&gt;=0,"UP","DOWN"))</f>
        <v>UP</v>
      </c>
      <c r="G215" t="str">
        <f>IF(C214="","",IF(raw_data[[#This Row],[mm20_values]]-C214&gt;=0,"UP","DOWN"))</f>
        <v>DOWN</v>
      </c>
      <c r="H215" s="1" t="str">
        <f>IF(F214="","",IF(raw_data[[#This Row],[Trend close vs mm20]]=F214,"NO","YES"))</f>
        <v>NO</v>
      </c>
    </row>
    <row r="216" spans="1:8" x14ac:dyDescent="0.25">
      <c r="A216" s="2">
        <v>44320</v>
      </c>
      <c r="B216">
        <v>53250.509377050192</v>
      </c>
      <c r="C216">
        <v>55457.498599999999</v>
      </c>
      <c r="D216">
        <v>56772.979099999997</v>
      </c>
      <c r="E216">
        <f>IF(raw_data[[#This Row],[mm20_values]]="","",raw_data[[#This Row],[close]]-raw_data[[#This Row],[mm20_values]])</f>
        <v>-2206.9892229498073</v>
      </c>
      <c r="F216" t="str">
        <f>IF(raw_data[[#This Row],[close moins mm20]]="","",IF(raw_data[[#This Row],[close moins mm20]]&gt;=0,"UP","DOWN"))</f>
        <v>DOWN</v>
      </c>
      <c r="G216" t="str">
        <f>IF(C215="","",IF(raw_data[[#This Row],[mm20_values]]-C215&gt;=0,"UP","DOWN"))</f>
        <v>DOWN</v>
      </c>
      <c r="H216" s="1" t="str">
        <f>IF(F215="","",IF(raw_data[[#This Row],[Trend close vs mm20]]=F215,"NO","YES"))</f>
        <v>YES</v>
      </c>
    </row>
    <row r="217" spans="1:8" x14ac:dyDescent="0.25">
      <c r="A217" s="2">
        <v>44321</v>
      </c>
      <c r="B217">
        <v>57500.980517385018</v>
      </c>
      <c r="C217">
        <v>55171.593999999997</v>
      </c>
      <c r="D217">
        <v>56784.741399999999</v>
      </c>
      <c r="E217">
        <f>IF(raw_data[[#This Row],[mm20_values]]="","",raw_data[[#This Row],[close]]-raw_data[[#This Row],[mm20_values]])</f>
        <v>2329.3865173850209</v>
      </c>
      <c r="F217" t="str">
        <f>IF(raw_data[[#This Row],[close moins mm20]]="","",IF(raw_data[[#This Row],[close moins mm20]]&gt;=0,"UP","DOWN"))</f>
        <v>UP</v>
      </c>
      <c r="G217" t="str">
        <f>IF(C216="","",IF(raw_data[[#This Row],[mm20_values]]-C216&gt;=0,"UP","DOWN"))</f>
        <v>DOWN</v>
      </c>
      <c r="H217" s="1" t="str">
        <f>IF(F216="","",IF(raw_data[[#This Row],[Trend close vs mm20]]=F216,"NO","YES"))</f>
        <v>YES</v>
      </c>
    </row>
    <row r="218" spans="1:8" x14ac:dyDescent="0.25">
      <c r="A218" s="2">
        <v>44322</v>
      </c>
      <c r="B218">
        <v>56431.250276969135</v>
      </c>
      <c r="C218">
        <v>54923.302900000002</v>
      </c>
      <c r="D218">
        <v>56735.495600000002</v>
      </c>
      <c r="E218">
        <f>IF(raw_data[[#This Row],[mm20_values]]="","",raw_data[[#This Row],[close]]-raw_data[[#This Row],[mm20_values]])</f>
        <v>1507.9473769691322</v>
      </c>
      <c r="F218" t="str">
        <f>IF(raw_data[[#This Row],[close moins mm20]]="","",IF(raw_data[[#This Row],[close moins mm20]]&gt;=0,"UP","DOWN"))</f>
        <v>UP</v>
      </c>
      <c r="G218" t="str">
        <f>IF(C217="","",IF(raw_data[[#This Row],[mm20_values]]-C217&gt;=0,"UP","DOWN"))</f>
        <v>DOWN</v>
      </c>
      <c r="H218" s="1" t="str">
        <f>IF(F217="","",IF(raw_data[[#This Row],[Trend close vs mm20]]=F217,"NO","YES"))</f>
        <v>NO</v>
      </c>
    </row>
    <row r="219" spans="1:8" x14ac:dyDescent="0.25">
      <c r="A219" s="2">
        <v>44323</v>
      </c>
      <c r="B219">
        <v>57363.454781578337</v>
      </c>
      <c r="C219">
        <v>54790.162400000001</v>
      </c>
      <c r="D219">
        <v>56729.981299999999</v>
      </c>
      <c r="E219">
        <f>IF(raw_data[[#This Row],[mm20_values]]="","",raw_data[[#This Row],[close]]-raw_data[[#This Row],[mm20_values]])</f>
        <v>2573.2923815783361</v>
      </c>
      <c r="F219" t="str">
        <f>IF(raw_data[[#This Row],[close moins mm20]]="","",IF(raw_data[[#This Row],[close moins mm20]]&gt;=0,"UP","DOWN"))</f>
        <v>UP</v>
      </c>
      <c r="G219" t="str">
        <f>IF(C218="","",IF(raw_data[[#This Row],[mm20_values]]-C218&gt;=0,"UP","DOWN"))</f>
        <v>DOWN</v>
      </c>
      <c r="H219" s="1" t="str">
        <f>IF(F218="","",IF(raw_data[[#This Row],[Trend close vs mm20]]=F218,"NO","YES"))</f>
        <v>NO</v>
      </c>
    </row>
    <row r="220" spans="1:8" x14ac:dyDescent="0.25">
      <c r="A220" s="2">
        <v>44324</v>
      </c>
      <c r="B220">
        <v>58934.936384896224</v>
      </c>
      <c r="C220">
        <v>54925.388599999998</v>
      </c>
      <c r="D220">
        <v>56747.780700000003</v>
      </c>
      <c r="E220">
        <f>IF(raw_data[[#This Row],[mm20_values]]="","",raw_data[[#This Row],[close]]-raw_data[[#This Row],[mm20_values]])</f>
        <v>4009.5477848962255</v>
      </c>
      <c r="F220" t="str">
        <f>IF(raw_data[[#This Row],[close moins mm20]]="","",IF(raw_data[[#This Row],[close moins mm20]]&gt;=0,"UP","DOWN"))</f>
        <v>UP</v>
      </c>
      <c r="G220" t="str">
        <f>IF(C219="","",IF(raw_data[[#This Row],[mm20_values]]-C219&gt;=0,"UP","DOWN"))</f>
        <v>UP</v>
      </c>
      <c r="H220" s="1" t="str">
        <f>IF(F219="","",IF(raw_data[[#This Row],[Trend close vs mm20]]=F219,"NO","YES"))</f>
        <v>NO</v>
      </c>
    </row>
    <row r="221" spans="1:8" x14ac:dyDescent="0.25">
      <c r="A221" s="2">
        <v>44325</v>
      </c>
      <c r="B221">
        <v>58293.48964180507</v>
      </c>
      <c r="C221">
        <v>55055.978600000002</v>
      </c>
      <c r="D221">
        <v>56751.684699999998</v>
      </c>
      <c r="E221">
        <f>IF(raw_data[[#This Row],[mm20_values]]="","",raw_data[[#This Row],[close]]-raw_data[[#This Row],[mm20_values]])</f>
        <v>3237.5110418050681</v>
      </c>
      <c r="F221" t="str">
        <f>IF(raw_data[[#This Row],[close moins mm20]]="","",IF(raw_data[[#This Row],[close moins mm20]]&gt;=0,"UP","DOWN"))</f>
        <v>UP</v>
      </c>
      <c r="G221" t="str">
        <f>IF(C220="","",IF(raw_data[[#This Row],[mm20_values]]-C220&gt;=0,"UP","DOWN"))</f>
        <v>UP</v>
      </c>
      <c r="H221" s="1" t="str">
        <f>IF(F220="","",IF(raw_data[[#This Row],[Trend close vs mm20]]=F220,"NO","YES"))</f>
        <v>NO</v>
      </c>
    </row>
    <row r="222" spans="1:8" x14ac:dyDescent="0.25">
      <c r="A222" s="2">
        <v>44326</v>
      </c>
      <c r="B222">
        <v>55855.609274233968</v>
      </c>
      <c r="C222">
        <v>55024.790800000002</v>
      </c>
      <c r="D222">
        <v>56721.539799999999</v>
      </c>
      <c r="E222">
        <f>IF(raw_data[[#This Row],[mm20_values]]="","",raw_data[[#This Row],[close]]-raw_data[[#This Row],[mm20_values]])</f>
        <v>830.81847423396539</v>
      </c>
      <c r="F222" t="str">
        <f>IF(raw_data[[#This Row],[close moins mm20]]="","",IF(raw_data[[#This Row],[close moins mm20]]&gt;=0,"UP","DOWN"))</f>
        <v>UP</v>
      </c>
      <c r="G222" t="str">
        <f>IF(C221="","",IF(raw_data[[#This Row],[mm20_values]]-C221&gt;=0,"UP","DOWN"))</f>
        <v>DOWN</v>
      </c>
      <c r="H222" s="1" t="str">
        <f>IF(F221="","",IF(raw_data[[#This Row],[Trend close vs mm20]]=F221,"NO","YES"))</f>
        <v>NO</v>
      </c>
    </row>
    <row r="223" spans="1:8" x14ac:dyDescent="0.25">
      <c r="A223" s="2">
        <v>44327</v>
      </c>
      <c r="B223">
        <v>56730.151117056856</v>
      </c>
      <c r="C223">
        <v>55171.333200000001</v>
      </c>
      <c r="D223">
        <v>56774.109499999999</v>
      </c>
      <c r="E223">
        <f>IF(raw_data[[#This Row],[mm20_values]]="","",raw_data[[#This Row],[close]]-raw_data[[#This Row],[mm20_values]])</f>
        <v>1558.8179170568546</v>
      </c>
      <c r="F223" t="str">
        <f>IF(raw_data[[#This Row],[close moins mm20]]="","",IF(raw_data[[#This Row],[close moins mm20]]&gt;=0,"UP","DOWN"))</f>
        <v>UP</v>
      </c>
      <c r="G223" t="str">
        <f>IF(C222="","",IF(raw_data[[#This Row],[mm20_values]]-C222&gt;=0,"UP","DOWN"))</f>
        <v>UP</v>
      </c>
      <c r="H223" s="1" t="str">
        <f>IF(F222="","",IF(raw_data[[#This Row],[Trend close vs mm20]]=F222,"NO","YES"))</f>
        <v>NO</v>
      </c>
    </row>
    <row r="224" spans="1:8" x14ac:dyDescent="0.25">
      <c r="A224" s="2">
        <v>44328</v>
      </c>
      <c r="B224">
        <v>49542.715330223982</v>
      </c>
      <c r="C224">
        <v>55063.018400000001</v>
      </c>
      <c r="D224">
        <v>56677.997000000003</v>
      </c>
      <c r="E224">
        <f>IF(raw_data[[#This Row],[mm20_values]]="","",raw_data[[#This Row],[close]]-raw_data[[#This Row],[mm20_values]])</f>
        <v>-5520.3030697760187</v>
      </c>
      <c r="F224" t="str">
        <f>IF(raw_data[[#This Row],[close moins mm20]]="","",IF(raw_data[[#This Row],[close moins mm20]]&gt;=0,"UP","DOWN"))</f>
        <v>DOWN</v>
      </c>
      <c r="G224" t="str">
        <f>IF(C223="","",IF(raw_data[[#This Row],[mm20_values]]-C223&gt;=0,"UP","DOWN"))</f>
        <v>DOWN</v>
      </c>
      <c r="H224" s="1" t="str">
        <f>IF(F223="","",IF(raw_data[[#This Row],[Trend close vs mm20]]=F223,"NO","YES"))</f>
        <v>YES</v>
      </c>
    </row>
    <row r="225" spans="1:8" x14ac:dyDescent="0.25">
      <c r="A225" s="2">
        <v>44329</v>
      </c>
      <c r="B225">
        <v>49687.005079417846</v>
      </c>
      <c r="C225">
        <v>54989.027399999999</v>
      </c>
      <c r="D225">
        <v>56625.597800000003</v>
      </c>
      <c r="E225">
        <f>IF(raw_data[[#This Row],[mm20_values]]="","",raw_data[[#This Row],[close]]-raw_data[[#This Row],[mm20_values]])</f>
        <v>-5302.022320582153</v>
      </c>
      <c r="F225" t="str">
        <f>IF(raw_data[[#This Row],[close moins mm20]]="","",IF(raw_data[[#This Row],[close moins mm20]]&gt;=0,"UP","DOWN"))</f>
        <v>DOWN</v>
      </c>
      <c r="G225" t="str">
        <f>IF(C224="","",IF(raw_data[[#This Row],[mm20_values]]-C224&gt;=0,"UP","DOWN"))</f>
        <v>DOWN</v>
      </c>
      <c r="H225" s="1" t="str">
        <f>IF(F224="","",IF(raw_data[[#This Row],[Trend close vs mm20]]=F224,"NO","YES"))</f>
        <v>NO</v>
      </c>
    </row>
    <row r="226" spans="1:8" x14ac:dyDescent="0.25">
      <c r="A226" s="2">
        <v>44330</v>
      </c>
      <c r="B226">
        <v>49891.588882474462</v>
      </c>
      <c r="C226">
        <v>54977.359400000001</v>
      </c>
      <c r="D226">
        <v>56597.050999999999</v>
      </c>
      <c r="E226">
        <f>IF(raw_data[[#This Row],[mm20_values]]="","",raw_data[[#This Row],[close]]-raw_data[[#This Row],[mm20_values]])</f>
        <v>-5085.7705175255396</v>
      </c>
      <c r="F226" t="str">
        <f>IF(raw_data[[#This Row],[close moins mm20]]="","",IF(raw_data[[#This Row],[close moins mm20]]&gt;=0,"UP","DOWN"))</f>
        <v>DOWN</v>
      </c>
      <c r="G226" t="str">
        <f>IF(C225="","",IF(raw_data[[#This Row],[mm20_values]]-C225&gt;=0,"UP","DOWN"))</f>
        <v>DOWN</v>
      </c>
      <c r="H226" s="1" t="str">
        <f>IF(F225="","",IF(raw_data[[#This Row],[Trend close vs mm20]]=F225,"NO","YES"))</f>
        <v>NO</v>
      </c>
    </row>
    <row r="227" spans="1:8" x14ac:dyDescent="0.25">
      <c r="A227" s="2">
        <v>44331</v>
      </c>
      <c r="B227">
        <v>46781.977763335752</v>
      </c>
      <c r="C227">
        <v>54860.470699999998</v>
      </c>
      <c r="D227">
        <v>56431.239800000003</v>
      </c>
      <c r="E227">
        <f>IF(raw_data[[#This Row],[mm20_values]]="","",raw_data[[#This Row],[close]]-raw_data[[#This Row],[mm20_values]])</f>
        <v>-8078.4929366642464</v>
      </c>
      <c r="F227" t="str">
        <f>IF(raw_data[[#This Row],[close moins mm20]]="","",IF(raw_data[[#This Row],[close moins mm20]]&gt;=0,"UP","DOWN"))</f>
        <v>DOWN</v>
      </c>
      <c r="G227" t="str">
        <f>IF(C226="","",IF(raw_data[[#This Row],[mm20_values]]-C226&gt;=0,"UP","DOWN"))</f>
        <v>DOWN</v>
      </c>
      <c r="H227" s="1" t="str">
        <f>IF(F226="","",IF(raw_data[[#This Row],[Trend close vs mm20]]=F226,"NO","YES"))</f>
        <v>NO</v>
      </c>
    </row>
    <row r="228" spans="1:8" x14ac:dyDescent="0.25">
      <c r="A228" s="2">
        <v>44332</v>
      </c>
      <c r="B228">
        <v>46485.90946519428</v>
      </c>
      <c r="C228">
        <v>54481.89</v>
      </c>
      <c r="D228">
        <v>56244.096400000002</v>
      </c>
      <c r="E228">
        <f>IF(raw_data[[#This Row],[mm20_values]]="","",raw_data[[#This Row],[close]]-raw_data[[#This Row],[mm20_values]])</f>
        <v>-7995.9805348057198</v>
      </c>
      <c r="F228" t="str">
        <f>IF(raw_data[[#This Row],[close moins mm20]]="","",IF(raw_data[[#This Row],[close moins mm20]]&gt;=0,"UP","DOWN"))</f>
        <v>DOWN</v>
      </c>
      <c r="G228" t="str">
        <f>IF(C227="","",IF(raw_data[[#This Row],[mm20_values]]-C227&gt;=0,"UP","DOWN"))</f>
        <v>DOWN</v>
      </c>
      <c r="H228" s="1" t="str">
        <f>IF(F227="","",IF(raw_data[[#This Row],[Trend close vs mm20]]=F227,"NO","YES"))</f>
        <v>NO</v>
      </c>
    </row>
    <row r="229" spans="1:8" x14ac:dyDescent="0.25">
      <c r="A229" s="2">
        <v>44333</v>
      </c>
      <c r="B229">
        <v>43546.967636204528</v>
      </c>
      <c r="C229">
        <v>53905.990299999998</v>
      </c>
      <c r="D229">
        <v>55999.594499999999</v>
      </c>
      <c r="E229">
        <f>IF(raw_data[[#This Row],[mm20_values]]="","",raw_data[[#This Row],[close]]-raw_data[[#This Row],[mm20_values]])</f>
        <v>-10359.022663795469</v>
      </c>
      <c r="F229" t="str">
        <f>IF(raw_data[[#This Row],[close moins mm20]]="","",IF(raw_data[[#This Row],[close moins mm20]]&gt;=0,"UP","DOWN"))</f>
        <v>DOWN</v>
      </c>
      <c r="G229" t="str">
        <f>IF(C228="","",IF(raw_data[[#This Row],[mm20_values]]-C228&gt;=0,"UP","DOWN"))</f>
        <v>DOWN</v>
      </c>
      <c r="H229" s="1" t="str">
        <f>IF(F228="","",IF(raw_data[[#This Row],[Trend close vs mm20]]=F228,"NO","YES"))</f>
        <v>NO</v>
      </c>
    </row>
    <row r="230" spans="1:8" x14ac:dyDescent="0.25">
      <c r="A230" s="2">
        <v>44334</v>
      </c>
      <c r="B230">
        <v>42989.416320425516</v>
      </c>
      <c r="C230">
        <v>53311.175000000003</v>
      </c>
      <c r="D230">
        <v>55706.737699999998</v>
      </c>
      <c r="E230">
        <f>IF(raw_data[[#This Row],[mm20_values]]="","",raw_data[[#This Row],[close]]-raw_data[[#This Row],[mm20_values]])</f>
        <v>-10321.758679574486</v>
      </c>
      <c r="F230" t="str">
        <f>IF(raw_data[[#This Row],[close moins mm20]]="","",IF(raw_data[[#This Row],[close moins mm20]]&gt;=0,"UP","DOWN"))</f>
        <v>DOWN</v>
      </c>
      <c r="G230" t="str">
        <f>IF(C229="","",IF(raw_data[[#This Row],[mm20_values]]-C229&gt;=0,"UP","DOWN"))</f>
        <v>DOWN</v>
      </c>
      <c r="H230" s="1" t="str">
        <f>IF(F229="","",IF(raw_data[[#This Row],[Trend close vs mm20]]=F229,"NO","YES"))</f>
        <v>NO</v>
      </c>
    </row>
    <row r="231" spans="1:8" x14ac:dyDescent="0.25">
      <c r="A231" s="2">
        <v>44335</v>
      </c>
      <c r="B231">
        <v>36752.512082838781</v>
      </c>
      <c r="C231">
        <v>52469.498599999999</v>
      </c>
      <c r="D231">
        <v>55266.025300000001</v>
      </c>
      <c r="E231">
        <f>IF(raw_data[[#This Row],[mm20_values]]="","",raw_data[[#This Row],[close]]-raw_data[[#This Row],[mm20_values]])</f>
        <v>-15716.986517161218</v>
      </c>
      <c r="F231" t="str">
        <f>IF(raw_data[[#This Row],[close moins mm20]]="","",IF(raw_data[[#This Row],[close moins mm20]]&gt;=0,"UP","DOWN"))</f>
        <v>DOWN</v>
      </c>
      <c r="G231" t="str">
        <f>IF(C230="","",IF(raw_data[[#This Row],[mm20_values]]-C230&gt;=0,"UP","DOWN"))</f>
        <v>DOWN</v>
      </c>
      <c r="H231" s="1" t="str">
        <f>IF(F230="","",IF(raw_data[[#This Row],[Trend close vs mm20]]=F230,"NO","YES"))</f>
        <v>NO</v>
      </c>
    </row>
    <row r="232" spans="1:8" x14ac:dyDescent="0.25">
      <c r="A232" s="2">
        <v>44336</v>
      </c>
      <c r="B232">
        <v>40681.630657583933</v>
      </c>
      <c r="C232">
        <v>51617.065699999999</v>
      </c>
      <c r="D232">
        <v>54904.190499999997</v>
      </c>
      <c r="E232">
        <f>IF(raw_data[[#This Row],[mm20_values]]="","",raw_data[[#This Row],[close]]-raw_data[[#This Row],[mm20_values]])</f>
        <v>-10935.435042416066</v>
      </c>
      <c r="F232" t="str">
        <f>IF(raw_data[[#This Row],[close moins mm20]]="","",IF(raw_data[[#This Row],[close moins mm20]]&gt;=0,"UP","DOWN"))</f>
        <v>DOWN</v>
      </c>
      <c r="G232" t="str">
        <f>IF(C231="","",IF(raw_data[[#This Row],[mm20_values]]-C231&gt;=0,"UP","DOWN"))</f>
        <v>DOWN</v>
      </c>
      <c r="H232" s="1" t="str">
        <f>IF(F231="","",IF(raw_data[[#This Row],[Trend close vs mm20]]=F231,"NO","YES"))</f>
        <v>NO</v>
      </c>
    </row>
    <row r="233" spans="1:8" x14ac:dyDescent="0.25">
      <c r="A233" s="2">
        <v>44337</v>
      </c>
      <c r="B233">
        <v>37336.169477779673</v>
      </c>
      <c r="C233">
        <v>50592.389900000002</v>
      </c>
      <c r="D233">
        <v>54476.619400000003</v>
      </c>
      <c r="E233">
        <f>IF(raw_data[[#This Row],[mm20_values]]="","",raw_data[[#This Row],[close]]-raw_data[[#This Row],[mm20_values]])</f>
        <v>-13256.220422220329</v>
      </c>
      <c r="F233" t="str">
        <f>IF(raw_data[[#This Row],[close moins mm20]]="","",IF(raw_data[[#This Row],[close moins mm20]]&gt;=0,"UP","DOWN"))</f>
        <v>DOWN</v>
      </c>
      <c r="G233" t="str">
        <f>IF(C232="","",IF(raw_data[[#This Row],[mm20_values]]-C232&gt;=0,"UP","DOWN"))</f>
        <v>DOWN</v>
      </c>
      <c r="H233" s="1" t="str">
        <f>IF(F232="","",IF(raw_data[[#This Row],[Trend close vs mm20]]=F232,"NO","YES"))</f>
        <v>NO</v>
      </c>
    </row>
    <row r="234" spans="1:8" x14ac:dyDescent="0.25">
      <c r="A234" s="2">
        <v>44338</v>
      </c>
      <c r="B234">
        <v>37513.471133499377</v>
      </c>
      <c r="C234">
        <v>49637.431600000004</v>
      </c>
      <c r="D234">
        <v>54047.626900000003</v>
      </c>
      <c r="E234">
        <f>IF(raw_data[[#This Row],[mm20_values]]="","",raw_data[[#This Row],[close]]-raw_data[[#This Row],[mm20_values]])</f>
        <v>-12123.960466500626</v>
      </c>
      <c r="F234" t="str">
        <f>IF(raw_data[[#This Row],[close moins mm20]]="","",IF(raw_data[[#This Row],[close moins mm20]]&gt;=0,"UP","DOWN"))</f>
        <v>DOWN</v>
      </c>
      <c r="G234" t="str">
        <f>IF(C233="","",IF(raw_data[[#This Row],[mm20_values]]-C233&gt;=0,"UP","DOWN"))</f>
        <v>DOWN</v>
      </c>
      <c r="H234" s="1" t="str">
        <f>IF(F233="","",IF(raw_data[[#This Row],[Trend close vs mm20]]=F233,"NO","YES"))</f>
        <v>NO</v>
      </c>
    </row>
    <row r="235" spans="1:8" x14ac:dyDescent="0.25">
      <c r="A235" s="2">
        <v>44339</v>
      </c>
      <c r="B235">
        <v>34727.226975275742</v>
      </c>
      <c r="C235">
        <v>48514.848599999998</v>
      </c>
      <c r="D235">
        <v>53601.214899999999</v>
      </c>
      <c r="E235">
        <f>IF(raw_data[[#This Row],[mm20_values]]="","",raw_data[[#This Row],[close]]-raw_data[[#This Row],[mm20_values]])</f>
        <v>-13787.621624724256</v>
      </c>
      <c r="F235" t="str">
        <f>IF(raw_data[[#This Row],[close moins mm20]]="","",IF(raw_data[[#This Row],[close moins mm20]]&gt;=0,"UP","DOWN"))</f>
        <v>DOWN</v>
      </c>
      <c r="G235" t="str">
        <f>IF(C234="","",IF(raw_data[[#This Row],[mm20_values]]-C234&gt;=0,"UP","DOWN"))</f>
        <v>DOWN</v>
      </c>
      <c r="H235" s="1" t="str">
        <f>IF(F234="","",IF(raw_data[[#This Row],[Trend close vs mm20]]=F234,"NO","YES"))</f>
        <v>NO</v>
      </c>
    </row>
    <row r="236" spans="1:8" x14ac:dyDescent="0.25">
      <c r="A236" s="2">
        <v>44340</v>
      </c>
      <c r="B236">
        <v>38844.828500751457</v>
      </c>
      <c r="C236">
        <v>47794.564599999998</v>
      </c>
      <c r="D236">
        <v>53213.696300000003</v>
      </c>
      <c r="E236">
        <f>IF(raw_data[[#This Row],[mm20_values]]="","",raw_data[[#This Row],[close]]-raw_data[[#This Row],[mm20_values]])</f>
        <v>-8949.736099248541</v>
      </c>
      <c r="F236" t="str">
        <f>IF(raw_data[[#This Row],[close moins mm20]]="","",IF(raw_data[[#This Row],[close moins mm20]]&gt;=0,"UP","DOWN"))</f>
        <v>DOWN</v>
      </c>
      <c r="G236" t="str">
        <f>IF(C235="","",IF(raw_data[[#This Row],[mm20_values]]-C235&gt;=0,"UP","DOWN"))</f>
        <v>DOWN</v>
      </c>
      <c r="H236" s="1" t="str">
        <f>IF(F235="","",IF(raw_data[[#This Row],[Trend close vs mm20]]=F235,"NO","YES"))</f>
        <v>NO</v>
      </c>
    </row>
    <row r="237" spans="1:8" x14ac:dyDescent="0.25">
      <c r="A237" s="2">
        <v>44341</v>
      </c>
      <c r="B237">
        <v>38368.618502313293</v>
      </c>
      <c r="C237">
        <v>46837.946499999998</v>
      </c>
      <c r="D237">
        <v>52798.430800000002</v>
      </c>
      <c r="E237">
        <f>IF(raw_data[[#This Row],[mm20_values]]="","",raw_data[[#This Row],[close]]-raw_data[[#This Row],[mm20_values]])</f>
        <v>-8469.3279976867052</v>
      </c>
      <c r="F237" t="str">
        <f>IF(raw_data[[#This Row],[close moins mm20]]="","",IF(raw_data[[#This Row],[close moins mm20]]&gt;=0,"UP","DOWN"))</f>
        <v>DOWN</v>
      </c>
      <c r="G237" t="str">
        <f>IF(C236="","",IF(raw_data[[#This Row],[mm20_values]]-C236&gt;=0,"UP","DOWN"))</f>
        <v>DOWN</v>
      </c>
      <c r="H237" s="1" t="str">
        <f>IF(F236="","",IF(raw_data[[#This Row],[Trend close vs mm20]]=F236,"NO","YES"))</f>
        <v>NO</v>
      </c>
    </row>
    <row r="238" spans="1:8" x14ac:dyDescent="0.25">
      <c r="A238" s="2">
        <v>44342</v>
      </c>
      <c r="B238">
        <v>39292.374662824601</v>
      </c>
      <c r="C238">
        <v>45981.002699999997</v>
      </c>
      <c r="D238">
        <v>52424.209799999997</v>
      </c>
      <c r="E238">
        <f>IF(raw_data[[#This Row],[mm20_values]]="","",raw_data[[#This Row],[close]]-raw_data[[#This Row],[mm20_values]])</f>
        <v>-6688.6280371753965</v>
      </c>
      <c r="F238" t="str">
        <f>IF(raw_data[[#This Row],[close moins mm20]]="","",IF(raw_data[[#This Row],[close moins mm20]]&gt;=0,"UP","DOWN"))</f>
        <v>DOWN</v>
      </c>
      <c r="G238" t="str">
        <f>IF(C237="","",IF(raw_data[[#This Row],[mm20_values]]-C237&gt;=0,"UP","DOWN"))</f>
        <v>DOWN</v>
      </c>
      <c r="H238" s="1" t="str">
        <f>IF(F237="","",IF(raw_data[[#This Row],[Trend close vs mm20]]=F237,"NO","YES"))</f>
        <v>NO</v>
      </c>
    </row>
    <row r="239" spans="1:8" x14ac:dyDescent="0.25">
      <c r="A239" s="2">
        <v>44343</v>
      </c>
      <c r="B239">
        <v>38558.64520257066</v>
      </c>
      <c r="C239">
        <v>45040.762199999997</v>
      </c>
      <c r="D239">
        <v>52076.3462</v>
      </c>
      <c r="E239">
        <f>IF(raw_data[[#This Row],[mm20_values]]="","",raw_data[[#This Row],[close]]-raw_data[[#This Row],[mm20_values]])</f>
        <v>-6482.1169974293371</v>
      </c>
      <c r="F239" t="str">
        <f>IF(raw_data[[#This Row],[close moins mm20]]="","",IF(raw_data[[#This Row],[close moins mm20]]&gt;=0,"UP","DOWN"))</f>
        <v>DOWN</v>
      </c>
      <c r="G239" t="str">
        <f>IF(C238="","",IF(raw_data[[#This Row],[mm20_values]]-C238&gt;=0,"UP","DOWN"))</f>
        <v>DOWN</v>
      </c>
      <c r="H239" s="1" t="str">
        <f>IF(F238="","",IF(raw_data[[#This Row],[Trend close vs mm20]]=F238,"NO","YES"))</f>
        <v>NO</v>
      </c>
    </row>
    <row r="240" spans="1:8" x14ac:dyDescent="0.25">
      <c r="A240" s="2">
        <v>44344</v>
      </c>
      <c r="B240">
        <v>35759.09889281862</v>
      </c>
      <c r="C240">
        <v>43881.970300000001</v>
      </c>
      <c r="D240">
        <v>51630.0118</v>
      </c>
      <c r="E240">
        <f>IF(raw_data[[#This Row],[mm20_values]]="","",raw_data[[#This Row],[close]]-raw_data[[#This Row],[mm20_values]])</f>
        <v>-8122.8714071813811</v>
      </c>
      <c r="F240" t="str">
        <f>IF(raw_data[[#This Row],[close moins mm20]]="","",IF(raw_data[[#This Row],[close moins mm20]]&gt;=0,"UP","DOWN"))</f>
        <v>DOWN</v>
      </c>
      <c r="G240" t="str">
        <f>IF(C239="","",IF(raw_data[[#This Row],[mm20_values]]-C239&gt;=0,"UP","DOWN"))</f>
        <v>DOWN</v>
      </c>
      <c r="H240" s="1" t="str">
        <f>IF(F239="","",IF(raw_data[[#This Row],[Trend close vs mm20]]=F239,"NO","YES"))</f>
        <v>NO</v>
      </c>
    </row>
    <row r="241" spans="1:8" x14ac:dyDescent="0.25">
      <c r="A241" s="2">
        <v>44345</v>
      </c>
      <c r="B241">
        <v>34621.553216773857</v>
      </c>
      <c r="C241">
        <v>42698.373500000002</v>
      </c>
      <c r="D241">
        <v>51159.754500000003</v>
      </c>
      <c r="E241">
        <f>IF(raw_data[[#This Row],[mm20_values]]="","",raw_data[[#This Row],[close]]-raw_data[[#This Row],[mm20_values]])</f>
        <v>-8076.820283226145</v>
      </c>
      <c r="F241" t="str">
        <f>IF(raw_data[[#This Row],[close moins mm20]]="","",IF(raw_data[[#This Row],[close moins mm20]]&gt;=0,"UP","DOWN"))</f>
        <v>DOWN</v>
      </c>
      <c r="G241" t="str">
        <f>IF(C240="","",IF(raw_data[[#This Row],[mm20_values]]-C240&gt;=0,"UP","DOWN"))</f>
        <v>DOWN</v>
      </c>
      <c r="H241" s="1" t="str">
        <f>IF(F240="","",IF(raw_data[[#This Row],[Trend close vs mm20]]=F240,"NO","YES"))</f>
        <v>NO</v>
      </c>
    </row>
    <row r="242" spans="1:8" x14ac:dyDescent="0.25">
      <c r="A242" s="2">
        <v>44346</v>
      </c>
      <c r="B242">
        <v>35663.889433622215</v>
      </c>
      <c r="C242">
        <v>41688.787499999999</v>
      </c>
      <c r="D242">
        <v>50677.4424</v>
      </c>
      <c r="E242">
        <f>IF(raw_data[[#This Row],[mm20_values]]="","",raw_data[[#This Row],[close]]-raw_data[[#This Row],[mm20_values]])</f>
        <v>-6024.8980663777838</v>
      </c>
      <c r="F242" t="str">
        <f>IF(raw_data[[#This Row],[close moins mm20]]="","",IF(raw_data[[#This Row],[close moins mm20]]&gt;=0,"UP","DOWN"))</f>
        <v>DOWN</v>
      </c>
      <c r="G242" t="str">
        <f>IF(C241="","",IF(raw_data[[#This Row],[mm20_values]]-C241&gt;=0,"UP","DOWN"))</f>
        <v>DOWN</v>
      </c>
      <c r="H242" s="1" t="str">
        <f>IF(F241="","",IF(raw_data[[#This Row],[Trend close vs mm20]]=F241,"NO","YES"))</f>
        <v>NO</v>
      </c>
    </row>
    <row r="243" spans="1:8" x14ac:dyDescent="0.25">
      <c r="A243" s="2">
        <v>44347</v>
      </c>
      <c r="B243">
        <v>37273.756493373017</v>
      </c>
      <c r="C243">
        <v>40715.967799999999</v>
      </c>
      <c r="D243">
        <v>50221.205499999996</v>
      </c>
      <c r="E243">
        <f>IF(raw_data[[#This Row],[mm20_values]]="","",raw_data[[#This Row],[close]]-raw_data[[#This Row],[mm20_values]])</f>
        <v>-3442.2113066269812</v>
      </c>
      <c r="F243" t="str">
        <f>IF(raw_data[[#This Row],[close moins mm20]]="","",IF(raw_data[[#This Row],[close moins mm20]]&gt;=0,"UP","DOWN"))</f>
        <v>DOWN</v>
      </c>
      <c r="G243" t="str">
        <f>IF(C242="","",IF(raw_data[[#This Row],[mm20_values]]-C242&gt;=0,"UP","DOWN"))</f>
        <v>DOWN</v>
      </c>
      <c r="H243" s="1" t="str">
        <f>IF(F242="","",IF(raw_data[[#This Row],[Trend close vs mm20]]=F242,"NO","YES"))</f>
        <v>NO</v>
      </c>
    </row>
    <row r="244" spans="1:8" x14ac:dyDescent="0.25">
      <c r="A244" s="2">
        <v>44348</v>
      </c>
      <c r="B244">
        <v>36685.9959421354</v>
      </c>
      <c r="C244">
        <v>40073.131800000003</v>
      </c>
      <c r="D244">
        <v>49757.876799999998</v>
      </c>
      <c r="E244">
        <f>IF(raw_data[[#This Row],[mm20_values]]="","",raw_data[[#This Row],[close]]-raw_data[[#This Row],[mm20_values]])</f>
        <v>-3387.1358578646032</v>
      </c>
      <c r="F244" t="str">
        <f>IF(raw_data[[#This Row],[close moins mm20]]="","",IF(raw_data[[#This Row],[close moins mm20]]&gt;=0,"UP","DOWN"))</f>
        <v>DOWN</v>
      </c>
      <c r="G244" t="str">
        <f>IF(C243="","",IF(raw_data[[#This Row],[mm20_values]]-C243&gt;=0,"UP","DOWN"))</f>
        <v>DOWN</v>
      </c>
      <c r="H244" s="1" t="str">
        <f>IF(F243="","",IF(raw_data[[#This Row],[Trend close vs mm20]]=F243,"NO","YES"))</f>
        <v>NO</v>
      </c>
    </row>
    <row r="245" spans="1:8" x14ac:dyDescent="0.25">
      <c r="A245" s="2">
        <v>44349</v>
      </c>
      <c r="B245">
        <v>37572.88843026667</v>
      </c>
      <c r="C245">
        <v>39467.425999999999</v>
      </c>
      <c r="D245">
        <v>49237.044699999999</v>
      </c>
      <c r="E245">
        <f>IF(raw_data[[#This Row],[mm20_values]]="","",raw_data[[#This Row],[close]]-raw_data[[#This Row],[mm20_values]])</f>
        <v>-1894.5375697333293</v>
      </c>
      <c r="F245" t="str">
        <f>IF(raw_data[[#This Row],[close moins mm20]]="","",IF(raw_data[[#This Row],[close moins mm20]]&gt;=0,"UP","DOWN"))</f>
        <v>DOWN</v>
      </c>
      <c r="G245" t="str">
        <f>IF(C244="","",IF(raw_data[[#This Row],[mm20_values]]-C244&gt;=0,"UP","DOWN"))</f>
        <v>DOWN</v>
      </c>
      <c r="H245" s="1" t="str">
        <f>IF(F244="","",IF(raw_data[[#This Row],[Trend close vs mm20]]=F244,"NO","YES"))</f>
        <v>NO</v>
      </c>
    </row>
    <row r="246" spans="1:8" x14ac:dyDescent="0.25">
      <c r="A246" s="2">
        <v>44350</v>
      </c>
      <c r="B246">
        <v>39245.98108741836</v>
      </c>
      <c r="C246">
        <v>38935.145600000003</v>
      </c>
      <c r="D246">
        <v>48761.681299999997</v>
      </c>
      <c r="E246">
        <f>IF(raw_data[[#This Row],[mm20_values]]="","",raw_data[[#This Row],[close]]-raw_data[[#This Row],[mm20_values]])</f>
        <v>310.83548741835693</v>
      </c>
      <c r="F246" t="str">
        <f>IF(raw_data[[#This Row],[close moins mm20]]="","",IF(raw_data[[#This Row],[close moins mm20]]&gt;=0,"UP","DOWN"))</f>
        <v>UP</v>
      </c>
      <c r="G246" t="str">
        <f>IF(C245="","",IF(raw_data[[#This Row],[mm20_values]]-C245&gt;=0,"UP","DOWN"))</f>
        <v>DOWN</v>
      </c>
      <c r="H246" s="1" t="str">
        <f>IF(F245="","",IF(raw_data[[#This Row],[Trend close vs mm20]]=F245,"NO","YES"))</f>
        <v>YES</v>
      </c>
    </row>
    <row r="247" spans="1:8" x14ac:dyDescent="0.25">
      <c r="A247" s="2">
        <v>44351</v>
      </c>
      <c r="B247">
        <v>36851.89254317087</v>
      </c>
      <c r="C247">
        <v>38438.641300000003</v>
      </c>
      <c r="D247">
        <v>48234.337699999996</v>
      </c>
      <c r="E247">
        <f>IF(raw_data[[#This Row],[mm20_values]]="","",raw_data[[#This Row],[close]]-raw_data[[#This Row],[mm20_values]])</f>
        <v>-1586.7487568291326</v>
      </c>
      <c r="F247" t="str">
        <f>IF(raw_data[[#This Row],[close moins mm20]]="","",IF(raw_data[[#This Row],[close moins mm20]]&gt;=0,"UP","DOWN"))</f>
        <v>DOWN</v>
      </c>
      <c r="G247" t="str">
        <f>IF(C246="","",IF(raw_data[[#This Row],[mm20_values]]-C246&gt;=0,"UP","DOWN"))</f>
        <v>DOWN</v>
      </c>
      <c r="H247" s="1" t="str">
        <f>IF(F246="","",IF(raw_data[[#This Row],[Trend close vs mm20]]=F246,"NO","YES"))</f>
        <v>YES</v>
      </c>
    </row>
    <row r="248" spans="1:8" x14ac:dyDescent="0.25">
      <c r="A248" s="2">
        <v>44352</v>
      </c>
      <c r="B248">
        <v>35620.380193575067</v>
      </c>
      <c r="C248">
        <v>37895.3649</v>
      </c>
      <c r="D248">
        <v>47718.803800000002</v>
      </c>
      <c r="E248">
        <f>IF(raw_data[[#This Row],[mm20_values]]="","",raw_data[[#This Row],[close]]-raw_data[[#This Row],[mm20_values]])</f>
        <v>-2274.9847064249334</v>
      </c>
      <c r="F248" t="str">
        <f>IF(raw_data[[#This Row],[close moins mm20]]="","",IF(raw_data[[#This Row],[close moins mm20]]&gt;=0,"UP","DOWN"))</f>
        <v>DOWN</v>
      </c>
      <c r="G248" t="str">
        <f>IF(C247="","",IF(raw_data[[#This Row],[mm20_values]]-C247&gt;=0,"UP","DOWN"))</f>
        <v>DOWN</v>
      </c>
      <c r="H248" s="1" t="str">
        <f>IF(F247="","",IF(raw_data[[#This Row],[Trend close vs mm20]]=F247,"NO","YES"))</f>
        <v>NO</v>
      </c>
    </row>
    <row r="249" spans="1:8" x14ac:dyDescent="0.25">
      <c r="A249" s="2">
        <v>44353</v>
      </c>
      <c r="B249">
        <v>35802.443280282096</v>
      </c>
      <c r="C249">
        <v>37508.138700000003</v>
      </c>
      <c r="D249">
        <v>47234.327400000002</v>
      </c>
      <c r="E249">
        <f>IF(raw_data[[#This Row],[mm20_values]]="","",raw_data[[#This Row],[close]]-raw_data[[#This Row],[mm20_values]])</f>
        <v>-1705.6954197179075</v>
      </c>
      <c r="F249" t="str">
        <f>IF(raw_data[[#This Row],[close moins mm20]]="","",IF(raw_data[[#This Row],[close moins mm20]]&gt;=0,"UP","DOWN"))</f>
        <v>DOWN</v>
      </c>
      <c r="G249" t="str">
        <f>IF(C248="","",IF(raw_data[[#This Row],[mm20_values]]-C248&gt;=0,"UP","DOWN"))</f>
        <v>DOWN</v>
      </c>
      <c r="H249" s="1" t="str">
        <f>IF(F248="","",IF(raw_data[[#This Row],[Trend close vs mm20]]=F248,"NO","YES"))</f>
        <v>NO</v>
      </c>
    </row>
    <row r="250" spans="1:8" x14ac:dyDescent="0.25">
      <c r="A250" s="2">
        <v>44354</v>
      </c>
      <c r="B250">
        <v>33573.748415721493</v>
      </c>
      <c r="C250">
        <v>37037.355300000003</v>
      </c>
      <c r="D250">
        <v>46781.194100000001</v>
      </c>
      <c r="E250">
        <f>IF(raw_data[[#This Row],[mm20_values]]="","",raw_data[[#This Row],[close]]-raw_data[[#This Row],[mm20_values]])</f>
        <v>-3463.6068842785098</v>
      </c>
      <c r="F250" t="str">
        <f>IF(raw_data[[#This Row],[close moins mm20]]="","",IF(raw_data[[#This Row],[close moins mm20]]&gt;=0,"UP","DOWN"))</f>
        <v>DOWN</v>
      </c>
      <c r="G250" t="str">
        <f>IF(C249="","",IF(raw_data[[#This Row],[mm20_values]]-C249&gt;=0,"UP","DOWN"))</f>
        <v>DOWN</v>
      </c>
      <c r="H250" s="1" t="str">
        <f>IF(F249="","",IF(raw_data[[#This Row],[Trend close vs mm20]]=F249,"NO","YES"))</f>
        <v>NO</v>
      </c>
    </row>
    <row r="251" spans="1:8" x14ac:dyDescent="0.25">
      <c r="A251" s="2">
        <v>44355</v>
      </c>
      <c r="B251">
        <v>33406.417765147802</v>
      </c>
      <c r="C251">
        <v>36870.050499999998</v>
      </c>
      <c r="D251">
        <v>46335.688699999999</v>
      </c>
      <c r="E251">
        <f>IF(raw_data[[#This Row],[mm20_values]]="","",raw_data[[#This Row],[close]]-raw_data[[#This Row],[mm20_values]])</f>
        <v>-3463.6327348521954</v>
      </c>
      <c r="F251" t="str">
        <f>IF(raw_data[[#This Row],[close moins mm20]]="","",IF(raw_data[[#This Row],[close moins mm20]]&gt;=0,"UP","DOWN"))</f>
        <v>DOWN</v>
      </c>
      <c r="G251" t="str">
        <f>IF(C250="","",IF(raw_data[[#This Row],[mm20_values]]-C250&gt;=0,"UP","DOWN"))</f>
        <v>DOWN</v>
      </c>
      <c r="H251" s="1" t="str">
        <f>IF(F250="","",IF(raw_data[[#This Row],[Trend close vs mm20]]=F250,"NO","YES"))</f>
        <v>NO</v>
      </c>
    </row>
    <row r="252" spans="1:8" x14ac:dyDescent="0.25">
      <c r="A252" s="2">
        <v>44356</v>
      </c>
      <c r="B252">
        <v>37403.537273361311</v>
      </c>
      <c r="C252">
        <v>36706.145900000003</v>
      </c>
      <c r="D252">
        <v>45954.172200000001</v>
      </c>
      <c r="E252">
        <f>IF(raw_data[[#This Row],[mm20_values]]="","",raw_data[[#This Row],[close]]-raw_data[[#This Row],[mm20_values]])</f>
        <v>697.39137336130807</v>
      </c>
      <c r="F252" t="str">
        <f>IF(raw_data[[#This Row],[close moins mm20]]="","",IF(raw_data[[#This Row],[close moins mm20]]&gt;=0,"UP","DOWN"))</f>
        <v>UP</v>
      </c>
      <c r="G252" t="str">
        <f>IF(C251="","",IF(raw_data[[#This Row],[mm20_values]]-C251&gt;=0,"UP","DOWN"))</f>
        <v>DOWN</v>
      </c>
      <c r="H252" s="1" t="str">
        <f>IF(F251="","",IF(raw_data[[#This Row],[Trend close vs mm20]]=F251,"NO","YES"))</f>
        <v>YES</v>
      </c>
    </row>
    <row r="253" spans="1:8" x14ac:dyDescent="0.25">
      <c r="A253" s="2">
        <v>44357</v>
      </c>
      <c r="B253">
        <v>36691.533180258317</v>
      </c>
      <c r="C253">
        <v>36673.914100000002</v>
      </c>
      <c r="D253">
        <v>45612.016799999998</v>
      </c>
      <c r="E253">
        <f>IF(raw_data[[#This Row],[mm20_values]]="","",raw_data[[#This Row],[close]]-raw_data[[#This Row],[mm20_values]])</f>
        <v>17.61908025831508</v>
      </c>
      <c r="F253" t="str">
        <f>IF(raw_data[[#This Row],[close moins mm20]]="","",IF(raw_data[[#This Row],[close moins mm20]]&gt;=0,"UP","DOWN"))</f>
        <v>UP</v>
      </c>
      <c r="G253" t="str">
        <f>IF(C252="","",IF(raw_data[[#This Row],[mm20_values]]-C252&gt;=0,"UP","DOWN"))</f>
        <v>DOWN</v>
      </c>
      <c r="H253" s="1" t="str">
        <f>IF(F252="","",IF(raw_data[[#This Row],[Trend close vs mm20]]=F252,"NO","YES"))</f>
        <v>NO</v>
      </c>
    </row>
    <row r="254" spans="1:8" x14ac:dyDescent="0.25">
      <c r="A254" s="2">
        <v>44358</v>
      </c>
      <c r="B254">
        <v>37336.93362934891</v>
      </c>
      <c r="C254">
        <v>36665.087200000002</v>
      </c>
      <c r="D254">
        <v>45324.575199999999</v>
      </c>
      <c r="E254">
        <f>IF(raw_data[[#This Row],[mm20_values]]="","",raw_data[[#This Row],[close]]-raw_data[[#This Row],[mm20_values]])</f>
        <v>671.84642934890871</v>
      </c>
      <c r="F254" t="str">
        <f>IF(raw_data[[#This Row],[close moins mm20]]="","",IF(raw_data[[#This Row],[close moins mm20]]&gt;=0,"UP","DOWN"))</f>
        <v>UP</v>
      </c>
      <c r="G254" t="str">
        <f>IF(C253="","",IF(raw_data[[#This Row],[mm20_values]]-C253&gt;=0,"UP","DOWN"))</f>
        <v>DOWN</v>
      </c>
      <c r="H254" s="1" t="str">
        <f>IF(F253="","",IF(raw_data[[#This Row],[Trend close vs mm20]]=F253,"NO","YES"))</f>
        <v>NO</v>
      </c>
    </row>
    <row r="255" spans="1:8" x14ac:dyDescent="0.25">
      <c r="A255" s="2">
        <v>44359</v>
      </c>
      <c r="B255">
        <v>35552.498308155024</v>
      </c>
      <c r="C255">
        <v>36706.350700000003</v>
      </c>
      <c r="D255">
        <v>45012.2886</v>
      </c>
      <c r="E255">
        <f>IF(raw_data[[#This Row],[mm20_values]]="","",raw_data[[#This Row],[close]]-raw_data[[#This Row],[mm20_values]])</f>
        <v>-1153.8523918449791</v>
      </c>
      <c r="F255" t="str">
        <f>IF(raw_data[[#This Row],[close moins mm20]]="","",IF(raw_data[[#This Row],[close moins mm20]]&gt;=0,"UP","DOWN"))</f>
        <v>DOWN</v>
      </c>
      <c r="G255" t="str">
        <f>IF(C254="","",IF(raw_data[[#This Row],[mm20_values]]-C254&gt;=0,"UP","DOWN"))</f>
        <v>UP</v>
      </c>
      <c r="H255" s="1" t="str">
        <f>IF(F254="","",IF(raw_data[[#This Row],[Trend close vs mm20]]=F254,"NO","YES"))</f>
        <v>YES</v>
      </c>
    </row>
    <row r="256" spans="1:8" x14ac:dyDescent="0.25">
      <c r="A256" s="2">
        <v>44360</v>
      </c>
      <c r="B256">
        <v>39019.374723463785</v>
      </c>
      <c r="C256">
        <v>36715.078099999999</v>
      </c>
      <c r="D256">
        <v>44790.177199999998</v>
      </c>
      <c r="E256">
        <f>IF(raw_data[[#This Row],[mm20_values]]="","",raw_data[[#This Row],[close]]-raw_data[[#This Row],[mm20_values]])</f>
        <v>2304.2966234637861</v>
      </c>
      <c r="F256" t="str">
        <f>IF(raw_data[[#This Row],[close moins mm20]]="","",IF(raw_data[[#This Row],[close moins mm20]]&gt;=0,"UP","DOWN"))</f>
        <v>UP</v>
      </c>
      <c r="G256" t="str">
        <f>IF(C255="","",IF(raw_data[[#This Row],[mm20_values]]-C255&gt;=0,"UP","DOWN"))</f>
        <v>UP</v>
      </c>
      <c r="H256" s="1" t="str">
        <f>IF(F255="","",IF(raw_data[[#This Row],[Trend close vs mm20]]=F255,"NO","YES"))</f>
        <v>YES</v>
      </c>
    </row>
    <row r="257" spans="1:8" x14ac:dyDescent="0.25">
      <c r="A257" s="2">
        <v>44361</v>
      </c>
      <c r="B257">
        <v>40872.886637573327</v>
      </c>
      <c r="C257">
        <v>36840.291499999999</v>
      </c>
      <c r="D257">
        <v>44625.2399</v>
      </c>
      <c r="E257">
        <f>IF(raw_data[[#This Row],[mm20_values]]="","",raw_data[[#This Row],[close]]-raw_data[[#This Row],[mm20_values]])</f>
        <v>4032.5951375733275</v>
      </c>
      <c r="F257" t="str">
        <f>IF(raw_data[[#This Row],[close moins mm20]]="","",IF(raw_data[[#This Row],[close moins mm20]]&gt;=0,"UP","DOWN"))</f>
        <v>UP</v>
      </c>
      <c r="G257" t="str">
        <f>IF(C256="","",IF(raw_data[[#This Row],[mm20_values]]-C256&gt;=0,"UP","DOWN"))</f>
        <v>UP</v>
      </c>
      <c r="H257" s="1" t="str">
        <f>IF(F256="","",IF(raw_data[[#This Row],[Trend close vs mm20]]=F256,"NO","YES"))</f>
        <v>NO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AC6B-6FF6-4E51-9BC2-D7594EEE20E9}">
  <dimension ref="A1:P257"/>
  <sheetViews>
    <sheetView tabSelected="1" workbookViewId="0">
      <selection activeCell="O155" sqref="O154:O155"/>
    </sheetView>
  </sheetViews>
  <sheetFormatPr baseColWidth="10" defaultRowHeight="15" x14ac:dyDescent="0.25"/>
  <cols>
    <col min="1" max="1" width="12.85546875" bestFit="1" customWidth="1"/>
    <col min="2" max="2" width="12" bestFit="1" customWidth="1"/>
    <col min="3" max="4" width="15.42578125" bestFit="1" customWidth="1"/>
    <col min="5" max="5" width="19.7109375" bestFit="1" customWidth="1"/>
    <col min="6" max="6" width="21.7109375" bestFit="1" customWidth="1"/>
    <col min="7" max="7" width="18" bestFit="1" customWidth="1"/>
    <col min="8" max="8" width="14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8" hidden="1" x14ac:dyDescent="0.25">
      <c r="A2" s="2">
        <v>44106</v>
      </c>
      <c r="B2">
        <v>10581.608396651658</v>
      </c>
      <c r="E2" t="str">
        <f>IF(raw_data2[[#This Row],[mm20_values]]="","",raw_data2[[#This Row],[close]]-raw_data2[[#This Row],[mm20_values]])</f>
        <v/>
      </c>
      <c r="F2" t="str">
        <f>IF(raw_data2[[#This Row],[close moins mm20]]="","",IF(raw_data2[[#This Row],[close moins mm20]]&gt;=0,"UP","DOWN"))</f>
        <v/>
      </c>
      <c r="G2" t="e">
        <f>IF(C1="","",IF(raw_data2[[#This Row],[mm20_values]]-C1&gt;=0,"UP","DOWN"))</f>
        <v>#VALUE!</v>
      </c>
      <c r="H2" s="1" t="str">
        <f>IF(F1="","",IF(raw_data2[[#This Row],[Trend close vs mm20]]=F1,"NO","YES"))</f>
        <v>YES</v>
      </c>
    </row>
    <row r="3" spans="1:8" hidden="1" x14ac:dyDescent="0.25">
      <c r="A3" s="2">
        <v>44107</v>
      </c>
      <c r="B3">
        <v>10547.180929773111</v>
      </c>
      <c r="E3" t="str">
        <f>IF(raw_data2[[#This Row],[mm20_values]]="","",raw_data2[[#This Row],[close]]-raw_data2[[#This Row],[mm20_values]])</f>
        <v/>
      </c>
      <c r="F3" t="str">
        <f>IF(raw_data2[[#This Row],[close moins mm20]]="","",IF(raw_data2[[#This Row],[close moins mm20]]&gt;=0,"UP","DOWN"))</f>
        <v/>
      </c>
      <c r="G3" t="str">
        <f>IF(C2="","",IF(raw_data2[[#This Row],[mm20_values]]-C2&gt;=0,"UP","DOWN"))</f>
        <v/>
      </c>
      <c r="H3" s="1" t="str">
        <f>IF(F2="","",IF(raw_data2[[#This Row],[Trend close vs mm20]]=F2,"NO","YES"))</f>
        <v/>
      </c>
    </row>
    <row r="4" spans="1:8" hidden="1" x14ac:dyDescent="0.25">
      <c r="A4" s="2">
        <v>44108</v>
      </c>
      <c r="B4">
        <v>10684.009355568442</v>
      </c>
      <c r="E4" t="str">
        <f>IF(raw_data2[[#This Row],[mm20_values]]="","",raw_data2[[#This Row],[close]]-raw_data2[[#This Row],[mm20_values]])</f>
        <v/>
      </c>
      <c r="F4" t="str">
        <f>IF(raw_data2[[#This Row],[close moins mm20]]="","",IF(raw_data2[[#This Row],[close moins mm20]]&gt;=0,"UP","DOWN"))</f>
        <v/>
      </c>
      <c r="G4" t="str">
        <f>IF(C3="","",IF(raw_data2[[#This Row],[mm20_values]]-C3&gt;=0,"UP","DOWN"))</f>
        <v/>
      </c>
      <c r="H4" s="1" t="str">
        <f>IF(F3="","",IF(raw_data2[[#This Row],[Trend close vs mm20]]=F3,"NO","YES"))</f>
        <v/>
      </c>
    </row>
    <row r="5" spans="1:8" hidden="1" x14ac:dyDescent="0.25">
      <c r="A5" s="2">
        <v>44109</v>
      </c>
      <c r="B5">
        <v>10805.473682366919</v>
      </c>
      <c r="E5" t="str">
        <f>IF(raw_data2[[#This Row],[mm20_values]]="","",raw_data2[[#This Row],[close]]-raw_data2[[#This Row],[mm20_values]])</f>
        <v/>
      </c>
      <c r="F5" t="str">
        <f>IF(raw_data2[[#This Row],[close moins mm20]]="","",IF(raw_data2[[#This Row],[close moins mm20]]&gt;=0,"UP","DOWN"))</f>
        <v/>
      </c>
      <c r="G5" t="str">
        <f>IF(C4="","",IF(raw_data2[[#This Row],[mm20_values]]-C4&gt;=0,"UP","DOWN"))</f>
        <v/>
      </c>
      <c r="H5" s="1" t="str">
        <f>IF(F4="","",IF(raw_data2[[#This Row],[Trend close vs mm20]]=F4,"NO","YES"))</f>
        <v/>
      </c>
    </row>
    <row r="6" spans="1:8" hidden="1" x14ac:dyDescent="0.25">
      <c r="A6" s="2">
        <v>44110</v>
      </c>
      <c r="B6">
        <v>10606.638701104946</v>
      </c>
      <c r="E6" t="str">
        <f>IF(raw_data2[[#This Row],[mm20_values]]="","",raw_data2[[#This Row],[close]]-raw_data2[[#This Row],[mm20_values]])</f>
        <v/>
      </c>
      <c r="F6" t="str">
        <f>IF(raw_data2[[#This Row],[close moins mm20]]="","",IF(raw_data2[[#This Row],[close moins mm20]]&gt;=0,"UP","DOWN"))</f>
        <v/>
      </c>
      <c r="G6" t="str">
        <f>IF(C5="","",IF(raw_data2[[#This Row],[mm20_values]]-C5&gt;=0,"UP","DOWN"))</f>
        <v/>
      </c>
      <c r="H6" s="1" t="str">
        <f>IF(F5="","",IF(raw_data2[[#This Row],[Trend close vs mm20]]=F5,"NO","YES"))</f>
        <v/>
      </c>
    </row>
    <row r="7" spans="1:8" hidden="1" x14ac:dyDescent="0.25">
      <c r="A7" s="2">
        <v>44111</v>
      </c>
      <c r="B7">
        <v>10676.486080055947</v>
      </c>
      <c r="E7" t="str">
        <f>IF(raw_data2[[#This Row],[mm20_values]]="","",raw_data2[[#This Row],[close]]-raw_data2[[#This Row],[mm20_values]])</f>
        <v/>
      </c>
      <c r="F7" t="str">
        <f>IF(raw_data2[[#This Row],[close moins mm20]]="","",IF(raw_data2[[#This Row],[close moins mm20]]&gt;=0,"UP","DOWN"))</f>
        <v/>
      </c>
      <c r="G7" t="str">
        <f>IF(C6="","",IF(raw_data2[[#This Row],[mm20_values]]-C6&gt;=0,"UP","DOWN"))</f>
        <v/>
      </c>
      <c r="H7" s="1" t="str">
        <f>IF(F6="","",IF(raw_data2[[#This Row],[Trend close vs mm20]]=F6,"NO","YES"))</f>
        <v/>
      </c>
    </row>
    <row r="8" spans="1:8" hidden="1" x14ac:dyDescent="0.25">
      <c r="A8" s="2">
        <v>44112</v>
      </c>
      <c r="B8">
        <v>10939.249584742724</v>
      </c>
      <c r="E8" t="str">
        <f>IF(raw_data2[[#This Row],[mm20_values]]="","",raw_data2[[#This Row],[close]]-raw_data2[[#This Row],[mm20_values]])</f>
        <v/>
      </c>
      <c r="F8" t="str">
        <f>IF(raw_data2[[#This Row],[close moins mm20]]="","",IF(raw_data2[[#This Row],[close moins mm20]]&gt;=0,"UP","DOWN"))</f>
        <v/>
      </c>
      <c r="G8" t="str">
        <f>IF(C7="","",IF(raw_data2[[#This Row],[mm20_values]]-C7&gt;=0,"UP","DOWN"))</f>
        <v/>
      </c>
      <c r="H8" s="1" t="str">
        <f>IF(F7="","",IF(raw_data2[[#This Row],[Trend close vs mm20]]=F7,"NO","YES"))</f>
        <v/>
      </c>
    </row>
    <row r="9" spans="1:8" hidden="1" x14ac:dyDescent="0.25">
      <c r="A9" s="2">
        <v>44113</v>
      </c>
      <c r="B9">
        <v>11067.401951169855</v>
      </c>
      <c r="E9" t="str">
        <f>IF(raw_data2[[#This Row],[mm20_values]]="","",raw_data2[[#This Row],[close]]-raw_data2[[#This Row],[mm20_values]])</f>
        <v/>
      </c>
      <c r="F9" t="str">
        <f>IF(raw_data2[[#This Row],[close moins mm20]]="","",IF(raw_data2[[#This Row],[close moins mm20]]&gt;=0,"UP","DOWN"))</f>
        <v/>
      </c>
      <c r="G9" t="str">
        <f>IF(C8="","",IF(raw_data2[[#This Row],[mm20_values]]-C8&gt;=0,"UP","DOWN"))</f>
        <v/>
      </c>
      <c r="H9" s="1" t="str">
        <f>IF(F8="","",IF(raw_data2[[#This Row],[Trend close vs mm20]]=F8,"NO","YES"))</f>
        <v/>
      </c>
    </row>
    <row r="10" spans="1:8" hidden="1" x14ac:dyDescent="0.25">
      <c r="A10" s="2">
        <v>44114</v>
      </c>
      <c r="B10">
        <v>11304.780951486624</v>
      </c>
      <c r="E10" t="str">
        <f>IF(raw_data2[[#This Row],[mm20_values]]="","",raw_data2[[#This Row],[close]]-raw_data2[[#This Row],[mm20_values]])</f>
        <v/>
      </c>
      <c r="F10" t="str">
        <f>IF(raw_data2[[#This Row],[close moins mm20]]="","",IF(raw_data2[[#This Row],[close moins mm20]]&gt;=0,"UP","DOWN"))</f>
        <v/>
      </c>
      <c r="G10" t="str">
        <f>IF(C9="","",IF(raw_data2[[#This Row],[mm20_values]]-C9&gt;=0,"UP","DOWN"))</f>
        <v/>
      </c>
      <c r="H10" s="1" t="str">
        <f>IF(F9="","",IF(raw_data2[[#This Row],[Trend close vs mm20]]=F9,"NO","YES"))</f>
        <v/>
      </c>
    </row>
    <row r="11" spans="1:8" hidden="1" x14ac:dyDescent="0.25">
      <c r="A11" s="2">
        <v>44115</v>
      </c>
      <c r="B11">
        <v>11373.110187880717</v>
      </c>
      <c r="E11" t="str">
        <f>IF(raw_data2[[#This Row],[mm20_values]]="","",raw_data2[[#This Row],[close]]-raw_data2[[#This Row],[mm20_values]])</f>
        <v/>
      </c>
      <c r="F11" t="str">
        <f>IF(raw_data2[[#This Row],[close moins mm20]]="","",IF(raw_data2[[#This Row],[close moins mm20]]&gt;=0,"UP","DOWN"))</f>
        <v/>
      </c>
      <c r="G11" t="str">
        <f>IF(C10="","",IF(raw_data2[[#This Row],[mm20_values]]-C10&gt;=0,"UP","DOWN"))</f>
        <v/>
      </c>
      <c r="H11" s="1" t="str">
        <f>IF(F10="","",IF(raw_data2[[#This Row],[Trend close vs mm20]]=F10,"NO","YES"))</f>
        <v/>
      </c>
    </row>
    <row r="12" spans="1:8" hidden="1" x14ac:dyDescent="0.25">
      <c r="A12" s="2">
        <v>44116</v>
      </c>
      <c r="B12">
        <v>11546.514508320692</v>
      </c>
      <c r="E12" t="str">
        <f>IF(raw_data2[[#This Row],[mm20_values]]="","",raw_data2[[#This Row],[close]]-raw_data2[[#This Row],[mm20_values]])</f>
        <v/>
      </c>
      <c r="F12" t="str">
        <f>IF(raw_data2[[#This Row],[close moins mm20]]="","",IF(raw_data2[[#This Row],[close moins mm20]]&gt;=0,"UP","DOWN"))</f>
        <v/>
      </c>
      <c r="G12" t="str">
        <f>IF(C11="","",IF(raw_data2[[#This Row],[mm20_values]]-C11&gt;=0,"UP","DOWN"))</f>
        <v/>
      </c>
      <c r="H12" s="1" t="str">
        <f>IF(F11="","",IF(raw_data2[[#This Row],[Trend close vs mm20]]=F11,"NO","YES"))</f>
        <v/>
      </c>
    </row>
    <row r="13" spans="1:8" hidden="1" x14ac:dyDescent="0.25">
      <c r="A13" s="2">
        <v>44117</v>
      </c>
      <c r="B13">
        <v>11427.915116835449</v>
      </c>
      <c r="E13" t="str">
        <f>IF(raw_data2[[#This Row],[mm20_values]]="","",raw_data2[[#This Row],[close]]-raw_data2[[#This Row],[mm20_values]])</f>
        <v/>
      </c>
      <c r="F13" t="str">
        <f>IF(raw_data2[[#This Row],[close moins mm20]]="","",IF(raw_data2[[#This Row],[close moins mm20]]&gt;=0,"UP","DOWN"))</f>
        <v/>
      </c>
      <c r="G13" t="str">
        <f>IF(C12="","",IF(raw_data2[[#This Row],[mm20_values]]-C12&gt;=0,"UP","DOWN"))</f>
        <v/>
      </c>
      <c r="H13" s="1" t="str">
        <f>IF(F12="","",IF(raw_data2[[#This Row],[Trend close vs mm20]]=F12,"NO","YES"))</f>
        <v/>
      </c>
    </row>
    <row r="14" spans="1:8" hidden="1" x14ac:dyDescent="0.25">
      <c r="A14" s="2">
        <v>44118</v>
      </c>
      <c r="B14">
        <v>11431.576449853685</v>
      </c>
      <c r="E14" t="str">
        <f>IF(raw_data2[[#This Row],[mm20_values]]="","",raw_data2[[#This Row],[close]]-raw_data2[[#This Row],[mm20_values]])</f>
        <v/>
      </c>
      <c r="F14" t="str">
        <f>IF(raw_data2[[#This Row],[close moins mm20]]="","",IF(raw_data2[[#This Row],[close moins mm20]]&gt;=0,"UP","DOWN"))</f>
        <v/>
      </c>
      <c r="G14" t="str">
        <f>IF(C13="","",IF(raw_data2[[#This Row],[mm20_values]]-C13&gt;=0,"UP","DOWN"))</f>
        <v/>
      </c>
      <c r="H14" s="1" t="str">
        <f>IF(F13="","",IF(raw_data2[[#This Row],[Trend close vs mm20]]=F13,"NO","YES"))</f>
        <v/>
      </c>
    </row>
    <row r="15" spans="1:8" hidden="1" x14ac:dyDescent="0.25">
      <c r="A15" s="2">
        <v>44119</v>
      </c>
      <c r="B15">
        <v>11514.754582501706</v>
      </c>
      <c r="E15" t="str">
        <f>IF(raw_data2[[#This Row],[mm20_values]]="","",raw_data2[[#This Row],[close]]-raw_data2[[#This Row],[mm20_values]])</f>
        <v/>
      </c>
      <c r="F15" t="str">
        <f>IF(raw_data2[[#This Row],[close moins mm20]]="","",IF(raw_data2[[#This Row],[close moins mm20]]&gt;=0,"UP","DOWN"))</f>
        <v/>
      </c>
      <c r="G15" t="str">
        <f>IF(C14="","",IF(raw_data2[[#This Row],[mm20_values]]-C14&gt;=0,"UP","DOWN"))</f>
        <v/>
      </c>
      <c r="H15" s="1" t="str">
        <f>IF(F14="","",IF(raw_data2[[#This Row],[Trend close vs mm20]]=F14,"NO","YES"))</f>
        <v/>
      </c>
    </row>
    <row r="16" spans="1:8" hidden="1" x14ac:dyDescent="0.25">
      <c r="A16" s="2">
        <v>44120</v>
      </c>
      <c r="B16">
        <v>11328.961220245925</v>
      </c>
      <c r="E16" t="str">
        <f>IF(raw_data2[[#This Row],[mm20_values]]="","",raw_data2[[#This Row],[close]]-raw_data2[[#This Row],[mm20_values]])</f>
        <v/>
      </c>
      <c r="F16" t="str">
        <f>IF(raw_data2[[#This Row],[close moins mm20]]="","",IF(raw_data2[[#This Row],[close moins mm20]]&gt;=0,"UP","DOWN"))</f>
        <v/>
      </c>
      <c r="G16" t="str">
        <f>IF(C15="","",IF(raw_data2[[#This Row],[mm20_values]]-C15&gt;=0,"UP","DOWN"))</f>
        <v/>
      </c>
      <c r="H16" s="1" t="str">
        <f>IF(F15="","",IF(raw_data2[[#This Row],[Trend close vs mm20]]=F15,"NO","YES"))</f>
        <v/>
      </c>
    </row>
    <row r="17" spans="1:8" hidden="1" x14ac:dyDescent="0.25">
      <c r="A17" s="2">
        <v>44121</v>
      </c>
      <c r="B17">
        <v>11370.138638530036</v>
      </c>
      <c r="E17" t="str">
        <f>IF(raw_data2[[#This Row],[mm20_values]]="","",raw_data2[[#This Row],[close]]-raw_data2[[#This Row],[mm20_values]])</f>
        <v/>
      </c>
      <c r="F17" t="str">
        <f>IF(raw_data2[[#This Row],[close moins mm20]]="","",IF(raw_data2[[#This Row],[close moins mm20]]&gt;=0,"UP","DOWN"))</f>
        <v/>
      </c>
      <c r="G17" t="str">
        <f>IF(C16="","",IF(raw_data2[[#This Row],[mm20_values]]-C16&gt;=0,"UP","DOWN"))</f>
        <v/>
      </c>
      <c r="H17" s="1" t="str">
        <f>IF(F16="","",IF(raw_data2[[#This Row],[Trend close vs mm20]]=F16,"NO","YES"))</f>
        <v/>
      </c>
    </row>
    <row r="18" spans="1:8" hidden="1" x14ac:dyDescent="0.25">
      <c r="A18" s="2">
        <v>44122</v>
      </c>
      <c r="B18">
        <v>11515.46614065229</v>
      </c>
      <c r="E18" t="str">
        <f>IF(raw_data2[[#This Row],[mm20_values]]="","",raw_data2[[#This Row],[close]]-raw_data2[[#This Row],[mm20_values]])</f>
        <v/>
      </c>
      <c r="F18" t="str">
        <f>IF(raw_data2[[#This Row],[close moins mm20]]="","",IF(raw_data2[[#This Row],[close moins mm20]]&gt;=0,"UP","DOWN"))</f>
        <v/>
      </c>
      <c r="G18" t="str">
        <f>IF(C17="","",IF(raw_data2[[#This Row],[mm20_values]]-C17&gt;=0,"UP","DOWN"))</f>
        <v/>
      </c>
      <c r="H18" s="1" t="str">
        <f>IF(F17="","",IF(raw_data2[[#This Row],[Trend close vs mm20]]=F17,"NO","YES"))</f>
        <v/>
      </c>
    </row>
    <row r="19" spans="1:8" hidden="1" x14ac:dyDescent="0.25">
      <c r="A19" s="2">
        <v>44123</v>
      </c>
      <c r="B19">
        <v>11759.088884980376</v>
      </c>
      <c r="E19" t="str">
        <f>IF(raw_data2[[#This Row],[mm20_values]]="","",raw_data2[[#This Row],[close]]-raw_data2[[#This Row],[mm20_values]])</f>
        <v/>
      </c>
      <c r="F19" t="str">
        <f>IF(raw_data2[[#This Row],[close moins mm20]]="","",IF(raw_data2[[#This Row],[close moins mm20]]&gt;=0,"UP","DOWN"))</f>
        <v/>
      </c>
      <c r="G19" t="str">
        <f>IF(C18="","",IF(raw_data2[[#This Row],[mm20_values]]-C18&gt;=0,"UP","DOWN"))</f>
        <v/>
      </c>
      <c r="H19" s="1" t="str">
        <f>IF(F18="","",IF(raw_data2[[#This Row],[Trend close vs mm20]]=F18,"NO","YES"))</f>
        <v/>
      </c>
    </row>
    <row r="20" spans="1:8" hidden="1" x14ac:dyDescent="0.25">
      <c r="A20" s="2">
        <v>44124</v>
      </c>
      <c r="B20">
        <v>11921.639169374852</v>
      </c>
      <c r="E20" t="str">
        <f>IF(raw_data2[[#This Row],[mm20_values]]="","",raw_data2[[#This Row],[close]]-raw_data2[[#This Row],[mm20_values]])</f>
        <v/>
      </c>
      <c r="F20" t="str">
        <f>IF(raw_data2[[#This Row],[close moins mm20]]="","",IF(raw_data2[[#This Row],[close moins mm20]]&gt;=0,"UP","DOWN"))</f>
        <v/>
      </c>
      <c r="G20" t="str">
        <f>IF(C19="","",IF(raw_data2[[#This Row],[mm20_values]]-C19&gt;=0,"UP","DOWN"))</f>
        <v/>
      </c>
      <c r="H20" s="1" t="str">
        <f>IF(F19="","",IF(raw_data2[[#This Row],[Trend close vs mm20]]=F19,"NO","YES"))</f>
        <v/>
      </c>
    </row>
    <row r="21" spans="1:8" hidden="1" x14ac:dyDescent="0.25">
      <c r="A21" s="2">
        <v>44125</v>
      </c>
      <c r="B21">
        <v>12807.179074204743</v>
      </c>
      <c r="E21" t="str">
        <f>IF(raw_data2[[#This Row],[mm20_values]]="","",raw_data2[[#This Row],[close]]-raw_data2[[#This Row],[mm20_values]])</f>
        <v/>
      </c>
      <c r="F21" t="str">
        <f>IF(raw_data2[[#This Row],[close moins mm20]]="","",IF(raw_data2[[#This Row],[close moins mm20]]&gt;=0,"UP","DOWN"))</f>
        <v/>
      </c>
      <c r="G21" t="str">
        <f>IF(C20="","",IF(raw_data2[[#This Row],[mm20_values]]-C20&gt;=0,"UP","DOWN"))</f>
        <v/>
      </c>
      <c r="H21" s="1" t="str">
        <f>IF(F20="","",IF(raw_data2[[#This Row],[Trend close vs mm20]]=F20,"NO","YES"))</f>
        <v/>
      </c>
    </row>
    <row r="22" spans="1:8" hidden="1" x14ac:dyDescent="0.25">
      <c r="A22" s="2">
        <v>44126</v>
      </c>
      <c r="B22">
        <v>12978.003958018971</v>
      </c>
      <c r="C22">
        <v>11380.2785</v>
      </c>
      <c r="E22">
        <f>IF(raw_data2[[#This Row],[mm20_values]]="","",raw_data2[[#This Row],[close]]-raw_data2[[#This Row],[mm20_values]])</f>
        <v>1597.725458018971</v>
      </c>
      <c r="F22" t="str">
        <f>IF(raw_data2[[#This Row],[close moins mm20]]="","",IF(raw_data2[[#This Row],[close moins mm20]]&gt;=0,"UP","DOWN"))</f>
        <v>UP</v>
      </c>
      <c r="G22" t="str">
        <f>IF(C21="","",IF(raw_data2[[#This Row],[mm20_values]]-C21&gt;=0,"UP","DOWN"))</f>
        <v/>
      </c>
      <c r="H22" s="1" t="str">
        <f>IF(F21="","",IF(raw_data2[[#This Row],[Trend close vs mm20]]=F21,"NO","YES"))</f>
        <v/>
      </c>
    </row>
    <row r="23" spans="1:8" hidden="1" x14ac:dyDescent="0.25">
      <c r="A23" s="2">
        <v>44127</v>
      </c>
      <c r="B23">
        <v>12932.904496212506</v>
      </c>
      <c r="C23">
        <v>11499.5646</v>
      </c>
      <c r="E23">
        <f>IF(raw_data2[[#This Row],[mm20_values]]="","",raw_data2[[#This Row],[close]]-raw_data2[[#This Row],[mm20_values]])</f>
        <v>1433.3398962125066</v>
      </c>
      <c r="F23" t="str">
        <f>IF(raw_data2[[#This Row],[close moins mm20]]="","",IF(raw_data2[[#This Row],[close moins mm20]]&gt;=0,"UP","DOWN"))</f>
        <v>UP</v>
      </c>
      <c r="G23" t="str">
        <f>IF(C22="","",IF(raw_data2[[#This Row],[mm20_values]]-C22&gt;=0,"UP","DOWN"))</f>
        <v>UP</v>
      </c>
      <c r="H23" s="1" t="str">
        <f>IF(F22="","",IF(raw_data2[[#This Row],[Trend close vs mm20]]=F22,"NO","YES"))</f>
        <v>NO</v>
      </c>
    </row>
    <row r="24" spans="1:8" hidden="1" x14ac:dyDescent="0.25">
      <c r="A24" s="2">
        <v>44128</v>
      </c>
      <c r="B24">
        <v>13119.101881271161</v>
      </c>
      <c r="C24">
        <v>11621.319299999999</v>
      </c>
      <c r="E24">
        <f>IF(raw_data2[[#This Row],[mm20_values]]="","",raw_data2[[#This Row],[close]]-raw_data2[[#This Row],[mm20_values]])</f>
        <v>1497.7825812711617</v>
      </c>
      <c r="F24" t="str">
        <f>IF(raw_data2[[#This Row],[close moins mm20]]="","",IF(raw_data2[[#This Row],[close moins mm20]]&gt;=0,"UP","DOWN"))</f>
        <v>UP</v>
      </c>
      <c r="G24" t="str">
        <f>IF(C23="","",IF(raw_data2[[#This Row],[mm20_values]]-C23&gt;=0,"UP","DOWN"))</f>
        <v>UP</v>
      </c>
      <c r="H24" s="1" t="str">
        <f>IF(F23="","",IF(raw_data2[[#This Row],[Trend close vs mm20]]=F23,"NO","YES"))</f>
        <v>NO</v>
      </c>
    </row>
    <row r="25" spans="1:8" hidden="1" x14ac:dyDescent="0.25">
      <c r="A25" s="2">
        <v>44129</v>
      </c>
      <c r="B25">
        <v>13034.696198258916</v>
      </c>
      <c r="C25">
        <v>11732.7804</v>
      </c>
      <c r="E25">
        <f>IF(raw_data2[[#This Row],[mm20_values]]="","",raw_data2[[#This Row],[close]]-raw_data2[[#This Row],[mm20_values]])</f>
        <v>1301.9157982589168</v>
      </c>
      <c r="F25" t="str">
        <f>IF(raw_data2[[#This Row],[close moins mm20]]="","",IF(raw_data2[[#This Row],[close moins mm20]]&gt;=0,"UP","DOWN"))</f>
        <v>UP</v>
      </c>
      <c r="G25" t="str">
        <f>IF(C24="","",IF(raw_data2[[#This Row],[mm20_values]]-C24&gt;=0,"UP","DOWN"))</f>
        <v>UP</v>
      </c>
      <c r="H25" s="1" t="str">
        <f>IF(F24="","",IF(raw_data2[[#This Row],[Trend close vs mm20]]=F24,"NO","YES"))</f>
        <v>NO</v>
      </c>
    </row>
    <row r="26" spans="1:8" hidden="1" x14ac:dyDescent="0.25">
      <c r="A26" s="2">
        <v>44130</v>
      </c>
      <c r="B26">
        <v>13062.010220732514</v>
      </c>
      <c r="C26">
        <v>11855.549000000001</v>
      </c>
      <c r="E26">
        <f>IF(raw_data2[[#This Row],[mm20_values]]="","",raw_data2[[#This Row],[close]]-raw_data2[[#This Row],[mm20_values]])</f>
        <v>1206.4612207325135</v>
      </c>
      <c r="F26" t="str">
        <f>IF(raw_data2[[#This Row],[close moins mm20]]="","",IF(raw_data2[[#This Row],[close moins mm20]]&gt;=0,"UP","DOWN"))</f>
        <v>UP</v>
      </c>
      <c r="G26" t="str">
        <f>IF(C25="","",IF(raw_data2[[#This Row],[mm20_values]]-C25&gt;=0,"UP","DOWN"))</f>
        <v>UP</v>
      </c>
      <c r="H26" s="1" t="str">
        <f>IF(F25="","",IF(raw_data2[[#This Row],[Trend close vs mm20]]=F25,"NO","YES"))</f>
        <v>NO</v>
      </c>
    </row>
    <row r="27" spans="1:8" hidden="1" x14ac:dyDescent="0.25">
      <c r="A27" s="2">
        <v>44131</v>
      </c>
      <c r="B27">
        <v>13638.330252711265</v>
      </c>
      <c r="C27">
        <v>12003.6412</v>
      </c>
      <c r="E27">
        <f>IF(raw_data2[[#This Row],[mm20_values]]="","",raw_data2[[#This Row],[close]]-raw_data2[[#This Row],[mm20_values]])</f>
        <v>1634.6890527112646</v>
      </c>
      <c r="F27" t="str">
        <f>IF(raw_data2[[#This Row],[close moins mm20]]="","",IF(raw_data2[[#This Row],[close moins mm20]]&gt;=0,"UP","DOWN"))</f>
        <v>UP</v>
      </c>
      <c r="G27" t="str">
        <f>IF(C26="","",IF(raw_data2[[#This Row],[mm20_values]]-C26&gt;=0,"UP","DOWN"))</f>
        <v>UP</v>
      </c>
      <c r="H27" s="1" t="str">
        <f>IF(F26="","",IF(raw_data2[[#This Row],[Trend close vs mm20]]=F26,"NO","YES"))</f>
        <v>NO</v>
      </c>
    </row>
    <row r="28" spans="1:8" hidden="1" x14ac:dyDescent="0.25">
      <c r="A28" s="2">
        <v>44132</v>
      </c>
      <c r="B28">
        <v>13277.158567822562</v>
      </c>
      <c r="C28">
        <v>12120.536599999999</v>
      </c>
      <c r="E28">
        <f>IF(raw_data2[[#This Row],[mm20_values]]="","",raw_data2[[#This Row],[close]]-raw_data2[[#This Row],[mm20_values]])</f>
        <v>1156.6219678225625</v>
      </c>
      <c r="F28" t="str">
        <f>IF(raw_data2[[#This Row],[close moins mm20]]="","",IF(raw_data2[[#This Row],[close moins mm20]]&gt;=0,"UP","DOWN"))</f>
        <v>UP</v>
      </c>
      <c r="G28" t="str">
        <f>IF(C27="","",IF(raw_data2[[#This Row],[mm20_values]]-C27&gt;=0,"UP","DOWN"))</f>
        <v>UP</v>
      </c>
      <c r="H28" s="1" t="str">
        <f>IF(F27="","",IF(raw_data2[[#This Row],[Trend close vs mm20]]=F27,"NO","YES"))</f>
        <v>NO</v>
      </c>
    </row>
    <row r="29" spans="1:8" hidden="1" x14ac:dyDescent="0.25">
      <c r="A29" s="2">
        <v>44133</v>
      </c>
      <c r="B29">
        <v>13454.62268380139</v>
      </c>
      <c r="C29">
        <v>12239.8977</v>
      </c>
      <c r="E29">
        <f>IF(raw_data2[[#This Row],[mm20_values]]="","",raw_data2[[#This Row],[close]]-raw_data2[[#This Row],[mm20_values]])</f>
        <v>1214.7249838013904</v>
      </c>
      <c r="F29" t="str">
        <f>IF(raw_data2[[#This Row],[close moins mm20]]="","",IF(raw_data2[[#This Row],[close moins mm20]]&gt;=0,"UP","DOWN"))</f>
        <v>UP</v>
      </c>
      <c r="G29" t="str">
        <f>IF(C28="","",IF(raw_data2[[#This Row],[mm20_values]]-C28&gt;=0,"UP","DOWN"))</f>
        <v>UP</v>
      </c>
      <c r="H29" s="1" t="str">
        <f>IF(F28="","",IF(raw_data2[[#This Row],[Trend close vs mm20]]=F28,"NO","YES"))</f>
        <v>NO</v>
      </c>
    </row>
    <row r="30" spans="1:8" hidden="1" x14ac:dyDescent="0.25">
      <c r="A30" s="2">
        <v>44134</v>
      </c>
      <c r="B30">
        <v>13562.269456260054</v>
      </c>
      <c r="C30">
        <v>12352.7721</v>
      </c>
      <c r="E30">
        <f>IF(raw_data2[[#This Row],[mm20_values]]="","",raw_data2[[#This Row],[close]]-raw_data2[[#This Row],[mm20_values]])</f>
        <v>1209.4973562600535</v>
      </c>
      <c r="F30" t="str">
        <f>IF(raw_data2[[#This Row],[close moins mm20]]="","",IF(raw_data2[[#This Row],[close moins mm20]]&gt;=0,"UP","DOWN"))</f>
        <v>UP</v>
      </c>
      <c r="G30" t="str">
        <f>IF(C29="","",IF(raw_data2[[#This Row],[mm20_values]]-C29&gt;=0,"UP","DOWN"))</f>
        <v>UP</v>
      </c>
      <c r="H30" s="1" t="str">
        <f>IF(F29="","",IF(raw_data2[[#This Row],[Trend close vs mm20]]=F29,"NO","YES"))</f>
        <v>NO</v>
      </c>
    </row>
    <row r="31" spans="1:8" hidden="1" x14ac:dyDescent="0.25">
      <c r="A31" s="2">
        <v>44135</v>
      </c>
      <c r="B31">
        <v>13784.575059049464</v>
      </c>
      <c r="C31">
        <v>12473.345300000001</v>
      </c>
      <c r="E31">
        <f>IF(raw_data2[[#This Row],[mm20_values]]="","",raw_data2[[#This Row],[close]]-raw_data2[[#This Row],[mm20_values]])</f>
        <v>1311.2297590494636</v>
      </c>
      <c r="F31" t="str">
        <f>IF(raw_data2[[#This Row],[close moins mm20]]="","",IF(raw_data2[[#This Row],[close moins mm20]]&gt;=0,"UP","DOWN"))</f>
        <v>UP</v>
      </c>
      <c r="G31" t="str">
        <f>IF(C30="","",IF(raw_data2[[#This Row],[mm20_values]]-C30&gt;=0,"UP","DOWN"))</f>
        <v>UP</v>
      </c>
      <c r="H31" s="1" t="str">
        <f>IF(F30="","",IF(raw_data2[[#This Row],[Trend close vs mm20]]=F30,"NO","YES"))</f>
        <v>NO</v>
      </c>
    </row>
    <row r="32" spans="1:8" hidden="1" x14ac:dyDescent="0.25">
      <c r="A32" s="2">
        <v>44136</v>
      </c>
      <c r="B32">
        <v>13722.759909484612</v>
      </c>
      <c r="C32">
        <v>12582.1576</v>
      </c>
      <c r="E32">
        <f>IF(raw_data2[[#This Row],[mm20_values]]="","",raw_data2[[#This Row],[close]]-raw_data2[[#This Row],[mm20_values]])</f>
        <v>1140.6023094846114</v>
      </c>
      <c r="F32" t="str">
        <f>IF(raw_data2[[#This Row],[close moins mm20]]="","",IF(raw_data2[[#This Row],[close moins mm20]]&gt;=0,"UP","DOWN"))</f>
        <v>UP</v>
      </c>
      <c r="G32" t="str">
        <f>IF(C31="","",IF(raw_data2[[#This Row],[mm20_values]]-C31&gt;=0,"UP","DOWN"))</f>
        <v>UP</v>
      </c>
      <c r="H32" s="1" t="str">
        <f>IF(F31="","",IF(raw_data2[[#This Row],[Trend close vs mm20]]=F31,"NO","YES"))</f>
        <v>NO</v>
      </c>
    </row>
    <row r="33" spans="1:8" hidden="1" x14ac:dyDescent="0.25">
      <c r="A33" s="2">
        <v>44137</v>
      </c>
      <c r="B33">
        <v>13545.325868051286</v>
      </c>
      <c r="C33">
        <v>12688.0281</v>
      </c>
      <c r="E33">
        <f>IF(raw_data2[[#This Row],[mm20_values]]="","",raw_data2[[#This Row],[close]]-raw_data2[[#This Row],[mm20_values]])</f>
        <v>857.29776805128677</v>
      </c>
      <c r="F33" t="str">
        <f>IF(raw_data2[[#This Row],[close moins mm20]]="","",IF(raw_data2[[#This Row],[close moins mm20]]&gt;=0,"UP","DOWN"))</f>
        <v>UP</v>
      </c>
      <c r="G33" t="str">
        <f>IF(C32="","",IF(raw_data2[[#This Row],[mm20_values]]-C32&gt;=0,"UP","DOWN"))</f>
        <v>UP</v>
      </c>
      <c r="H33" s="1" t="str">
        <f>IF(F32="","",IF(raw_data2[[#This Row],[Trend close vs mm20]]=F32,"NO","YES"))</f>
        <v>NO</v>
      </c>
    </row>
    <row r="34" spans="1:8" hidden="1" x14ac:dyDescent="0.25">
      <c r="A34" s="2">
        <v>44138</v>
      </c>
      <c r="B34">
        <v>14023.912741521701</v>
      </c>
      <c r="C34">
        <v>12817.645</v>
      </c>
      <c r="E34">
        <f>IF(raw_data2[[#This Row],[mm20_values]]="","",raw_data2[[#This Row],[close]]-raw_data2[[#This Row],[mm20_values]])</f>
        <v>1206.2677415217004</v>
      </c>
      <c r="F34" t="str">
        <f>IF(raw_data2[[#This Row],[close moins mm20]]="","",IF(raw_data2[[#This Row],[close moins mm20]]&gt;=0,"UP","DOWN"))</f>
        <v>UP</v>
      </c>
      <c r="G34" t="str">
        <f>IF(C33="","",IF(raw_data2[[#This Row],[mm20_values]]-C33&gt;=0,"UP","DOWN"))</f>
        <v>UP</v>
      </c>
      <c r="H34" s="1" t="str">
        <f>IF(F33="","",IF(raw_data2[[#This Row],[Trend close vs mm20]]=F33,"NO","YES"))</f>
        <v>NO</v>
      </c>
    </row>
    <row r="35" spans="1:8" hidden="1" x14ac:dyDescent="0.25">
      <c r="A35" s="2">
        <v>44139</v>
      </c>
      <c r="B35">
        <v>14138.154747181115</v>
      </c>
      <c r="C35">
        <v>12948.815000000001</v>
      </c>
      <c r="E35">
        <f>IF(raw_data2[[#This Row],[mm20_values]]="","",raw_data2[[#This Row],[close]]-raw_data2[[#This Row],[mm20_values]])</f>
        <v>1189.3397471811149</v>
      </c>
      <c r="F35" t="str">
        <f>IF(raw_data2[[#This Row],[close moins mm20]]="","",IF(raw_data2[[#This Row],[close moins mm20]]&gt;=0,"UP","DOWN"))</f>
        <v>UP</v>
      </c>
      <c r="G35" t="str">
        <f>IF(C34="","",IF(raw_data2[[#This Row],[mm20_values]]-C34&gt;=0,"UP","DOWN"))</f>
        <v>UP</v>
      </c>
      <c r="H35" s="1" t="str">
        <f>IF(F34="","",IF(raw_data2[[#This Row],[Trend close vs mm20]]=F34,"NO","YES"))</f>
        <v>NO</v>
      </c>
    </row>
    <row r="36" spans="1:8" hidden="1" x14ac:dyDescent="0.25">
      <c r="A36" s="2">
        <v>44140</v>
      </c>
      <c r="B36">
        <v>15594.162525196836</v>
      </c>
      <c r="C36">
        <v>13162.075000000001</v>
      </c>
      <c r="E36">
        <f>IF(raw_data2[[#This Row],[mm20_values]]="","",raw_data2[[#This Row],[close]]-raw_data2[[#This Row],[mm20_values]])</f>
        <v>2432.0875251968355</v>
      </c>
      <c r="F36" t="str">
        <f>IF(raw_data2[[#This Row],[close moins mm20]]="","",IF(raw_data2[[#This Row],[close moins mm20]]&gt;=0,"UP","DOWN"))</f>
        <v>UP</v>
      </c>
      <c r="G36" t="str">
        <f>IF(C35="","",IF(raw_data2[[#This Row],[mm20_values]]-C35&gt;=0,"UP","DOWN"))</f>
        <v>UP</v>
      </c>
      <c r="H36" s="1" t="str">
        <f>IF(F35="","",IF(raw_data2[[#This Row],[Trend close vs mm20]]=F35,"NO","YES"))</f>
        <v>NO</v>
      </c>
    </row>
    <row r="37" spans="1:8" hidden="1" x14ac:dyDescent="0.25">
      <c r="A37" s="2">
        <v>44141</v>
      </c>
      <c r="B37">
        <v>15583.258249050339</v>
      </c>
      <c r="C37">
        <v>13372.731</v>
      </c>
      <c r="E37">
        <f>IF(raw_data2[[#This Row],[mm20_values]]="","",raw_data2[[#This Row],[close]]-raw_data2[[#This Row],[mm20_values]])</f>
        <v>2210.5272490503394</v>
      </c>
      <c r="F37" t="str">
        <f>IF(raw_data2[[#This Row],[close moins mm20]]="","",IF(raw_data2[[#This Row],[close moins mm20]]&gt;=0,"UP","DOWN"))</f>
        <v>UP</v>
      </c>
      <c r="G37" t="str">
        <f>IF(C36="","",IF(raw_data2[[#This Row],[mm20_values]]-C36&gt;=0,"UP","DOWN"))</f>
        <v>UP</v>
      </c>
      <c r="H37" s="1" t="str">
        <f>IF(F36="","",IF(raw_data2[[#This Row],[Trend close vs mm20]]=F36,"NO","YES"))</f>
        <v>NO</v>
      </c>
    </row>
    <row r="38" spans="1:8" hidden="1" x14ac:dyDescent="0.25">
      <c r="A38" s="2">
        <v>44142</v>
      </c>
      <c r="B38">
        <v>14840.820928391198</v>
      </c>
      <c r="C38">
        <v>13538.9987</v>
      </c>
      <c r="E38">
        <f>IF(raw_data2[[#This Row],[mm20_values]]="","",raw_data2[[#This Row],[close]]-raw_data2[[#This Row],[mm20_values]])</f>
        <v>1301.8222283911982</v>
      </c>
      <c r="F38" t="str">
        <f>IF(raw_data2[[#This Row],[close moins mm20]]="","",IF(raw_data2[[#This Row],[close moins mm20]]&gt;=0,"UP","DOWN"))</f>
        <v>UP</v>
      </c>
      <c r="G38" t="str">
        <f>IF(C37="","",IF(raw_data2[[#This Row],[mm20_values]]-C37&gt;=0,"UP","DOWN"))</f>
        <v>UP</v>
      </c>
      <c r="H38" s="1" t="str">
        <f>IF(F37="","",IF(raw_data2[[#This Row],[Trend close vs mm20]]=F37,"NO","YES"))</f>
        <v>NO</v>
      </c>
    </row>
    <row r="39" spans="1:8" hidden="1" x14ac:dyDescent="0.25">
      <c r="A39" s="2">
        <v>44143</v>
      </c>
      <c r="B39">
        <v>15486.695847528201</v>
      </c>
      <c r="C39">
        <v>13725.3791</v>
      </c>
      <c r="E39">
        <f>IF(raw_data2[[#This Row],[mm20_values]]="","",raw_data2[[#This Row],[close]]-raw_data2[[#This Row],[mm20_values]])</f>
        <v>1761.3167475282007</v>
      </c>
      <c r="F39" t="str">
        <f>IF(raw_data2[[#This Row],[close moins mm20]]="","",IF(raw_data2[[#This Row],[close moins mm20]]&gt;=0,"UP","DOWN"))</f>
        <v>UP</v>
      </c>
      <c r="G39" t="str">
        <f>IF(C38="","",IF(raw_data2[[#This Row],[mm20_values]]-C38&gt;=0,"UP","DOWN"))</f>
        <v>UP</v>
      </c>
      <c r="H39" s="1" t="str">
        <f>IF(F38="","",IF(raw_data2[[#This Row],[Trend close vs mm20]]=F38,"NO","YES"))</f>
        <v>NO</v>
      </c>
    </row>
    <row r="40" spans="1:8" hidden="1" x14ac:dyDescent="0.25">
      <c r="A40" s="2">
        <v>44144</v>
      </c>
      <c r="B40">
        <v>15333.764742495903</v>
      </c>
      <c r="C40">
        <v>13895.9854</v>
      </c>
      <c r="E40">
        <f>IF(raw_data2[[#This Row],[mm20_values]]="","",raw_data2[[#This Row],[close]]-raw_data2[[#This Row],[mm20_values]])</f>
        <v>1437.7793424959036</v>
      </c>
      <c r="F40" t="str">
        <f>IF(raw_data2[[#This Row],[close moins mm20]]="","",IF(raw_data2[[#This Row],[close moins mm20]]&gt;=0,"UP","DOWN"))</f>
        <v>UP</v>
      </c>
      <c r="G40" t="str">
        <f>IF(C39="","",IF(raw_data2[[#This Row],[mm20_values]]-C39&gt;=0,"UP","DOWN"))</f>
        <v>UP</v>
      </c>
      <c r="H40" s="1" t="str">
        <f>IF(F39="","",IF(raw_data2[[#This Row],[Trend close vs mm20]]=F39,"NO","YES"))</f>
        <v>NO</v>
      </c>
    </row>
    <row r="41" spans="1:8" hidden="1" x14ac:dyDescent="0.25">
      <c r="A41" s="2">
        <v>44145</v>
      </c>
      <c r="B41">
        <v>15305.036015063995</v>
      </c>
      <c r="C41">
        <v>14020.878199999999</v>
      </c>
      <c r="E41">
        <f>IF(raw_data2[[#This Row],[mm20_values]]="","",raw_data2[[#This Row],[close]]-raw_data2[[#This Row],[mm20_values]])</f>
        <v>1284.1578150639962</v>
      </c>
      <c r="F41" t="str">
        <f>IF(raw_data2[[#This Row],[close moins mm20]]="","",IF(raw_data2[[#This Row],[close moins mm20]]&gt;=0,"UP","DOWN"))</f>
        <v>UP</v>
      </c>
      <c r="G41" t="str">
        <f>IF(C40="","",IF(raw_data2[[#This Row],[mm20_values]]-C40&gt;=0,"UP","DOWN"))</f>
        <v>UP</v>
      </c>
      <c r="H41" s="1" t="str">
        <f>IF(F40="","",IF(raw_data2[[#This Row],[Trend close vs mm20]]=F40,"NO","YES"))</f>
        <v>NO</v>
      </c>
    </row>
    <row r="42" spans="1:8" hidden="1" x14ac:dyDescent="0.25">
      <c r="A42" s="2">
        <v>44146</v>
      </c>
      <c r="B42">
        <v>15696.6569526393</v>
      </c>
      <c r="C42">
        <v>14156.8109</v>
      </c>
      <c r="E42">
        <f>IF(raw_data2[[#This Row],[mm20_values]]="","",raw_data2[[#This Row],[close]]-raw_data2[[#This Row],[mm20_values]])</f>
        <v>1539.8460526392992</v>
      </c>
      <c r="F42" t="str">
        <f>IF(raw_data2[[#This Row],[close moins mm20]]="","",IF(raw_data2[[#This Row],[close moins mm20]]&gt;=0,"UP","DOWN"))</f>
        <v>UP</v>
      </c>
      <c r="G42" t="str">
        <f>IF(C41="","",IF(raw_data2[[#This Row],[mm20_values]]-C41&gt;=0,"UP","DOWN"))</f>
        <v>UP</v>
      </c>
      <c r="H42" s="1" t="str">
        <f>IF(F41="","",IF(raw_data2[[#This Row],[Trend close vs mm20]]=F41,"NO","YES"))</f>
        <v>NO</v>
      </c>
    </row>
    <row r="43" spans="1:8" hidden="1" x14ac:dyDescent="0.25">
      <c r="A43" s="2">
        <v>44147</v>
      </c>
      <c r="B43">
        <v>16311.180286339688</v>
      </c>
      <c r="C43">
        <v>14325.724700000001</v>
      </c>
      <c r="E43">
        <f>IF(raw_data2[[#This Row],[mm20_values]]="","",raw_data2[[#This Row],[close]]-raw_data2[[#This Row],[mm20_values]])</f>
        <v>1985.4555863396872</v>
      </c>
      <c r="F43" t="str">
        <f>IF(raw_data2[[#This Row],[close moins mm20]]="","",IF(raw_data2[[#This Row],[close moins mm20]]&gt;=0,"UP","DOWN"))</f>
        <v>UP</v>
      </c>
      <c r="G43" t="str">
        <f>IF(C42="","",IF(raw_data2[[#This Row],[mm20_values]]-C42&gt;=0,"UP","DOWN"))</f>
        <v>UP</v>
      </c>
      <c r="H43" s="1" t="str">
        <f>IF(F42="","",IF(raw_data2[[#This Row],[Trend close vs mm20]]=F42,"NO","YES"))</f>
        <v>NO</v>
      </c>
    </row>
    <row r="44" spans="1:8" hidden="1" x14ac:dyDescent="0.25">
      <c r="A44" s="2">
        <v>44148</v>
      </c>
      <c r="B44">
        <v>16318.956496357066</v>
      </c>
      <c r="C44">
        <v>14485.7174</v>
      </c>
      <c r="E44">
        <f>IF(raw_data2[[#This Row],[mm20_values]]="","",raw_data2[[#This Row],[close]]-raw_data2[[#This Row],[mm20_values]])</f>
        <v>1833.239096357067</v>
      </c>
      <c r="F44" t="str">
        <f>IF(raw_data2[[#This Row],[close moins mm20]]="","",IF(raw_data2[[#This Row],[close moins mm20]]&gt;=0,"UP","DOWN"))</f>
        <v>UP</v>
      </c>
      <c r="G44" t="str">
        <f>IF(C43="","",IF(raw_data2[[#This Row],[mm20_values]]-C43&gt;=0,"UP","DOWN"))</f>
        <v>UP</v>
      </c>
      <c r="H44" s="1" t="str">
        <f>IF(F43="","",IF(raw_data2[[#This Row],[Trend close vs mm20]]=F43,"NO","YES"))</f>
        <v>NO</v>
      </c>
    </row>
    <row r="45" spans="1:8" hidden="1" x14ac:dyDescent="0.25">
      <c r="A45" s="2">
        <v>44149</v>
      </c>
      <c r="B45">
        <v>16062.399362756005</v>
      </c>
      <c r="C45">
        <v>14637.102500000001</v>
      </c>
      <c r="E45">
        <f>IF(raw_data2[[#This Row],[mm20_values]]="","",raw_data2[[#This Row],[close]]-raw_data2[[#This Row],[mm20_values]])</f>
        <v>1425.296862756004</v>
      </c>
      <c r="F45" t="str">
        <f>IF(raw_data2[[#This Row],[close moins mm20]]="","",IF(raw_data2[[#This Row],[close moins mm20]]&gt;=0,"UP","DOWN"))</f>
        <v>UP</v>
      </c>
      <c r="G45" t="str">
        <f>IF(C44="","",IF(raw_data2[[#This Row],[mm20_values]]-C44&gt;=0,"UP","DOWN"))</f>
        <v>UP</v>
      </c>
      <c r="H45" s="1" t="str">
        <f>IF(F44="","",IF(raw_data2[[#This Row],[Trend close vs mm20]]=F44,"NO","YES"))</f>
        <v>NO</v>
      </c>
    </row>
    <row r="46" spans="1:8" hidden="1" x14ac:dyDescent="0.25">
      <c r="A46" s="2">
        <v>44150</v>
      </c>
      <c r="B46">
        <v>15944.352596622301</v>
      </c>
      <c r="C46">
        <v>14781.2197</v>
      </c>
      <c r="E46">
        <f>IF(raw_data2[[#This Row],[mm20_values]]="","",raw_data2[[#This Row],[close]]-raw_data2[[#This Row],[mm20_values]])</f>
        <v>1163.1328966223009</v>
      </c>
      <c r="F46" t="str">
        <f>IF(raw_data2[[#This Row],[close moins mm20]]="","",IF(raw_data2[[#This Row],[close moins mm20]]&gt;=0,"UP","DOWN"))</f>
        <v>UP</v>
      </c>
      <c r="G46" t="str">
        <f>IF(C45="","",IF(raw_data2[[#This Row],[mm20_values]]-C45&gt;=0,"UP","DOWN"))</f>
        <v>UP</v>
      </c>
      <c r="H46" s="1" t="str">
        <f>IF(F45="","",IF(raw_data2[[#This Row],[Trend close vs mm20]]=F45,"NO","YES"))</f>
        <v>NO</v>
      </c>
    </row>
    <row r="47" spans="1:8" hidden="1" x14ac:dyDescent="0.25">
      <c r="A47" s="2">
        <v>44151</v>
      </c>
      <c r="B47">
        <v>16716.47085610393</v>
      </c>
      <c r="C47">
        <v>14935.126700000001</v>
      </c>
      <c r="E47">
        <f>IF(raw_data2[[#This Row],[mm20_values]]="","",raw_data2[[#This Row],[close]]-raw_data2[[#This Row],[mm20_values]])</f>
        <v>1781.344156103929</v>
      </c>
      <c r="F47" t="str">
        <f>IF(raw_data2[[#This Row],[close moins mm20]]="","",IF(raw_data2[[#This Row],[close moins mm20]]&gt;=0,"UP","DOWN"))</f>
        <v>UP</v>
      </c>
      <c r="G47" t="str">
        <f>IF(C46="","",IF(raw_data2[[#This Row],[mm20_values]]-C46&gt;=0,"UP","DOWN"))</f>
        <v>UP</v>
      </c>
      <c r="H47" s="1" t="str">
        <f>IF(F46="","",IF(raw_data2[[#This Row],[Trend close vs mm20]]=F46,"NO","YES"))</f>
        <v>NO</v>
      </c>
    </row>
    <row r="48" spans="1:8" hidden="1" x14ac:dyDescent="0.25">
      <c r="A48" s="2">
        <v>44152</v>
      </c>
      <c r="B48">
        <v>17687.37</v>
      </c>
      <c r="C48">
        <v>15155.6373</v>
      </c>
      <c r="E48">
        <f>IF(raw_data2[[#This Row],[mm20_values]]="","",raw_data2[[#This Row],[close]]-raw_data2[[#This Row],[mm20_values]])</f>
        <v>2531.7326999999987</v>
      </c>
      <c r="F48" t="str">
        <f>IF(raw_data2[[#This Row],[close moins mm20]]="","",IF(raw_data2[[#This Row],[close moins mm20]]&gt;=0,"UP","DOWN"))</f>
        <v>UP</v>
      </c>
      <c r="G48" t="str">
        <f>IF(C47="","",IF(raw_data2[[#This Row],[mm20_values]]-C47&gt;=0,"UP","DOWN"))</f>
        <v>UP</v>
      </c>
      <c r="H48" s="1" t="str">
        <f>IF(F47="","",IF(raw_data2[[#This Row],[Trend close vs mm20]]=F47,"NO","YES"))</f>
        <v>NO</v>
      </c>
    </row>
    <row r="49" spans="1:8" hidden="1" x14ac:dyDescent="0.25">
      <c r="A49" s="2">
        <v>44153</v>
      </c>
      <c r="B49">
        <v>17777.265812134556</v>
      </c>
      <c r="C49">
        <v>15371.769399999999</v>
      </c>
      <c r="E49">
        <f>IF(raw_data2[[#This Row],[mm20_values]]="","",raw_data2[[#This Row],[close]]-raw_data2[[#This Row],[mm20_values]])</f>
        <v>2405.4964121345565</v>
      </c>
      <c r="F49" t="str">
        <f>IF(raw_data2[[#This Row],[close moins mm20]]="","",IF(raw_data2[[#This Row],[close moins mm20]]&gt;=0,"UP","DOWN"))</f>
        <v>UP</v>
      </c>
      <c r="G49" t="str">
        <f>IF(C48="","",IF(raw_data2[[#This Row],[mm20_values]]-C48&gt;=0,"UP","DOWN"))</f>
        <v>UP</v>
      </c>
      <c r="H49" s="1" t="str">
        <f>IF(F48="","",IF(raw_data2[[#This Row],[Trend close vs mm20]]=F48,"NO","YES"))</f>
        <v>NO</v>
      </c>
    </row>
    <row r="50" spans="1:8" hidden="1" x14ac:dyDescent="0.25">
      <c r="A50" s="2">
        <v>44154</v>
      </c>
      <c r="B50">
        <v>17820.265694600679</v>
      </c>
      <c r="C50">
        <v>15584.6692</v>
      </c>
      <c r="E50">
        <f>IF(raw_data2[[#This Row],[mm20_values]]="","",raw_data2[[#This Row],[close]]-raw_data2[[#This Row],[mm20_values]])</f>
        <v>2235.5964946006789</v>
      </c>
      <c r="F50" t="str">
        <f>IF(raw_data2[[#This Row],[close moins mm20]]="","",IF(raw_data2[[#This Row],[close moins mm20]]&gt;=0,"UP","DOWN"))</f>
        <v>UP</v>
      </c>
      <c r="G50" t="str">
        <f>IF(C49="","",IF(raw_data2[[#This Row],[mm20_values]]-C49&gt;=0,"UP","DOWN"))</f>
        <v>UP</v>
      </c>
      <c r="H50" s="1" t="str">
        <f>IF(F49="","",IF(raw_data2[[#This Row],[Trend close vs mm20]]=F49,"NO","YES"))</f>
        <v>NO</v>
      </c>
    </row>
    <row r="51" spans="1:8" hidden="1" x14ac:dyDescent="0.25">
      <c r="A51" s="2">
        <v>44155</v>
      </c>
      <c r="B51">
        <v>18676.309862088943</v>
      </c>
      <c r="C51">
        <v>15829.255999999999</v>
      </c>
      <c r="E51">
        <f>IF(raw_data2[[#This Row],[mm20_values]]="","",raw_data2[[#This Row],[close]]-raw_data2[[#This Row],[mm20_values]])</f>
        <v>2847.0538620889438</v>
      </c>
      <c r="F51" t="str">
        <f>IF(raw_data2[[#This Row],[close moins mm20]]="","",IF(raw_data2[[#This Row],[close moins mm20]]&gt;=0,"UP","DOWN"))</f>
        <v>UP</v>
      </c>
      <c r="G51" t="str">
        <f>IF(C50="","",IF(raw_data2[[#This Row],[mm20_values]]-C50&gt;=0,"UP","DOWN"))</f>
        <v>UP</v>
      </c>
      <c r="H51" s="1" t="str">
        <f>IF(F50="","",IF(raw_data2[[#This Row],[Trend close vs mm20]]=F50,"NO","YES"))</f>
        <v>NO</v>
      </c>
    </row>
    <row r="52" spans="1:8" hidden="1" x14ac:dyDescent="0.25">
      <c r="A52" s="2">
        <v>44156</v>
      </c>
      <c r="B52">
        <v>18676.584575767665</v>
      </c>
      <c r="C52">
        <v>16076.947200000001</v>
      </c>
      <c r="D52">
        <v>13654.658799999999</v>
      </c>
      <c r="E52">
        <f>IF(raw_data2[[#This Row],[mm20_values]]="","",raw_data2[[#This Row],[close]]-raw_data2[[#This Row],[mm20_values]])</f>
        <v>2599.6373757676647</v>
      </c>
      <c r="F52" t="str">
        <f>IF(raw_data2[[#This Row],[close moins mm20]]="","",IF(raw_data2[[#This Row],[close moins mm20]]&gt;=0,"UP","DOWN"))</f>
        <v>UP</v>
      </c>
      <c r="G52" t="str">
        <f>IF(C51="","",IF(raw_data2[[#This Row],[mm20_values]]-C51&gt;=0,"UP","DOWN"))</f>
        <v>UP</v>
      </c>
      <c r="H52" s="1" t="str">
        <f>IF(F51="","",IF(raw_data2[[#This Row],[Trend close vs mm20]]=F51,"NO","YES"))</f>
        <v>NO</v>
      </c>
    </row>
    <row r="53" spans="1:8" hidden="1" x14ac:dyDescent="0.25">
      <c r="A53" s="2">
        <v>44157</v>
      </c>
      <c r="B53">
        <v>18409.830422686024</v>
      </c>
      <c r="C53">
        <v>16320.172399999999</v>
      </c>
      <c r="D53">
        <v>13811.9118</v>
      </c>
      <c r="E53">
        <f>IF(raw_data2[[#This Row],[mm20_values]]="","",raw_data2[[#This Row],[close]]-raw_data2[[#This Row],[mm20_values]])</f>
        <v>2089.6580226860242</v>
      </c>
      <c r="F53" t="str">
        <f>IF(raw_data2[[#This Row],[close moins mm20]]="","",IF(raw_data2[[#This Row],[close moins mm20]]&gt;=0,"UP","DOWN"))</f>
        <v>UP</v>
      </c>
      <c r="G53" t="str">
        <f>IF(C52="","",IF(raw_data2[[#This Row],[mm20_values]]-C52&gt;=0,"UP","DOWN"))</f>
        <v>UP</v>
      </c>
      <c r="H53" s="1" t="str">
        <f>IF(F52="","",IF(raw_data2[[#This Row],[Trend close vs mm20]]=F52,"NO","YES"))</f>
        <v>NO</v>
      </c>
    </row>
    <row r="54" spans="1:8" hidden="1" x14ac:dyDescent="0.25">
      <c r="A54" s="2">
        <v>44158</v>
      </c>
      <c r="B54">
        <v>18362.436624939844</v>
      </c>
      <c r="C54">
        <v>16537.098600000001</v>
      </c>
      <c r="D54">
        <v>13965.4804</v>
      </c>
      <c r="E54">
        <f>IF(raw_data2[[#This Row],[mm20_values]]="","",raw_data2[[#This Row],[close]]-raw_data2[[#This Row],[mm20_values]])</f>
        <v>1825.3380249398433</v>
      </c>
      <c r="F54" t="str">
        <f>IF(raw_data2[[#This Row],[close moins mm20]]="","",IF(raw_data2[[#This Row],[close moins mm20]]&gt;=0,"UP","DOWN"))</f>
        <v>UP</v>
      </c>
      <c r="G54" t="str">
        <f>IF(C53="","",IF(raw_data2[[#This Row],[mm20_values]]-C53&gt;=0,"UP","DOWN"))</f>
        <v>UP</v>
      </c>
      <c r="H54" s="1" t="str">
        <f>IF(F53="","",IF(raw_data2[[#This Row],[Trend close vs mm20]]=F53,"NO","YES"))</f>
        <v>NO</v>
      </c>
    </row>
    <row r="55" spans="1:8" hidden="1" x14ac:dyDescent="0.25">
      <c r="A55" s="2">
        <v>44159</v>
      </c>
      <c r="B55">
        <v>19155.11557672295</v>
      </c>
      <c r="C55">
        <v>16787.9467</v>
      </c>
      <c r="D55">
        <v>14132.4732</v>
      </c>
      <c r="E55">
        <f>IF(raw_data2[[#This Row],[mm20_values]]="","",raw_data2[[#This Row],[close]]-raw_data2[[#This Row],[mm20_values]])</f>
        <v>2367.1688767229498</v>
      </c>
      <c r="F55" t="str">
        <f>IF(raw_data2[[#This Row],[close moins mm20]]="","",IF(raw_data2[[#This Row],[close moins mm20]]&gt;=0,"UP","DOWN"))</f>
        <v>UP</v>
      </c>
      <c r="G55" t="str">
        <f>IF(C54="","",IF(raw_data2[[#This Row],[mm20_values]]-C54&gt;=0,"UP","DOWN"))</f>
        <v>UP</v>
      </c>
      <c r="H55" s="1" t="str">
        <f>IF(F54="","",IF(raw_data2[[#This Row],[Trend close vs mm20]]=F54,"NO","YES"))</f>
        <v>NO</v>
      </c>
    </row>
    <row r="56" spans="1:8" hidden="1" x14ac:dyDescent="0.25">
      <c r="A56" s="2">
        <v>44160</v>
      </c>
      <c r="B56">
        <v>18712.61002893584</v>
      </c>
      <c r="C56">
        <v>16943.868999999999</v>
      </c>
      <c r="D56">
        <v>14294.5926</v>
      </c>
      <c r="E56">
        <f>IF(raw_data2[[#This Row],[mm20_values]]="","",raw_data2[[#This Row],[close]]-raw_data2[[#This Row],[mm20_values]])</f>
        <v>1768.7410289358413</v>
      </c>
      <c r="F56" t="str">
        <f>IF(raw_data2[[#This Row],[close moins mm20]]="","",IF(raw_data2[[#This Row],[close moins mm20]]&gt;=0,"UP","DOWN"))</f>
        <v>UP</v>
      </c>
      <c r="G56" t="str">
        <f>IF(C55="","",IF(raw_data2[[#This Row],[mm20_values]]-C55&gt;=0,"UP","DOWN"))</f>
        <v>UP</v>
      </c>
      <c r="H56" s="1" t="str">
        <f>IF(F55="","",IF(raw_data2[[#This Row],[Trend close vs mm20]]=F55,"NO","YES"))</f>
        <v>NO</v>
      </c>
    </row>
    <row r="57" spans="1:8" hidden="1" x14ac:dyDescent="0.25">
      <c r="A57" s="2">
        <v>44161</v>
      </c>
      <c r="B57">
        <v>17184.636102854667</v>
      </c>
      <c r="C57">
        <v>17023.937900000001</v>
      </c>
      <c r="D57">
        <v>14424.7556</v>
      </c>
      <c r="E57">
        <f>IF(raw_data2[[#This Row],[mm20_values]]="","",raw_data2[[#This Row],[close]]-raw_data2[[#This Row],[mm20_values]])</f>
        <v>160.69820285466631</v>
      </c>
      <c r="F57" t="str">
        <f>IF(raw_data2[[#This Row],[close moins mm20]]="","",IF(raw_data2[[#This Row],[close moins mm20]]&gt;=0,"UP","DOWN"))</f>
        <v>UP</v>
      </c>
      <c r="G57" t="str">
        <f>IF(C56="","",IF(raw_data2[[#This Row],[mm20_values]]-C56&gt;=0,"UP","DOWN"))</f>
        <v>UP</v>
      </c>
      <c r="H57" s="1" t="str">
        <f>IF(F56="","",IF(raw_data2[[#This Row],[Trend close vs mm20]]=F56,"NO","YES"))</f>
        <v>NO</v>
      </c>
    </row>
    <row r="58" spans="1:8" hidden="1" x14ac:dyDescent="0.25">
      <c r="A58" s="2">
        <v>44162</v>
      </c>
      <c r="B58">
        <v>17160.931196642778</v>
      </c>
      <c r="C58">
        <v>17139.943500000001</v>
      </c>
      <c r="D58">
        <v>14549.1893</v>
      </c>
      <c r="E58">
        <f>IF(raw_data2[[#This Row],[mm20_values]]="","",raw_data2[[#This Row],[close]]-raw_data2[[#This Row],[mm20_values]])</f>
        <v>20.987696642776427</v>
      </c>
      <c r="F58" t="str">
        <f>IF(raw_data2[[#This Row],[close moins mm20]]="","",IF(raw_data2[[#This Row],[close moins mm20]]&gt;=0,"UP","DOWN"))</f>
        <v>UP</v>
      </c>
      <c r="G58" t="str">
        <f>IF(C57="","",IF(raw_data2[[#This Row],[mm20_values]]-C57&gt;=0,"UP","DOWN"))</f>
        <v>UP</v>
      </c>
      <c r="H58" s="1" t="str">
        <f>IF(F57="","",IF(raw_data2[[#This Row],[Trend close vs mm20]]=F57,"NO","YES"))</f>
        <v>NO</v>
      </c>
    </row>
    <row r="59" spans="1:8" hidden="1" x14ac:dyDescent="0.25">
      <c r="A59" s="2">
        <v>44163</v>
      </c>
      <c r="B59">
        <v>17737.746498180528</v>
      </c>
      <c r="C59">
        <v>17252.495999999999</v>
      </c>
      <c r="D59">
        <v>14682.5962</v>
      </c>
      <c r="E59">
        <f>IF(raw_data2[[#This Row],[mm20_values]]="","",raw_data2[[#This Row],[close]]-raw_data2[[#This Row],[mm20_values]])</f>
        <v>485.25049818052867</v>
      </c>
      <c r="F59" t="str">
        <f>IF(raw_data2[[#This Row],[close moins mm20]]="","",IF(raw_data2[[#This Row],[close moins mm20]]&gt;=0,"UP","DOWN"))</f>
        <v>UP</v>
      </c>
      <c r="G59" t="str">
        <f>IF(C58="","",IF(raw_data2[[#This Row],[mm20_values]]-C58&gt;=0,"UP","DOWN"))</f>
        <v>UP</v>
      </c>
      <c r="H59" s="1" t="str">
        <f>IF(F58="","",IF(raw_data2[[#This Row],[Trend close vs mm20]]=F58,"NO","YES"))</f>
        <v>NO</v>
      </c>
    </row>
    <row r="60" spans="1:8" hidden="1" x14ac:dyDescent="0.25">
      <c r="A60" s="2">
        <v>44164</v>
      </c>
      <c r="B60">
        <v>18198.135464463896</v>
      </c>
      <c r="C60">
        <v>17395.714499999998</v>
      </c>
      <c r="D60">
        <v>14820.463299999999</v>
      </c>
      <c r="E60">
        <f>IF(raw_data2[[#This Row],[mm20_values]]="","",raw_data2[[#This Row],[close]]-raw_data2[[#This Row],[mm20_values]])</f>
        <v>802.42096446389769</v>
      </c>
      <c r="F60" t="str">
        <f>IF(raw_data2[[#This Row],[close moins mm20]]="","",IF(raw_data2[[#This Row],[close moins mm20]]&gt;=0,"UP","DOWN"))</f>
        <v>UP</v>
      </c>
      <c r="G60" t="str">
        <f>IF(C59="","",IF(raw_data2[[#This Row],[mm20_values]]-C59&gt;=0,"UP","DOWN"))</f>
        <v>UP</v>
      </c>
      <c r="H60" s="1" t="str">
        <f>IF(F59="","",IF(raw_data2[[#This Row],[Trend close vs mm20]]=F59,"NO","YES"))</f>
        <v>NO</v>
      </c>
    </row>
    <row r="61" spans="1:8" hidden="1" x14ac:dyDescent="0.25">
      <c r="A61" s="2">
        <v>44165</v>
      </c>
      <c r="B61">
        <v>19700.760471557722</v>
      </c>
      <c r="C61">
        <v>17615.500700000001</v>
      </c>
      <c r="D61">
        <v>14987.016299999999</v>
      </c>
      <c r="E61">
        <f>IF(raw_data2[[#This Row],[mm20_values]]="","",raw_data2[[#This Row],[close]]-raw_data2[[#This Row],[mm20_values]])</f>
        <v>2085.2597715577213</v>
      </c>
      <c r="F61" t="str">
        <f>IF(raw_data2[[#This Row],[close moins mm20]]="","",IF(raw_data2[[#This Row],[close moins mm20]]&gt;=0,"UP","DOWN"))</f>
        <v>UP</v>
      </c>
      <c r="G61" t="str">
        <f>IF(C60="","",IF(raw_data2[[#This Row],[mm20_values]]-C60&gt;=0,"UP","DOWN"))</f>
        <v>UP</v>
      </c>
      <c r="H61" s="1" t="str">
        <f>IF(F60="","",IF(raw_data2[[#This Row],[Trend close vs mm20]]=F60,"NO","YES"))</f>
        <v>NO</v>
      </c>
    </row>
    <row r="62" spans="1:8" hidden="1" x14ac:dyDescent="0.25">
      <c r="A62" s="2">
        <v>44166</v>
      </c>
      <c r="B62">
        <v>18792.608523741179</v>
      </c>
      <c r="C62">
        <v>17770.298299999999</v>
      </c>
      <c r="D62">
        <v>15131.938099999999</v>
      </c>
      <c r="E62">
        <f>IF(raw_data2[[#This Row],[mm20_values]]="","",raw_data2[[#This Row],[close]]-raw_data2[[#This Row],[mm20_values]])</f>
        <v>1022.3102237411804</v>
      </c>
      <c r="F62" t="str">
        <f>IF(raw_data2[[#This Row],[close moins mm20]]="","",IF(raw_data2[[#This Row],[close moins mm20]]&gt;=0,"UP","DOWN"))</f>
        <v>UP</v>
      </c>
      <c r="G62" t="str">
        <f>IF(C61="","",IF(raw_data2[[#This Row],[mm20_values]]-C61&gt;=0,"UP","DOWN"))</f>
        <v>UP</v>
      </c>
      <c r="H62" s="1" t="str">
        <f>IF(F61="","",IF(raw_data2[[#This Row],[Trend close vs mm20]]=F61,"NO","YES"))</f>
        <v>NO</v>
      </c>
    </row>
    <row r="63" spans="1:8" hidden="1" x14ac:dyDescent="0.25">
      <c r="A63" s="2">
        <v>44167</v>
      </c>
      <c r="B63">
        <v>19220.007438176966</v>
      </c>
      <c r="C63">
        <v>17915.739699999998</v>
      </c>
      <c r="D63">
        <v>15287.78</v>
      </c>
      <c r="E63">
        <f>IF(raw_data2[[#This Row],[mm20_values]]="","",raw_data2[[#This Row],[close]]-raw_data2[[#This Row],[mm20_values]])</f>
        <v>1304.2677381769681</v>
      </c>
      <c r="F63" t="str">
        <f>IF(raw_data2[[#This Row],[close moins mm20]]="","",IF(raw_data2[[#This Row],[close moins mm20]]&gt;=0,"UP","DOWN"))</f>
        <v>UP</v>
      </c>
      <c r="G63" t="str">
        <f>IF(C62="","",IF(raw_data2[[#This Row],[mm20_values]]-C62&gt;=0,"UP","DOWN"))</f>
        <v>UP</v>
      </c>
      <c r="H63" s="1" t="str">
        <f>IF(F62="","",IF(raw_data2[[#This Row],[Trend close vs mm20]]=F62,"NO","YES"))</f>
        <v>NO</v>
      </c>
    </row>
    <row r="64" spans="1:8" hidden="1" x14ac:dyDescent="0.25">
      <c r="A64" s="2">
        <v>44168</v>
      </c>
      <c r="B64">
        <v>19441.198156227016</v>
      </c>
      <c r="C64">
        <v>18071.8518</v>
      </c>
      <c r="D64">
        <v>15447.972400000001</v>
      </c>
      <c r="E64">
        <f>IF(raw_data2[[#This Row],[mm20_values]]="","",raw_data2[[#This Row],[close]]-raw_data2[[#This Row],[mm20_values]])</f>
        <v>1369.3463562270153</v>
      </c>
      <c r="F64" t="str">
        <f>IF(raw_data2[[#This Row],[close moins mm20]]="","",IF(raw_data2[[#This Row],[close moins mm20]]&gt;=0,"UP","DOWN"))</f>
        <v>UP</v>
      </c>
      <c r="G64" t="str">
        <f>IF(C63="","",IF(raw_data2[[#This Row],[mm20_values]]-C63&gt;=0,"UP","DOWN"))</f>
        <v>UP</v>
      </c>
      <c r="H64" s="1" t="str">
        <f>IF(F63="","",IF(raw_data2[[#This Row],[Trend close vs mm20]]=F63,"NO","YES"))</f>
        <v>NO</v>
      </c>
    </row>
    <row r="65" spans="1:8" hidden="1" x14ac:dyDescent="0.25">
      <c r="A65" s="2">
        <v>44169</v>
      </c>
      <c r="B65">
        <v>18657.204309230969</v>
      </c>
      <c r="C65">
        <v>18201.592000000001</v>
      </c>
      <c r="D65">
        <v>15590.821400000001</v>
      </c>
      <c r="E65">
        <f>IF(raw_data2[[#This Row],[mm20_values]]="","",raw_data2[[#This Row],[close]]-raw_data2[[#This Row],[mm20_values]])</f>
        <v>455.61230923096809</v>
      </c>
      <c r="F65" t="str">
        <f>IF(raw_data2[[#This Row],[close moins mm20]]="","",IF(raw_data2[[#This Row],[close moins mm20]]&gt;=0,"UP","DOWN"))</f>
        <v>UP</v>
      </c>
      <c r="G65" t="str">
        <f>IF(C64="","",IF(raw_data2[[#This Row],[mm20_values]]-C64&gt;=0,"UP","DOWN"))</f>
        <v>UP</v>
      </c>
      <c r="H65" s="1" t="str">
        <f>IF(F64="","",IF(raw_data2[[#This Row],[Trend close vs mm20]]=F64,"NO","YES"))</f>
        <v>NO</v>
      </c>
    </row>
    <row r="66" spans="1:8" hidden="1" x14ac:dyDescent="0.25">
      <c r="A66" s="2">
        <v>44170</v>
      </c>
      <c r="B66">
        <v>19160.896566759784</v>
      </c>
      <c r="C66">
        <v>18362.4192</v>
      </c>
      <c r="D66">
        <v>15747.4601</v>
      </c>
      <c r="E66">
        <f>IF(raw_data2[[#This Row],[mm20_values]]="","",raw_data2[[#This Row],[close]]-raw_data2[[#This Row],[mm20_values]])</f>
        <v>798.47736675978376</v>
      </c>
      <c r="F66" t="str">
        <f>IF(raw_data2[[#This Row],[close moins mm20]]="","",IF(raw_data2[[#This Row],[close moins mm20]]&gt;=0,"UP","DOWN"))</f>
        <v>UP</v>
      </c>
      <c r="G66" t="str">
        <f>IF(C65="","",IF(raw_data2[[#This Row],[mm20_values]]-C65&gt;=0,"UP","DOWN"))</f>
        <v>UP</v>
      </c>
      <c r="H66" s="1" t="str">
        <f>IF(F65="","",IF(raw_data2[[#This Row],[Trend close vs mm20]]=F65,"NO","YES"))</f>
        <v>NO</v>
      </c>
    </row>
    <row r="67" spans="1:8" hidden="1" x14ac:dyDescent="0.25">
      <c r="A67" s="2">
        <v>44171</v>
      </c>
      <c r="B67">
        <v>19384.561591687081</v>
      </c>
      <c r="C67">
        <v>18495.823700000001</v>
      </c>
      <c r="D67">
        <v>15907.748600000001</v>
      </c>
      <c r="E67">
        <f>IF(raw_data2[[#This Row],[mm20_values]]="","",raw_data2[[#This Row],[close]]-raw_data2[[#This Row],[mm20_values]])</f>
        <v>888.73789168708026</v>
      </c>
      <c r="F67" t="str">
        <f>IF(raw_data2[[#This Row],[close moins mm20]]="","",IF(raw_data2[[#This Row],[close moins mm20]]&gt;=0,"UP","DOWN"))</f>
        <v>UP</v>
      </c>
      <c r="G67" t="str">
        <f>IF(C66="","",IF(raw_data2[[#This Row],[mm20_values]]-C66&gt;=0,"UP","DOWN"))</f>
        <v>UP</v>
      </c>
      <c r="H67" s="1" t="str">
        <f>IF(F66="","",IF(raw_data2[[#This Row],[Trend close vs mm20]]=F66,"NO","YES"))</f>
        <v>NO</v>
      </c>
    </row>
    <row r="68" spans="1:8" hidden="1" x14ac:dyDescent="0.25">
      <c r="A68" s="2">
        <v>44172</v>
      </c>
      <c r="B68">
        <v>19179.780855924011</v>
      </c>
      <c r="C68">
        <v>18570.444299999999</v>
      </c>
      <c r="D68">
        <v>16061.034900000001</v>
      </c>
      <c r="E68">
        <f>IF(raw_data2[[#This Row],[mm20_values]]="","",raw_data2[[#This Row],[close]]-raw_data2[[#This Row],[mm20_values]])</f>
        <v>609.33655592401192</v>
      </c>
      <c r="F68" t="str">
        <f>IF(raw_data2[[#This Row],[close moins mm20]]="","",IF(raw_data2[[#This Row],[close moins mm20]]&gt;=0,"UP","DOWN"))</f>
        <v>UP</v>
      </c>
      <c r="G68" t="str">
        <f>IF(C67="","",IF(raw_data2[[#This Row],[mm20_values]]-C67&gt;=0,"UP","DOWN"))</f>
        <v>UP</v>
      </c>
      <c r="H68" s="1" t="str">
        <f>IF(F67="","",IF(raw_data2[[#This Row],[Trend close vs mm20]]=F67,"NO","YES"))</f>
        <v>NO</v>
      </c>
    </row>
    <row r="69" spans="1:8" x14ac:dyDescent="0.25">
      <c r="A69" s="2">
        <v>44173</v>
      </c>
      <c r="B69">
        <v>18318.801519297878</v>
      </c>
      <c r="C69">
        <v>18597.521100000002</v>
      </c>
      <c r="D69">
        <v>16192.2291</v>
      </c>
      <c r="E69">
        <f>IF(raw_data2[[#This Row],[mm20_values]]="","",raw_data2[[#This Row],[close]]-raw_data2[[#This Row],[mm20_values]])</f>
        <v>-278.71958070212349</v>
      </c>
      <c r="F69" t="str">
        <f>IF(raw_data2[[#This Row],[close moins mm20]]="","",IF(raw_data2[[#This Row],[close moins mm20]]&gt;=0,"UP","DOWN"))</f>
        <v>DOWN</v>
      </c>
      <c r="G69" t="str">
        <f>IF(C68="","",IF(raw_data2[[#This Row],[mm20_values]]-C68&gt;=0,"UP","DOWN"))</f>
        <v>UP</v>
      </c>
      <c r="H69" s="1" t="str">
        <f>IF(F68="","",IF(raw_data2[[#This Row],[Trend close vs mm20]]=F68,"NO","YES"))</f>
        <v>YES</v>
      </c>
    </row>
    <row r="70" spans="1:8" hidden="1" x14ac:dyDescent="0.25">
      <c r="A70" s="2">
        <v>44174</v>
      </c>
      <c r="B70">
        <v>18548.100636107145</v>
      </c>
      <c r="C70">
        <v>18633.912799999998</v>
      </c>
      <c r="D70">
        <v>16324.758400000001</v>
      </c>
      <c r="E70">
        <f>IF(raw_data2[[#This Row],[mm20_values]]="","",raw_data2[[#This Row],[close]]-raw_data2[[#This Row],[mm20_values]])</f>
        <v>-85.812163892853278</v>
      </c>
      <c r="F70" t="str">
        <f>IF(raw_data2[[#This Row],[close moins mm20]]="","",IF(raw_data2[[#This Row],[close moins mm20]]&gt;=0,"UP","DOWN"))</f>
        <v>DOWN</v>
      </c>
      <c r="G70" t="str">
        <f>IF(C69="","",IF(raw_data2[[#This Row],[mm20_values]]-C69&gt;=0,"UP","DOWN"))</f>
        <v>UP</v>
      </c>
      <c r="H70" s="1" t="str">
        <f>IF(F69="","",IF(raw_data2[[#This Row],[Trend close vs mm20]]=F69,"NO","YES"))</f>
        <v>NO</v>
      </c>
    </row>
    <row r="71" spans="1:8" hidden="1" x14ac:dyDescent="0.25">
      <c r="A71" s="2">
        <v>44175</v>
      </c>
      <c r="B71">
        <v>18256.234087586032</v>
      </c>
      <c r="C71">
        <v>18612.909</v>
      </c>
      <c r="D71">
        <v>16433.7395</v>
      </c>
      <c r="E71">
        <f>IF(raw_data2[[#This Row],[mm20_values]]="","",raw_data2[[#This Row],[close]]-raw_data2[[#This Row],[mm20_values]])</f>
        <v>-356.67491241396783</v>
      </c>
      <c r="F71" t="str">
        <f>IF(raw_data2[[#This Row],[close moins mm20]]="","",IF(raw_data2[[#This Row],[close moins mm20]]&gt;=0,"UP","DOWN"))</f>
        <v>DOWN</v>
      </c>
      <c r="G71" t="str">
        <f>IF(C70="","",IF(raw_data2[[#This Row],[mm20_values]]-C70&gt;=0,"UP","DOWN"))</f>
        <v>DOWN</v>
      </c>
      <c r="H71" s="1" t="str">
        <f>IF(F70="","",IF(raw_data2[[#This Row],[Trend close vs mm20]]=F70,"NO","YES"))</f>
        <v>NO</v>
      </c>
    </row>
    <row r="72" spans="1:8" hidden="1" x14ac:dyDescent="0.25">
      <c r="A72" s="2">
        <v>44176</v>
      </c>
      <c r="B72">
        <v>18042.933825819066</v>
      </c>
      <c r="C72">
        <v>18581.226500000001</v>
      </c>
      <c r="D72">
        <v>16535.038100000002</v>
      </c>
      <c r="E72">
        <f>IF(raw_data2[[#This Row],[mm20_values]]="","",raw_data2[[#This Row],[close]]-raw_data2[[#This Row],[mm20_values]])</f>
        <v>-538.29267418093514</v>
      </c>
      <c r="F72" t="str">
        <f>IF(raw_data2[[#This Row],[close moins mm20]]="","",IF(raw_data2[[#This Row],[close moins mm20]]&gt;=0,"UP","DOWN"))</f>
        <v>DOWN</v>
      </c>
      <c r="G72" t="str">
        <f>IF(C71="","",IF(raw_data2[[#This Row],[mm20_values]]-C71&gt;=0,"UP","DOWN"))</f>
        <v>DOWN</v>
      </c>
      <c r="H72" s="1" t="str">
        <f>IF(F71="","",IF(raw_data2[[#This Row],[Trend close vs mm20]]=F71,"NO","YES"))</f>
        <v>NO</v>
      </c>
    </row>
    <row r="73" spans="1:8" x14ac:dyDescent="0.25">
      <c r="A73" s="2">
        <v>44177</v>
      </c>
      <c r="B73">
        <v>18817.304732267541</v>
      </c>
      <c r="C73">
        <v>18601.600200000001</v>
      </c>
      <c r="D73">
        <v>16652.7261</v>
      </c>
      <c r="E73">
        <f>IF(raw_data2[[#This Row],[mm20_values]]="","",raw_data2[[#This Row],[close]]-raw_data2[[#This Row],[mm20_values]])</f>
        <v>215.70453226754034</v>
      </c>
      <c r="F73" t="str">
        <f>IF(raw_data2[[#This Row],[close moins mm20]]="","",IF(raw_data2[[#This Row],[close moins mm20]]&gt;=0,"UP","DOWN"))</f>
        <v>UP</v>
      </c>
      <c r="G73" t="str">
        <f>IF(C72="","",IF(raw_data2[[#This Row],[mm20_values]]-C72&gt;=0,"UP","DOWN"))</f>
        <v>UP</v>
      </c>
      <c r="H73" s="1" t="str">
        <f>IF(F72="","",IF(raw_data2[[#This Row],[Trend close vs mm20]]=F72,"NO","YES"))</f>
        <v>YES</v>
      </c>
    </row>
    <row r="74" spans="1:8" hidden="1" x14ac:dyDescent="0.25">
      <c r="A74" s="2">
        <v>44178</v>
      </c>
      <c r="B74">
        <v>19172.712389961645</v>
      </c>
      <c r="C74">
        <v>18642.114000000001</v>
      </c>
      <c r="D74">
        <v>16773.798299999999</v>
      </c>
      <c r="E74">
        <f>IF(raw_data2[[#This Row],[mm20_values]]="","",raw_data2[[#This Row],[close]]-raw_data2[[#This Row],[mm20_values]])</f>
        <v>530.59838996164399</v>
      </c>
      <c r="F74" t="str">
        <f>IF(raw_data2[[#This Row],[close moins mm20]]="","",IF(raw_data2[[#This Row],[close moins mm20]]&gt;=0,"UP","DOWN"))</f>
        <v>UP</v>
      </c>
      <c r="G74" t="str">
        <f>IF(C73="","",IF(raw_data2[[#This Row],[mm20_values]]-C73&gt;=0,"UP","DOWN"))</f>
        <v>UP</v>
      </c>
      <c r="H74" s="1" t="str">
        <f>IF(F73="","",IF(raw_data2[[#This Row],[Trend close vs mm20]]=F73,"NO","YES"))</f>
        <v>NO</v>
      </c>
    </row>
    <row r="75" spans="1:8" hidden="1" x14ac:dyDescent="0.25">
      <c r="A75" s="2">
        <v>44179</v>
      </c>
      <c r="B75">
        <v>19272.938000128881</v>
      </c>
      <c r="C75">
        <v>18648.005099999998</v>
      </c>
      <c r="D75">
        <v>16898.563099999999</v>
      </c>
      <c r="E75">
        <f>IF(raw_data2[[#This Row],[mm20_values]]="","",raw_data2[[#This Row],[close]]-raw_data2[[#This Row],[mm20_values]])</f>
        <v>624.93290012888247</v>
      </c>
      <c r="F75" t="str">
        <f>IF(raw_data2[[#This Row],[close moins mm20]]="","",IF(raw_data2[[#This Row],[close moins mm20]]&gt;=0,"UP","DOWN"))</f>
        <v>UP</v>
      </c>
      <c r="G75" t="str">
        <f>IF(C74="","",IF(raw_data2[[#This Row],[mm20_values]]-C74&gt;=0,"UP","DOWN"))</f>
        <v>UP</v>
      </c>
      <c r="H75" s="1" t="str">
        <f>IF(F74="","",IF(raw_data2[[#This Row],[Trend close vs mm20]]=F74,"NO","YES"))</f>
        <v>NO</v>
      </c>
    </row>
    <row r="76" spans="1:8" hidden="1" x14ac:dyDescent="0.25">
      <c r="A76" s="2">
        <v>44180</v>
      </c>
      <c r="B76">
        <v>19444.951930823179</v>
      </c>
      <c r="C76">
        <v>18684.622200000002</v>
      </c>
      <c r="D76">
        <v>17026.2219</v>
      </c>
      <c r="E76">
        <f>IF(raw_data2[[#This Row],[mm20_values]]="","",raw_data2[[#This Row],[close]]-raw_data2[[#This Row],[mm20_values]])</f>
        <v>760.32973082317767</v>
      </c>
      <c r="F76" t="str">
        <f>IF(raw_data2[[#This Row],[close moins mm20]]="","",IF(raw_data2[[#This Row],[close moins mm20]]&gt;=0,"UP","DOWN"))</f>
        <v>UP</v>
      </c>
      <c r="G76" t="str">
        <f>IF(C75="","",IF(raw_data2[[#This Row],[mm20_values]]-C75&gt;=0,"UP","DOWN"))</f>
        <v>UP</v>
      </c>
      <c r="H76" s="1" t="str">
        <f>IF(F75="","",IF(raw_data2[[#This Row],[Trend close vs mm20]]=F75,"NO","YES"))</f>
        <v>NO</v>
      </c>
    </row>
    <row r="77" spans="1:8" hidden="1" x14ac:dyDescent="0.25">
      <c r="A77" s="2">
        <v>44181</v>
      </c>
      <c r="B77">
        <v>21342.816461582501</v>
      </c>
      <c r="C77">
        <v>18892.531200000001</v>
      </c>
      <c r="D77">
        <v>17180.311699999998</v>
      </c>
      <c r="E77">
        <f>IF(raw_data2[[#This Row],[mm20_values]]="","",raw_data2[[#This Row],[close]]-raw_data2[[#This Row],[mm20_values]])</f>
        <v>2450.2852615824995</v>
      </c>
      <c r="F77" t="str">
        <f>IF(raw_data2[[#This Row],[close moins mm20]]="","",IF(raw_data2[[#This Row],[close moins mm20]]&gt;=0,"UP","DOWN"))</f>
        <v>UP</v>
      </c>
      <c r="G77" t="str">
        <f>IF(C76="","",IF(raw_data2[[#This Row],[mm20_values]]-C76&gt;=0,"UP","DOWN"))</f>
        <v>UP</v>
      </c>
      <c r="H77" s="1" t="str">
        <f>IF(F76="","",IF(raw_data2[[#This Row],[Trend close vs mm20]]=F76,"NO","YES"))</f>
        <v>NO</v>
      </c>
    </row>
    <row r="78" spans="1:8" hidden="1" x14ac:dyDescent="0.25">
      <c r="A78" s="2">
        <v>44182</v>
      </c>
      <c r="B78">
        <v>22801.10526555686</v>
      </c>
      <c r="C78">
        <v>19174.5399</v>
      </c>
      <c r="D78">
        <v>17370.7906</v>
      </c>
      <c r="E78">
        <f>IF(raw_data2[[#This Row],[mm20_values]]="","",raw_data2[[#This Row],[close]]-raw_data2[[#This Row],[mm20_values]])</f>
        <v>3626.5653655568603</v>
      </c>
      <c r="F78" t="str">
        <f>IF(raw_data2[[#This Row],[close moins mm20]]="","",IF(raw_data2[[#This Row],[close moins mm20]]&gt;=0,"UP","DOWN"))</f>
        <v>UP</v>
      </c>
      <c r="G78" t="str">
        <f>IF(C77="","",IF(raw_data2[[#This Row],[mm20_values]]-C77&gt;=0,"UP","DOWN"))</f>
        <v>UP</v>
      </c>
      <c r="H78" s="1" t="str">
        <f>IF(F77="","",IF(raw_data2[[#This Row],[Trend close vs mm20]]=F77,"NO","YES"))</f>
        <v>NO</v>
      </c>
    </row>
    <row r="79" spans="1:8" hidden="1" x14ac:dyDescent="0.25">
      <c r="A79" s="2">
        <v>44183</v>
      </c>
      <c r="B79">
        <v>23134.755548935365</v>
      </c>
      <c r="C79">
        <v>19444.3904</v>
      </c>
      <c r="D79">
        <v>17564.3933</v>
      </c>
      <c r="E79">
        <f>IF(raw_data2[[#This Row],[mm20_values]]="","",raw_data2[[#This Row],[close]]-raw_data2[[#This Row],[mm20_values]])</f>
        <v>3690.3651489353651</v>
      </c>
      <c r="F79" t="str">
        <f>IF(raw_data2[[#This Row],[close moins mm20]]="","",IF(raw_data2[[#This Row],[close moins mm20]]&gt;=0,"UP","DOWN"))</f>
        <v>UP</v>
      </c>
      <c r="G79" t="str">
        <f>IF(C78="","",IF(raw_data2[[#This Row],[mm20_values]]-C78&gt;=0,"UP","DOWN"))</f>
        <v>UP</v>
      </c>
      <c r="H79" s="1" t="str">
        <f>IF(F78="","",IF(raw_data2[[#This Row],[Trend close vs mm20]]=F78,"NO","YES"))</f>
        <v>NO</v>
      </c>
    </row>
    <row r="80" spans="1:8" hidden="1" x14ac:dyDescent="0.25">
      <c r="A80" s="2">
        <v>44184</v>
      </c>
      <c r="B80">
        <v>23839.129592026879</v>
      </c>
      <c r="C80">
        <v>19726.4401</v>
      </c>
      <c r="D80">
        <v>17769.930499999999</v>
      </c>
      <c r="E80">
        <f>IF(raw_data2[[#This Row],[mm20_values]]="","",raw_data2[[#This Row],[close]]-raw_data2[[#This Row],[mm20_values]])</f>
        <v>4112.6894920268787</v>
      </c>
      <c r="F80" t="str">
        <f>IF(raw_data2[[#This Row],[close moins mm20]]="","",IF(raw_data2[[#This Row],[close moins mm20]]&gt;=0,"UP","DOWN"))</f>
        <v>UP</v>
      </c>
      <c r="G80" t="str">
        <f>IF(C79="","",IF(raw_data2[[#This Row],[mm20_values]]-C79&gt;=0,"UP","DOWN"))</f>
        <v>UP</v>
      </c>
      <c r="H80" s="1" t="str">
        <f>IF(F79="","",IF(raw_data2[[#This Row],[Trend close vs mm20]]=F79,"NO","YES"))</f>
        <v>NO</v>
      </c>
    </row>
    <row r="81" spans="1:8" hidden="1" x14ac:dyDescent="0.25">
      <c r="A81" s="2">
        <v>44185</v>
      </c>
      <c r="B81">
        <v>23458.95838347192</v>
      </c>
      <c r="C81">
        <v>19914.349999999999</v>
      </c>
      <c r="D81">
        <v>17963.418099999999</v>
      </c>
      <c r="E81">
        <f>IF(raw_data2[[#This Row],[mm20_values]]="","",raw_data2[[#This Row],[close]]-raw_data2[[#This Row],[mm20_values]])</f>
        <v>3544.6083834719211</v>
      </c>
      <c r="F81" t="str">
        <f>IF(raw_data2[[#This Row],[close moins mm20]]="","",IF(raw_data2[[#This Row],[close moins mm20]]&gt;=0,"UP","DOWN"))</f>
        <v>UP</v>
      </c>
      <c r="G81" t="str">
        <f>IF(C80="","",IF(raw_data2[[#This Row],[mm20_values]]-C80&gt;=0,"UP","DOWN"))</f>
        <v>UP</v>
      </c>
      <c r="H81" s="1" t="str">
        <f>IF(F80="","",IF(raw_data2[[#This Row],[Trend close vs mm20]]=F80,"NO","YES"))</f>
        <v>NO</v>
      </c>
    </row>
    <row r="82" spans="1:8" hidden="1" x14ac:dyDescent="0.25">
      <c r="A82" s="2">
        <v>44186</v>
      </c>
      <c r="B82">
        <v>22719.265909211121</v>
      </c>
      <c r="C82">
        <v>20110.6829</v>
      </c>
      <c r="D82">
        <v>18143.3482</v>
      </c>
      <c r="E82">
        <f>IF(raw_data2[[#This Row],[mm20_values]]="","",raw_data2[[#This Row],[close]]-raw_data2[[#This Row],[mm20_values]])</f>
        <v>2608.583009211121</v>
      </c>
      <c r="F82" t="str">
        <f>IF(raw_data2[[#This Row],[close moins mm20]]="","",IF(raw_data2[[#This Row],[close moins mm20]]&gt;=0,"UP","DOWN"))</f>
        <v>UP</v>
      </c>
      <c r="G82" t="str">
        <f>IF(C81="","",IF(raw_data2[[#This Row],[mm20_values]]-C81&gt;=0,"UP","DOWN"))</f>
        <v>UP</v>
      </c>
      <c r="H82" s="1" t="str">
        <f>IF(F81="","",IF(raw_data2[[#This Row],[Trend close vs mm20]]=F81,"NO","YES"))</f>
        <v>NO</v>
      </c>
    </row>
    <row r="83" spans="1:8" hidden="1" x14ac:dyDescent="0.25">
      <c r="A83" s="2">
        <v>44187</v>
      </c>
      <c r="B83">
        <v>23811.151326473369</v>
      </c>
      <c r="C83">
        <v>20340.240099999999</v>
      </c>
      <c r="D83">
        <v>18348.664799999999</v>
      </c>
      <c r="E83">
        <f>IF(raw_data2[[#This Row],[mm20_values]]="","",raw_data2[[#This Row],[close]]-raw_data2[[#This Row],[mm20_values]])</f>
        <v>3470.9112264733703</v>
      </c>
      <c r="F83" t="str">
        <f>IF(raw_data2[[#This Row],[close moins mm20]]="","",IF(raw_data2[[#This Row],[close moins mm20]]&gt;=0,"UP","DOWN"))</f>
        <v>UP</v>
      </c>
      <c r="G83" t="str">
        <f>IF(C82="","",IF(raw_data2[[#This Row],[mm20_values]]-C82&gt;=0,"UP","DOWN"))</f>
        <v>UP</v>
      </c>
      <c r="H83" s="1" t="str">
        <f>IF(F82="","",IF(raw_data2[[#This Row],[Trend close vs mm20]]=F82,"NO","YES"))</f>
        <v>NO</v>
      </c>
    </row>
    <row r="84" spans="1:8" hidden="1" x14ac:dyDescent="0.25">
      <c r="A84" s="2">
        <v>44188</v>
      </c>
      <c r="B84">
        <v>23217.162661173181</v>
      </c>
      <c r="C84">
        <v>20529.0383</v>
      </c>
      <c r="D84">
        <v>18532.5298</v>
      </c>
      <c r="E84">
        <f>IF(raw_data2[[#This Row],[mm20_values]]="","",raw_data2[[#This Row],[close]]-raw_data2[[#This Row],[mm20_values]])</f>
        <v>2688.1243611731807</v>
      </c>
      <c r="F84" t="str">
        <f>IF(raw_data2[[#This Row],[close moins mm20]]="","",IF(raw_data2[[#This Row],[close moins mm20]]&gt;=0,"UP","DOWN"))</f>
        <v>UP</v>
      </c>
      <c r="G84" t="str">
        <f>IF(C83="","",IF(raw_data2[[#This Row],[mm20_values]]-C83&gt;=0,"UP","DOWN"))</f>
        <v>UP</v>
      </c>
      <c r="H84" s="1" t="str">
        <f>IF(F83="","",IF(raw_data2[[#This Row],[Trend close vs mm20]]=F83,"NO","YES"))</f>
        <v>NO</v>
      </c>
    </row>
    <row r="85" spans="1:8" hidden="1" x14ac:dyDescent="0.25">
      <c r="A85" s="2">
        <v>44189</v>
      </c>
      <c r="B85">
        <v>23727.667289548841</v>
      </c>
      <c r="C85">
        <v>20782.561399999999</v>
      </c>
      <c r="D85">
        <v>18724.32</v>
      </c>
      <c r="E85">
        <f>IF(raw_data2[[#This Row],[mm20_values]]="","",raw_data2[[#This Row],[close]]-raw_data2[[#This Row],[mm20_values]])</f>
        <v>2945.1058895488422</v>
      </c>
      <c r="F85" t="str">
        <f>IF(raw_data2[[#This Row],[close moins mm20]]="","",IF(raw_data2[[#This Row],[close moins mm20]]&gt;=0,"UP","DOWN"))</f>
        <v>UP</v>
      </c>
      <c r="G85" t="str">
        <f>IF(C84="","",IF(raw_data2[[#This Row],[mm20_values]]-C84&gt;=0,"UP","DOWN"))</f>
        <v>UP</v>
      </c>
      <c r="H85" s="1" t="str">
        <f>IF(F84="","",IF(raw_data2[[#This Row],[Trend close vs mm20]]=F84,"NO","YES"))</f>
        <v>NO</v>
      </c>
    </row>
    <row r="86" spans="1:8" hidden="1" x14ac:dyDescent="0.25">
      <c r="A86" s="2">
        <v>44190</v>
      </c>
      <c r="B86">
        <v>24714.024419169458</v>
      </c>
      <c r="C86">
        <v>21060.217799999999</v>
      </c>
      <c r="D86">
        <v>18906.717199999999</v>
      </c>
      <c r="E86">
        <f>IF(raw_data2[[#This Row],[mm20_values]]="","",raw_data2[[#This Row],[close]]-raw_data2[[#This Row],[mm20_values]])</f>
        <v>3653.8066191694597</v>
      </c>
      <c r="F86" t="str">
        <f>IF(raw_data2[[#This Row],[close moins mm20]]="","",IF(raw_data2[[#This Row],[close moins mm20]]&gt;=0,"UP","DOWN"))</f>
        <v>UP</v>
      </c>
      <c r="G86" t="str">
        <f>IF(C85="","",IF(raw_data2[[#This Row],[mm20_values]]-C85&gt;=0,"UP","DOWN"))</f>
        <v>UP</v>
      </c>
      <c r="H86" s="1" t="str">
        <f>IF(F85="","",IF(raw_data2[[#This Row],[Trend close vs mm20]]=F85,"NO","YES"))</f>
        <v>NO</v>
      </c>
    </row>
    <row r="87" spans="1:8" hidden="1" x14ac:dyDescent="0.25">
      <c r="A87" s="2">
        <v>44191</v>
      </c>
      <c r="B87">
        <v>26449.36217806358</v>
      </c>
      <c r="C87">
        <v>21413.457900000001</v>
      </c>
      <c r="D87">
        <v>19124.0393</v>
      </c>
      <c r="E87">
        <f>IF(raw_data2[[#This Row],[mm20_values]]="","",raw_data2[[#This Row],[close]]-raw_data2[[#This Row],[mm20_values]])</f>
        <v>5035.9042780635791</v>
      </c>
      <c r="F87" t="str">
        <f>IF(raw_data2[[#This Row],[close moins mm20]]="","",IF(raw_data2[[#This Row],[close moins mm20]]&gt;=0,"UP","DOWN"))</f>
        <v>UP</v>
      </c>
      <c r="G87" t="str">
        <f>IF(C86="","",IF(raw_data2[[#This Row],[mm20_values]]-C86&gt;=0,"UP","DOWN"))</f>
        <v>UP</v>
      </c>
      <c r="H87" s="1" t="str">
        <f>IF(F86="","",IF(raw_data2[[#This Row],[Trend close vs mm20]]=F86,"NO","YES"))</f>
        <v>NO</v>
      </c>
    </row>
    <row r="88" spans="1:8" hidden="1" x14ac:dyDescent="0.25">
      <c r="A88" s="2">
        <v>44192</v>
      </c>
      <c r="B88">
        <v>26254.179977989905</v>
      </c>
      <c r="C88">
        <v>21767.177800000001</v>
      </c>
      <c r="D88">
        <v>19352.306499999999</v>
      </c>
      <c r="E88">
        <f>IF(raw_data2[[#This Row],[mm20_values]]="","",raw_data2[[#This Row],[close]]-raw_data2[[#This Row],[mm20_values]])</f>
        <v>4487.0021779899034</v>
      </c>
      <c r="F88" t="str">
        <f>IF(raw_data2[[#This Row],[close moins mm20]]="","",IF(raw_data2[[#This Row],[close moins mm20]]&gt;=0,"UP","DOWN"))</f>
        <v>UP</v>
      </c>
      <c r="G88" t="str">
        <f>IF(C87="","",IF(raw_data2[[#This Row],[mm20_values]]-C87&gt;=0,"UP","DOWN"))</f>
        <v>UP</v>
      </c>
      <c r="H88" s="1" t="str">
        <f>IF(F87="","",IF(raw_data2[[#This Row],[Trend close vs mm20]]=F87,"NO","YES"))</f>
        <v>NO</v>
      </c>
    </row>
    <row r="89" spans="1:8" hidden="1" x14ac:dyDescent="0.25">
      <c r="A89" s="2">
        <v>44193</v>
      </c>
      <c r="B89">
        <v>27039.319594307057</v>
      </c>
      <c r="C89">
        <v>22203.203699999998</v>
      </c>
      <c r="D89">
        <v>19583.359</v>
      </c>
      <c r="E89">
        <f>IF(raw_data2[[#This Row],[mm20_values]]="","",raw_data2[[#This Row],[close]]-raw_data2[[#This Row],[mm20_values]])</f>
        <v>4836.1158943070586</v>
      </c>
      <c r="F89" t="str">
        <f>IF(raw_data2[[#This Row],[close moins mm20]]="","",IF(raw_data2[[#This Row],[close moins mm20]]&gt;=0,"UP","DOWN"))</f>
        <v>UP</v>
      </c>
      <c r="G89" t="str">
        <f>IF(C88="","",IF(raw_data2[[#This Row],[mm20_values]]-C88&gt;=0,"UP","DOWN"))</f>
        <v>UP</v>
      </c>
      <c r="H89" s="1" t="str">
        <f>IF(F88="","",IF(raw_data2[[#This Row],[Trend close vs mm20]]=F88,"NO","YES"))</f>
        <v>NO</v>
      </c>
    </row>
    <row r="90" spans="1:8" hidden="1" x14ac:dyDescent="0.25">
      <c r="A90" s="2">
        <v>44194</v>
      </c>
      <c r="B90">
        <v>27348.346534330125</v>
      </c>
      <c r="C90">
        <v>22643.216</v>
      </c>
      <c r="D90">
        <v>19823.650600000001</v>
      </c>
      <c r="E90">
        <f>IF(raw_data2[[#This Row],[mm20_values]]="","",raw_data2[[#This Row],[close]]-raw_data2[[#This Row],[mm20_values]])</f>
        <v>4705.1305343301246</v>
      </c>
      <c r="F90" t="str">
        <f>IF(raw_data2[[#This Row],[close moins mm20]]="","",IF(raw_data2[[#This Row],[close moins mm20]]&gt;=0,"UP","DOWN"))</f>
        <v>UP</v>
      </c>
      <c r="G90" t="str">
        <f>IF(C89="","",IF(raw_data2[[#This Row],[mm20_values]]-C89&gt;=0,"UP","DOWN"))</f>
        <v>UP</v>
      </c>
      <c r="H90" s="1" t="str">
        <f>IF(F89="","",IF(raw_data2[[#This Row],[Trend close vs mm20]]=F89,"NO","YES"))</f>
        <v>NO</v>
      </c>
    </row>
    <row r="91" spans="1:8" hidden="1" x14ac:dyDescent="0.25">
      <c r="A91" s="2">
        <v>44195</v>
      </c>
      <c r="B91">
        <v>28883.974166935943</v>
      </c>
      <c r="C91">
        <v>23174.602999999999</v>
      </c>
      <c r="D91">
        <v>20095.2294</v>
      </c>
      <c r="E91">
        <f>IF(raw_data2[[#This Row],[mm20_values]]="","",raw_data2[[#This Row],[close]]-raw_data2[[#This Row],[mm20_values]])</f>
        <v>5709.3711669359436</v>
      </c>
      <c r="F91" t="str">
        <f>IF(raw_data2[[#This Row],[close moins mm20]]="","",IF(raw_data2[[#This Row],[close moins mm20]]&gt;=0,"UP","DOWN"))</f>
        <v>UP</v>
      </c>
      <c r="G91" t="str">
        <f>IF(C90="","",IF(raw_data2[[#This Row],[mm20_values]]-C90&gt;=0,"UP","DOWN"))</f>
        <v>UP</v>
      </c>
      <c r="H91" s="1" t="str">
        <f>IF(F90="","",IF(raw_data2[[#This Row],[Trend close vs mm20]]=F90,"NO","YES"))</f>
        <v>NO</v>
      </c>
    </row>
    <row r="92" spans="1:8" hidden="1" x14ac:dyDescent="0.25">
      <c r="A92" s="2">
        <v>44196</v>
      </c>
      <c r="B92">
        <v>28952.283250871027</v>
      </c>
      <c r="C92">
        <v>23720.070500000002</v>
      </c>
      <c r="D92">
        <v>20360.341899999999</v>
      </c>
      <c r="E92">
        <f>IF(raw_data2[[#This Row],[mm20_values]]="","",raw_data2[[#This Row],[close]]-raw_data2[[#This Row],[mm20_values]])</f>
        <v>5232.2127508710255</v>
      </c>
      <c r="F92" t="str">
        <f>IF(raw_data2[[#This Row],[close moins mm20]]="","",IF(raw_data2[[#This Row],[close moins mm20]]&gt;=0,"UP","DOWN"))</f>
        <v>UP</v>
      </c>
      <c r="G92" t="str">
        <f>IF(C91="","",IF(raw_data2[[#This Row],[mm20_values]]-C91&gt;=0,"UP","DOWN"))</f>
        <v>UP</v>
      </c>
      <c r="H92" s="1" t="str">
        <f>IF(F91="","",IF(raw_data2[[#This Row],[Trend close vs mm20]]=F91,"NO","YES"))</f>
        <v>NO</v>
      </c>
    </row>
    <row r="93" spans="1:8" hidden="1" x14ac:dyDescent="0.25">
      <c r="A93" s="2">
        <v>44197</v>
      </c>
      <c r="B93">
        <v>29393.123148856259</v>
      </c>
      <c r="C93">
        <v>24248.861400000002</v>
      </c>
      <c r="D93">
        <v>20621.980800000001</v>
      </c>
      <c r="E93">
        <f>IF(raw_data2[[#This Row],[mm20_values]]="","",raw_data2[[#This Row],[close]]-raw_data2[[#This Row],[mm20_values]])</f>
        <v>5144.2617488562573</v>
      </c>
      <c r="F93" t="str">
        <f>IF(raw_data2[[#This Row],[close moins mm20]]="","",IF(raw_data2[[#This Row],[close moins mm20]]&gt;=0,"UP","DOWN"))</f>
        <v>UP</v>
      </c>
      <c r="G93" t="str">
        <f>IF(C92="","",IF(raw_data2[[#This Row],[mm20_values]]-C92&gt;=0,"UP","DOWN"))</f>
        <v>UP</v>
      </c>
      <c r="H93" s="1" t="str">
        <f>IF(F92="","",IF(raw_data2[[#This Row],[Trend close vs mm20]]=F92,"NO","YES"))</f>
        <v>NO</v>
      </c>
    </row>
    <row r="94" spans="1:8" hidden="1" x14ac:dyDescent="0.25">
      <c r="A94" s="2">
        <v>44198</v>
      </c>
      <c r="B94">
        <v>32202.312273007279</v>
      </c>
      <c r="C94">
        <v>24900.341400000001</v>
      </c>
      <c r="D94">
        <v>20939.6479</v>
      </c>
      <c r="E94">
        <f>IF(raw_data2[[#This Row],[mm20_values]]="","",raw_data2[[#This Row],[close]]-raw_data2[[#This Row],[mm20_values]])</f>
        <v>7301.970873007278</v>
      </c>
      <c r="F94" t="str">
        <f>IF(raw_data2[[#This Row],[close moins mm20]]="","",IF(raw_data2[[#This Row],[close moins mm20]]&gt;=0,"UP","DOWN"))</f>
        <v>UP</v>
      </c>
      <c r="G94" t="str">
        <f>IF(C93="","",IF(raw_data2[[#This Row],[mm20_values]]-C93&gt;=0,"UP","DOWN"))</f>
        <v>UP</v>
      </c>
      <c r="H94" s="1" t="str">
        <f>IF(F93="","",IF(raw_data2[[#This Row],[Trend close vs mm20]]=F93,"NO","YES"))</f>
        <v>NO</v>
      </c>
    </row>
    <row r="95" spans="1:8" hidden="1" x14ac:dyDescent="0.25">
      <c r="A95" s="2">
        <v>44199</v>
      </c>
      <c r="B95">
        <v>33046.599855411478</v>
      </c>
      <c r="C95">
        <v>25589.0245</v>
      </c>
      <c r="D95">
        <v>21279.331900000001</v>
      </c>
      <c r="E95">
        <f>IF(raw_data2[[#This Row],[mm20_values]]="","",raw_data2[[#This Row],[close]]-raw_data2[[#This Row],[mm20_values]])</f>
        <v>7457.5753554114781</v>
      </c>
      <c r="F95" t="str">
        <f>IF(raw_data2[[#This Row],[close moins mm20]]="","",IF(raw_data2[[#This Row],[close moins mm20]]&gt;=0,"UP","DOWN"))</f>
        <v>UP</v>
      </c>
      <c r="G95" t="str">
        <f>IF(C94="","",IF(raw_data2[[#This Row],[mm20_values]]-C94&gt;=0,"UP","DOWN"))</f>
        <v>UP</v>
      </c>
      <c r="H95" s="1" t="str">
        <f>IF(F94="","",IF(raw_data2[[#This Row],[Trend close vs mm20]]=F94,"NO","YES"))</f>
        <v>NO</v>
      </c>
    </row>
    <row r="96" spans="1:8" hidden="1" x14ac:dyDescent="0.25">
      <c r="A96" s="2">
        <v>44200</v>
      </c>
      <c r="B96">
        <v>30276.281757805496</v>
      </c>
      <c r="C96">
        <v>26130.591</v>
      </c>
      <c r="D96">
        <v>21565.970499999999</v>
      </c>
      <c r="E96">
        <f>IF(raw_data2[[#This Row],[mm20_values]]="","",raw_data2[[#This Row],[close]]-raw_data2[[#This Row],[mm20_values]])</f>
        <v>4145.6907578054961</v>
      </c>
      <c r="F96" t="str">
        <f>IF(raw_data2[[#This Row],[close moins mm20]]="","",IF(raw_data2[[#This Row],[close moins mm20]]&gt;=0,"UP","DOWN"))</f>
        <v>UP</v>
      </c>
      <c r="G96" t="str">
        <f>IF(C95="","",IF(raw_data2[[#This Row],[mm20_values]]-C95&gt;=0,"UP","DOWN"))</f>
        <v>UP</v>
      </c>
      <c r="H96" s="1" t="str">
        <f>IF(F95="","",IF(raw_data2[[#This Row],[Trend close vs mm20]]=F95,"NO","YES"))</f>
        <v>NO</v>
      </c>
    </row>
    <row r="97" spans="1:10" hidden="1" x14ac:dyDescent="0.25">
      <c r="A97" s="2">
        <v>44201</v>
      </c>
      <c r="B97">
        <v>34021.982014521491</v>
      </c>
      <c r="C97">
        <v>26764.549299999999</v>
      </c>
      <c r="D97">
        <v>21912.080699999999</v>
      </c>
      <c r="E97">
        <f>IF(raw_data2[[#This Row],[mm20_values]]="","",raw_data2[[#This Row],[close]]-raw_data2[[#This Row],[mm20_values]])</f>
        <v>7257.432714521492</v>
      </c>
      <c r="F97" t="str">
        <f>IF(raw_data2[[#This Row],[close moins mm20]]="","",IF(raw_data2[[#This Row],[close moins mm20]]&gt;=0,"UP","DOWN"))</f>
        <v>UP</v>
      </c>
      <c r="G97" t="str">
        <f>IF(C96="","",IF(raw_data2[[#This Row],[mm20_values]]-C96&gt;=0,"UP","DOWN"))</f>
        <v>UP</v>
      </c>
      <c r="H97" s="1" t="str">
        <f>IF(F96="","",IF(raw_data2[[#This Row],[Trend close vs mm20]]=F96,"NO","YES"))</f>
        <v>NO</v>
      </c>
    </row>
    <row r="98" spans="1:10" hidden="1" x14ac:dyDescent="0.25">
      <c r="A98" s="2">
        <v>44202</v>
      </c>
      <c r="B98">
        <v>36826.858816668384</v>
      </c>
      <c r="C98">
        <v>27465.836899999998</v>
      </c>
      <c r="D98">
        <v>22294.870500000001</v>
      </c>
      <c r="E98">
        <f>IF(raw_data2[[#This Row],[mm20_values]]="","",raw_data2[[#This Row],[close]]-raw_data2[[#This Row],[mm20_values]])</f>
        <v>9361.0219166683855</v>
      </c>
      <c r="F98" t="str">
        <f>IF(raw_data2[[#This Row],[close moins mm20]]="","",IF(raw_data2[[#This Row],[close moins mm20]]&gt;=0,"UP","DOWN"))</f>
        <v>UP</v>
      </c>
      <c r="G98" t="str">
        <f>IF(C97="","",IF(raw_data2[[#This Row],[mm20_values]]-C97&gt;=0,"UP","DOWN"))</f>
        <v>UP</v>
      </c>
      <c r="H98" s="1" t="str">
        <f>IF(F97="","",IF(raw_data2[[#This Row],[Trend close vs mm20]]=F97,"NO","YES"))</f>
        <v>NO</v>
      </c>
    </row>
    <row r="99" spans="1:10" hidden="1" x14ac:dyDescent="0.25">
      <c r="A99" s="2">
        <v>44203</v>
      </c>
      <c r="B99">
        <v>39462.620724462577</v>
      </c>
      <c r="C99">
        <v>28282.230200000002</v>
      </c>
      <c r="D99">
        <v>22728.577600000001</v>
      </c>
      <c r="E99">
        <f>IF(raw_data2[[#This Row],[mm20_values]]="","",raw_data2[[#This Row],[close]]-raw_data2[[#This Row],[mm20_values]])</f>
        <v>11180.390524462575</v>
      </c>
      <c r="F99" t="str">
        <f>IF(raw_data2[[#This Row],[close moins mm20]]="","",IF(raw_data2[[#This Row],[close moins mm20]]&gt;=0,"UP","DOWN"))</f>
        <v>UP</v>
      </c>
      <c r="G99" t="str">
        <f>IF(C98="","",IF(raw_data2[[#This Row],[mm20_values]]-C98&gt;=0,"UP","DOWN"))</f>
        <v>UP</v>
      </c>
      <c r="H99" s="1" t="str">
        <f>IF(F98="","",IF(raw_data2[[#This Row],[Trend close vs mm20]]=F98,"NO","YES"))</f>
        <v>NO</v>
      </c>
    </row>
    <row r="100" spans="1:10" hidden="1" x14ac:dyDescent="0.25">
      <c r="A100" s="2">
        <v>44204</v>
      </c>
      <c r="B100">
        <v>40601.817408699288</v>
      </c>
      <c r="C100">
        <v>29120.364600000001</v>
      </c>
      <c r="D100">
        <v>23184.208600000002</v>
      </c>
      <c r="E100">
        <f>IF(raw_data2[[#This Row],[mm20_values]]="","",raw_data2[[#This Row],[close]]-raw_data2[[#This Row],[mm20_values]])</f>
        <v>11481.452808699287</v>
      </c>
      <c r="F100" t="str">
        <f>IF(raw_data2[[#This Row],[close moins mm20]]="","",IF(raw_data2[[#This Row],[close moins mm20]]&gt;=0,"UP","DOWN"))</f>
        <v>UP</v>
      </c>
      <c r="G100" t="str">
        <f>IF(C99="","",IF(raw_data2[[#This Row],[mm20_values]]-C99&gt;=0,"UP","DOWN"))</f>
        <v>UP</v>
      </c>
      <c r="H100" s="1" t="str">
        <f>IF(F99="","",IF(raw_data2[[#This Row],[Trend close vs mm20]]=F99,"NO","YES"))</f>
        <v>NO</v>
      </c>
    </row>
    <row r="101" spans="1:10" hidden="1" x14ac:dyDescent="0.25">
      <c r="A101" s="2">
        <v>44205</v>
      </c>
      <c r="B101">
        <v>40235.084374177233</v>
      </c>
      <c r="C101">
        <v>29959.170900000001</v>
      </c>
      <c r="D101">
        <v>23615.384099999999</v>
      </c>
      <c r="E101">
        <f>IF(raw_data2[[#This Row],[mm20_values]]="","",raw_data2[[#This Row],[close]]-raw_data2[[#This Row],[mm20_values]])</f>
        <v>10275.913474177232</v>
      </c>
      <c r="F101" t="str">
        <f>IF(raw_data2[[#This Row],[close moins mm20]]="","",IF(raw_data2[[#This Row],[close moins mm20]]&gt;=0,"UP","DOWN"))</f>
        <v>UP</v>
      </c>
      <c r="G101" t="str">
        <f>IF(C100="","",IF(raw_data2[[#This Row],[mm20_values]]-C100&gt;=0,"UP","DOWN"))</f>
        <v>UP</v>
      </c>
      <c r="H101" s="1" t="str">
        <f>IF(F100="","",IF(raw_data2[[#This Row],[Trend close vs mm20]]=F100,"NO","YES"))</f>
        <v>NO</v>
      </c>
    </row>
    <row r="102" spans="1:10" hidden="1" x14ac:dyDescent="0.25">
      <c r="A102" s="2">
        <v>44206</v>
      </c>
      <c r="B102">
        <v>38185.964545943607</v>
      </c>
      <c r="C102">
        <v>30732.505799999999</v>
      </c>
      <c r="D102">
        <v>24005.5717</v>
      </c>
      <c r="E102">
        <f>IF(raw_data2[[#This Row],[mm20_values]]="","",raw_data2[[#This Row],[close]]-raw_data2[[#This Row],[mm20_values]])</f>
        <v>7453.4587459436079</v>
      </c>
      <c r="F102" t="str">
        <f>IF(raw_data2[[#This Row],[close moins mm20]]="","",IF(raw_data2[[#This Row],[close moins mm20]]&gt;=0,"UP","DOWN"))</f>
        <v>UP</v>
      </c>
      <c r="G102" t="str">
        <f>IF(C101="","",IF(raw_data2[[#This Row],[mm20_values]]-C101&gt;=0,"UP","DOWN"))</f>
        <v>UP</v>
      </c>
      <c r="H102" s="1" t="str">
        <f>IF(F101="","",IF(raw_data2[[#This Row],[Trend close vs mm20]]=F101,"NO","YES"))</f>
        <v>NO</v>
      </c>
    </row>
    <row r="103" spans="1:10" hidden="1" x14ac:dyDescent="0.25">
      <c r="A103" s="2">
        <v>44207</v>
      </c>
      <c r="B103">
        <v>35431.902871489736</v>
      </c>
      <c r="C103">
        <v>31313.543399999999</v>
      </c>
      <c r="D103">
        <v>24346.0131</v>
      </c>
      <c r="E103">
        <f>IF(raw_data2[[#This Row],[mm20_values]]="","",raw_data2[[#This Row],[close]]-raw_data2[[#This Row],[mm20_values]])</f>
        <v>4118.3594714897372</v>
      </c>
      <c r="F103" t="str">
        <f>IF(raw_data2[[#This Row],[close moins mm20]]="","",IF(raw_data2[[#This Row],[close moins mm20]]&gt;=0,"UP","DOWN"))</f>
        <v>UP</v>
      </c>
      <c r="G103" t="str">
        <f>IF(C102="","",IF(raw_data2[[#This Row],[mm20_values]]-C102&gt;=0,"UP","DOWN"))</f>
        <v>UP</v>
      </c>
      <c r="H103" s="1" t="str">
        <f>IF(F102="","",IF(raw_data2[[#This Row],[Trend close vs mm20]]=F102,"NO","YES"))</f>
        <v>NO</v>
      </c>
    </row>
    <row r="104" spans="1:10" hidden="1" x14ac:dyDescent="0.25">
      <c r="A104" s="2">
        <v>44208</v>
      </c>
      <c r="B104">
        <v>34055.728993950026</v>
      </c>
      <c r="C104">
        <v>31855.471699999998</v>
      </c>
      <c r="D104">
        <v>24659.879000000001</v>
      </c>
      <c r="E104">
        <f>IF(raw_data2[[#This Row],[mm20_values]]="","",raw_data2[[#This Row],[close]]-raw_data2[[#This Row],[mm20_values]])</f>
        <v>2200.2572939500278</v>
      </c>
      <c r="F104" t="str">
        <f>IF(raw_data2[[#This Row],[close moins mm20]]="","",IF(raw_data2[[#This Row],[close moins mm20]]&gt;=0,"UP","DOWN"))</f>
        <v>UP</v>
      </c>
      <c r="G104" t="str">
        <f>IF(C103="","",IF(raw_data2[[#This Row],[mm20_values]]-C103&gt;=0,"UP","DOWN"))</f>
        <v>UP</v>
      </c>
      <c r="H104" s="1" t="str">
        <f>IF(F103="","",IF(raw_data2[[#This Row],[Trend close vs mm20]]=F103,"NO","YES"))</f>
        <v>NO</v>
      </c>
    </row>
    <row r="105" spans="1:10" hidden="1" x14ac:dyDescent="0.25">
      <c r="A105" s="2">
        <v>44209</v>
      </c>
      <c r="B105">
        <v>37371.421793912268</v>
      </c>
      <c r="C105">
        <v>32537.6594</v>
      </c>
      <c r="D105">
        <v>25024.205099999999</v>
      </c>
      <c r="E105">
        <f>IF(raw_data2[[#This Row],[mm20_values]]="","",raw_data2[[#This Row],[close]]-raw_data2[[#This Row],[mm20_values]])</f>
        <v>4833.7623939122677</v>
      </c>
      <c r="F105" t="str">
        <f>IF(raw_data2[[#This Row],[close moins mm20]]="","",IF(raw_data2[[#This Row],[close moins mm20]]&gt;=0,"UP","DOWN"))</f>
        <v>UP</v>
      </c>
      <c r="G105" t="str">
        <f>IF(C104="","",IF(raw_data2[[#This Row],[mm20_values]]-C104&gt;=0,"UP","DOWN"))</f>
        <v>UP</v>
      </c>
      <c r="H105" s="1" t="str">
        <f>IF(F104="","",IF(raw_data2[[#This Row],[Trend close vs mm20]]=F104,"NO","YES"))</f>
        <v>NO</v>
      </c>
    </row>
    <row r="106" spans="1:10" hidden="1" x14ac:dyDescent="0.25">
      <c r="A106" s="2">
        <v>44210</v>
      </c>
      <c r="B106">
        <v>39115.595600281122</v>
      </c>
      <c r="C106">
        <v>33257.737999999998</v>
      </c>
      <c r="D106">
        <v>25432.264800000001</v>
      </c>
      <c r="E106">
        <f>IF(raw_data2[[#This Row],[mm20_values]]="","",raw_data2[[#This Row],[close]]-raw_data2[[#This Row],[mm20_values]])</f>
        <v>5857.8576002811242</v>
      </c>
      <c r="F106" t="str">
        <f>IF(raw_data2[[#This Row],[close moins mm20]]="","",IF(raw_data2[[#This Row],[close moins mm20]]&gt;=0,"UP","DOWN"))</f>
        <v>UP</v>
      </c>
      <c r="G106" t="str">
        <f>IF(C105="","",IF(raw_data2[[#This Row],[mm20_values]]-C105&gt;=0,"UP","DOWN"))</f>
        <v>UP</v>
      </c>
      <c r="H106" s="1" t="str">
        <f>IF(F105="","",IF(raw_data2[[#This Row],[Trend close vs mm20]]=F105,"NO","YES"))</f>
        <v>NO</v>
      </c>
    </row>
    <row r="107" spans="1:10" hidden="1" x14ac:dyDescent="0.25">
      <c r="A107" s="2">
        <v>44211</v>
      </c>
      <c r="B107">
        <v>36744.87530125308</v>
      </c>
      <c r="C107">
        <v>33772.513700000003</v>
      </c>
      <c r="D107">
        <v>25823.4696</v>
      </c>
      <c r="E107">
        <f>IF(raw_data2[[#This Row],[mm20_values]]="","",raw_data2[[#This Row],[close]]-raw_data2[[#This Row],[mm20_values]])</f>
        <v>2972.3616012530765</v>
      </c>
      <c r="F107" t="str">
        <f>IF(raw_data2[[#This Row],[close moins mm20]]="","",IF(raw_data2[[#This Row],[close moins mm20]]&gt;=0,"UP","DOWN"))</f>
        <v>UP</v>
      </c>
      <c r="G107" t="str">
        <f>IF(C106="","",IF(raw_data2[[#This Row],[mm20_values]]-C106&gt;=0,"UP","DOWN"))</f>
        <v>UP</v>
      </c>
      <c r="H107" s="1" t="str">
        <f>IF(F106="","",IF(raw_data2[[#This Row],[Trend close vs mm20]]=F106,"NO","YES"))</f>
        <v>NO</v>
      </c>
    </row>
    <row r="108" spans="1:10" hidden="1" x14ac:dyDescent="0.25">
      <c r="A108" s="2">
        <v>44212</v>
      </c>
      <c r="B108">
        <v>36010.196675798055</v>
      </c>
      <c r="C108">
        <v>34260.3145</v>
      </c>
      <c r="D108">
        <v>26200.454900000001</v>
      </c>
      <c r="E108">
        <f>IF(raw_data2[[#This Row],[mm20_values]]="","",raw_data2[[#This Row],[close]]-raw_data2[[#This Row],[mm20_values]])</f>
        <v>1749.882175798055</v>
      </c>
      <c r="F108" t="str">
        <f>IF(raw_data2[[#This Row],[close moins mm20]]="","",IF(raw_data2[[#This Row],[close moins mm20]]&gt;=0,"UP","DOWN"))</f>
        <v>UP</v>
      </c>
      <c r="G108" t="str">
        <f>IF(C107="","",IF(raw_data2[[#This Row],[mm20_values]]-C107&gt;=0,"UP","DOWN"))</f>
        <v>UP</v>
      </c>
      <c r="H108" s="1" t="str">
        <f>IF(F107="","",IF(raw_data2[[#This Row],[Trend close vs mm20]]=F107,"NO","YES"))</f>
        <v>NO</v>
      </c>
    </row>
    <row r="109" spans="1:10" hidden="1" x14ac:dyDescent="0.25">
      <c r="A109" s="2">
        <v>44213</v>
      </c>
      <c r="B109">
        <v>35846.648609766038</v>
      </c>
      <c r="C109">
        <v>34700.680899999999</v>
      </c>
      <c r="D109">
        <v>26562.633000000002</v>
      </c>
      <c r="E109">
        <f>IF(raw_data2[[#This Row],[mm20_values]]="","",raw_data2[[#This Row],[close]]-raw_data2[[#This Row],[mm20_values]])</f>
        <v>1145.9677097660388</v>
      </c>
      <c r="F109" t="str">
        <f>IF(raw_data2[[#This Row],[close moins mm20]]="","",IF(raw_data2[[#This Row],[close moins mm20]]&gt;=0,"UP","DOWN"))</f>
        <v>UP</v>
      </c>
      <c r="G109" t="str">
        <f>IF(C108="","",IF(raw_data2[[#This Row],[mm20_values]]-C108&gt;=0,"UP","DOWN"))</f>
        <v>UP</v>
      </c>
      <c r="H109" s="1" t="str">
        <f>IF(F108="","",IF(raw_data2[[#This Row],[Trend close vs mm20]]=F108,"NO","YES"))</f>
        <v>NO</v>
      </c>
    </row>
    <row r="110" spans="1:10" hidden="1" x14ac:dyDescent="0.25">
      <c r="A110" s="2">
        <v>44214</v>
      </c>
      <c r="B110">
        <v>36654.344839268852</v>
      </c>
      <c r="C110">
        <v>35165.980900000002</v>
      </c>
      <c r="D110">
        <v>26931.757099999999</v>
      </c>
      <c r="E110">
        <f>IF(raw_data2[[#This Row],[mm20_values]]="","",raw_data2[[#This Row],[close]]-raw_data2[[#This Row],[mm20_values]])</f>
        <v>1488.3639392688492</v>
      </c>
      <c r="F110" t="str">
        <f>IF(raw_data2[[#This Row],[close moins mm20]]="","",IF(raw_data2[[#This Row],[close moins mm20]]&gt;=0,"UP","DOWN"))</f>
        <v>UP</v>
      </c>
      <c r="G110" t="str">
        <f>IF(C109="","",IF(raw_data2[[#This Row],[mm20_values]]-C109&gt;=0,"UP","DOWN"))</f>
        <v>UP</v>
      </c>
      <c r="H110" s="1" t="str">
        <f>IF(F109="","",IF(raw_data2[[#This Row],[Trend close vs mm20]]=F109,"NO","YES"))</f>
        <v>NO</v>
      </c>
    </row>
    <row r="111" spans="1:10" hidden="1" x14ac:dyDescent="0.25">
      <c r="A111" s="2">
        <v>44215</v>
      </c>
      <c r="B111">
        <v>35908.509041422243</v>
      </c>
      <c r="C111">
        <v>35517.207600000002</v>
      </c>
      <c r="D111">
        <v>27255.912100000001</v>
      </c>
      <c r="E111">
        <f>IF(raw_data2[[#This Row],[mm20_values]]="","",raw_data2[[#This Row],[close]]-raw_data2[[#This Row],[mm20_values]])</f>
        <v>391.30144142224162</v>
      </c>
      <c r="F111" t="str">
        <f>IF(raw_data2[[#This Row],[close moins mm20]]="","",IF(raw_data2[[#This Row],[close moins mm20]]&gt;=0,"UP","DOWN"))</f>
        <v>UP</v>
      </c>
      <c r="G111" t="str">
        <f>IF(C110="","",IF(raw_data2[[#This Row],[mm20_values]]-C110&gt;=0,"UP","DOWN"))</f>
        <v>UP</v>
      </c>
      <c r="H111" s="1" t="str">
        <f>IF(F110="","",IF(raw_data2[[#This Row],[Trend close vs mm20]]=F110,"NO","YES"))</f>
        <v>NO</v>
      </c>
    </row>
    <row r="112" spans="1:10" x14ac:dyDescent="0.25">
      <c r="A112" s="2">
        <v>44216</v>
      </c>
      <c r="B112">
        <v>35503.003606205617</v>
      </c>
      <c r="C112">
        <v>35844.743600000002</v>
      </c>
      <c r="D112">
        <v>27590.12</v>
      </c>
      <c r="E112">
        <f>IF(raw_data2[[#This Row],[mm20_values]]="","",raw_data2[[#This Row],[close]]-raw_data2[[#This Row],[mm20_values]])</f>
        <v>-341.73999379438465</v>
      </c>
      <c r="F112" t="str">
        <f>IF(raw_data2[[#This Row],[close moins mm20]]="","",IF(raw_data2[[#This Row],[close moins mm20]]&gt;=0,"UP","DOWN"))</f>
        <v>DOWN</v>
      </c>
      <c r="G112" t="str">
        <f>IF(C111="","",IF(raw_data2[[#This Row],[mm20_values]]-C111&gt;=0,"UP","DOWN"))</f>
        <v>UP</v>
      </c>
      <c r="H112" s="1" t="str">
        <f>IF(F111="","",IF(raw_data2[[#This Row],[Trend close vs mm20]]=F111,"NO","YES"))</f>
        <v>YES</v>
      </c>
      <c r="I112">
        <f>raw_data2[[#This Row],[close]]-B73</f>
        <v>16685.698873938076</v>
      </c>
      <c r="J112">
        <f>I112-0.03*I112</f>
        <v>16185.127907719934</v>
      </c>
    </row>
    <row r="113" spans="1:8" hidden="1" x14ac:dyDescent="0.25">
      <c r="A113" s="2">
        <v>44217</v>
      </c>
      <c r="B113">
        <v>30849.779282312658</v>
      </c>
      <c r="C113">
        <v>35917.576399999998</v>
      </c>
      <c r="D113">
        <v>27822.715499999998</v>
      </c>
      <c r="E113">
        <f>IF(raw_data2[[#This Row],[mm20_values]]="","",raw_data2[[#This Row],[close]]-raw_data2[[#This Row],[mm20_values]])</f>
        <v>-5067.7971176873398</v>
      </c>
      <c r="F113" t="str">
        <f>IF(raw_data2[[#This Row],[close moins mm20]]="","",IF(raw_data2[[#This Row],[close moins mm20]]&gt;=0,"UP","DOWN"))</f>
        <v>DOWN</v>
      </c>
      <c r="G113" t="str">
        <f>IF(C112="","",IF(raw_data2[[#This Row],[mm20_values]]-C112&gt;=0,"UP","DOWN"))</f>
        <v>UP</v>
      </c>
      <c r="H113" s="1" t="str">
        <f>IF(F112="","",IF(raw_data2[[#This Row],[Trend close vs mm20]]=F112,"NO","YES"))</f>
        <v>NO</v>
      </c>
    </row>
    <row r="114" spans="1:8" hidden="1" x14ac:dyDescent="0.25">
      <c r="A114" s="2">
        <v>44218</v>
      </c>
      <c r="B114">
        <v>32994.022951331492</v>
      </c>
      <c r="C114">
        <v>35957.161999999997</v>
      </c>
      <c r="D114">
        <v>28093.7719</v>
      </c>
      <c r="E114">
        <f>IF(raw_data2[[#This Row],[mm20_values]]="","",raw_data2[[#This Row],[close]]-raw_data2[[#This Row],[mm20_values]])</f>
        <v>-2963.139048668505</v>
      </c>
      <c r="F114" t="str">
        <f>IF(raw_data2[[#This Row],[close moins mm20]]="","",IF(raw_data2[[#This Row],[close moins mm20]]&gt;=0,"UP","DOWN"))</f>
        <v>DOWN</v>
      </c>
      <c r="G114" t="str">
        <f>IF(C113="","",IF(raw_data2[[#This Row],[mm20_values]]-C113&gt;=0,"UP","DOWN"))</f>
        <v>UP</v>
      </c>
      <c r="H114" s="1" t="str">
        <f>IF(F113="","",IF(raw_data2[[#This Row],[Trend close vs mm20]]=F113,"NO","YES"))</f>
        <v>NO</v>
      </c>
    </row>
    <row r="115" spans="1:8" hidden="1" x14ac:dyDescent="0.25">
      <c r="A115" s="2">
        <v>44219</v>
      </c>
      <c r="B115">
        <v>32103.090502754258</v>
      </c>
      <c r="C115">
        <v>35909.986499999999</v>
      </c>
      <c r="D115">
        <v>28362.689699999999</v>
      </c>
      <c r="E115">
        <f>IF(raw_data2[[#This Row],[mm20_values]]="","",raw_data2[[#This Row],[close]]-raw_data2[[#This Row],[mm20_values]])</f>
        <v>-3806.8959972457415</v>
      </c>
      <c r="F115" t="str">
        <f>IF(raw_data2[[#This Row],[close moins mm20]]="","",IF(raw_data2[[#This Row],[close moins mm20]]&gt;=0,"UP","DOWN"))</f>
        <v>DOWN</v>
      </c>
      <c r="G115" t="str">
        <f>IF(C114="","",IF(raw_data2[[#This Row],[mm20_values]]-C114&gt;=0,"UP","DOWN"))</f>
        <v>DOWN</v>
      </c>
      <c r="H115" s="1" t="str">
        <f>IF(F114="","",IF(raw_data2[[#This Row],[Trend close vs mm20]]=F114,"NO","YES"))</f>
        <v>NO</v>
      </c>
    </row>
    <row r="116" spans="1:8" hidden="1" x14ac:dyDescent="0.25">
      <c r="A116" s="2">
        <v>44220</v>
      </c>
      <c r="B116">
        <v>32306.108270713288</v>
      </c>
      <c r="C116">
        <v>36011.477800000001</v>
      </c>
      <c r="D116">
        <v>28625.5939</v>
      </c>
      <c r="E116">
        <f>IF(raw_data2[[#This Row],[mm20_values]]="","",raw_data2[[#This Row],[close]]-raw_data2[[#This Row],[mm20_values]])</f>
        <v>-3705.3695292867123</v>
      </c>
      <c r="F116" t="str">
        <f>IF(raw_data2[[#This Row],[close moins mm20]]="","",IF(raw_data2[[#This Row],[close moins mm20]]&gt;=0,"UP","DOWN"))</f>
        <v>DOWN</v>
      </c>
      <c r="G116" t="str">
        <f>IF(C115="","",IF(raw_data2[[#This Row],[mm20_values]]-C115&gt;=0,"UP","DOWN"))</f>
        <v>UP</v>
      </c>
      <c r="H116" s="1" t="str">
        <f>IF(F115="","",IF(raw_data2[[#This Row],[Trend close vs mm20]]=F115,"NO","YES"))</f>
        <v>NO</v>
      </c>
    </row>
    <row r="117" spans="1:8" hidden="1" x14ac:dyDescent="0.25">
      <c r="A117" s="2">
        <v>44221</v>
      </c>
      <c r="B117">
        <v>32257.55301286804</v>
      </c>
      <c r="C117">
        <v>35923.256399999998</v>
      </c>
      <c r="D117">
        <v>28883.0537</v>
      </c>
      <c r="E117">
        <f>IF(raw_data2[[#This Row],[mm20_values]]="","",raw_data2[[#This Row],[close]]-raw_data2[[#This Row],[mm20_values]])</f>
        <v>-3665.7033871319582</v>
      </c>
      <c r="F117" t="str">
        <f>IF(raw_data2[[#This Row],[close moins mm20]]="","",IF(raw_data2[[#This Row],[close moins mm20]]&gt;=0,"UP","DOWN"))</f>
        <v>DOWN</v>
      </c>
      <c r="G117" t="str">
        <f>IF(C116="","",IF(raw_data2[[#This Row],[mm20_values]]-C116&gt;=0,"UP","DOWN"))</f>
        <v>DOWN</v>
      </c>
      <c r="H117" s="1" t="str">
        <f>IF(F116="","",IF(raw_data2[[#This Row],[Trend close vs mm20]]=F116,"NO","YES"))</f>
        <v>NO</v>
      </c>
    </row>
    <row r="118" spans="1:8" hidden="1" x14ac:dyDescent="0.25">
      <c r="A118" s="2">
        <v>44222</v>
      </c>
      <c r="B118">
        <v>32506.723009278761</v>
      </c>
      <c r="C118">
        <v>35707.249600000003</v>
      </c>
      <c r="D118">
        <v>29149.5926</v>
      </c>
      <c r="E118">
        <f>IF(raw_data2[[#This Row],[mm20_values]]="","",raw_data2[[#This Row],[close]]-raw_data2[[#This Row],[mm20_values]])</f>
        <v>-3200.5265907212415</v>
      </c>
      <c r="F118" t="str">
        <f>IF(raw_data2[[#This Row],[close moins mm20]]="","",IF(raw_data2[[#This Row],[close moins mm20]]&gt;=0,"UP","DOWN"))</f>
        <v>DOWN</v>
      </c>
      <c r="G118" t="str">
        <f>IF(C117="","",IF(raw_data2[[#This Row],[mm20_values]]-C117&gt;=0,"UP","DOWN"))</f>
        <v>DOWN</v>
      </c>
      <c r="H118" s="1" t="str">
        <f>IF(F117="","",IF(raw_data2[[#This Row],[Trend close vs mm20]]=F117,"NO","YES"))</f>
        <v>NO</v>
      </c>
    </row>
    <row r="119" spans="1:8" hidden="1" x14ac:dyDescent="0.25">
      <c r="A119" s="2">
        <v>44223</v>
      </c>
      <c r="B119">
        <v>30419.599266607689</v>
      </c>
      <c r="C119">
        <v>35255.0985</v>
      </c>
      <c r="D119">
        <v>29391.608499999998</v>
      </c>
      <c r="E119">
        <f>IF(raw_data2[[#This Row],[mm20_values]]="","",raw_data2[[#This Row],[close]]-raw_data2[[#This Row],[mm20_values]])</f>
        <v>-4835.499233392311</v>
      </c>
      <c r="F119" t="str">
        <f>IF(raw_data2[[#This Row],[close moins mm20]]="","",IF(raw_data2[[#This Row],[close moins mm20]]&gt;=0,"UP","DOWN"))</f>
        <v>DOWN</v>
      </c>
      <c r="G119" t="str">
        <f>IF(C118="","",IF(raw_data2[[#This Row],[mm20_values]]-C118&gt;=0,"UP","DOWN"))</f>
        <v>DOWN</v>
      </c>
      <c r="H119" s="1" t="str">
        <f>IF(F118="","",IF(raw_data2[[#This Row],[Trend close vs mm20]]=F118,"NO","YES"))</f>
        <v>NO</v>
      </c>
    </row>
    <row r="120" spans="1:8" hidden="1" x14ac:dyDescent="0.25">
      <c r="A120" s="2">
        <v>44224</v>
      </c>
      <c r="B120">
        <v>33421.754281422203</v>
      </c>
      <c r="C120">
        <v>34896.095300000001</v>
      </c>
      <c r="D120">
        <v>29689.081600000001</v>
      </c>
      <c r="E120">
        <f>IF(raw_data2[[#This Row],[mm20_values]]="","",raw_data2[[#This Row],[close]]-raw_data2[[#This Row],[mm20_values]])</f>
        <v>-1474.3410185777975</v>
      </c>
      <c r="F120" t="str">
        <f>IF(raw_data2[[#This Row],[close moins mm20]]="","",IF(raw_data2[[#This Row],[close moins mm20]]&gt;=0,"UP","DOWN"))</f>
        <v>DOWN</v>
      </c>
      <c r="G120" t="str">
        <f>IF(C119="","",IF(raw_data2[[#This Row],[mm20_values]]-C119&gt;=0,"UP","DOWN"))</f>
        <v>DOWN</v>
      </c>
      <c r="H120" s="1" t="str">
        <f>IF(F119="","",IF(raw_data2[[#This Row],[Trend close vs mm20]]=F119,"NO","YES"))</f>
        <v>NO</v>
      </c>
    </row>
    <row r="121" spans="1:8" hidden="1" x14ac:dyDescent="0.25">
      <c r="A121" s="2">
        <v>44225</v>
      </c>
      <c r="B121">
        <v>34260.535503896732</v>
      </c>
      <c r="C121">
        <v>34597.367899999997</v>
      </c>
      <c r="D121">
        <v>30009.167600000001</v>
      </c>
      <c r="E121">
        <f>IF(raw_data2[[#This Row],[mm20_values]]="","",raw_data2[[#This Row],[close]]-raw_data2[[#This Row],[mm20_values]])</f>
        <v>-336.83239610326564</v>
      </c>
      <c r="F121" t="str">
        <f>IF(raw_data2[[#This Row],[close moins mm20]]="","",IF(raw_data2[[#This Row],[close moins mm20]]&gt;=0,"UP","DOWN"))</f>
        <v>DOWN</v>
      </c>
      <c r="G121" t="str">
        <f>IF(C120="","",IF(raw_data2[[#This Row],[mm20_values]]-C120&gt;=0,"UP","DOWN"))</f>
        <v>DOWN</v>
      </c>
      <c r="H121" s="1" t="str">
        <f>IF(F120="","",IF(raw_data2[[#This Row],[Trend close vs mm20]]=F120,"NO","YES"))</f>
        <v>NO</v>
      </c>
    </row>
    <row r="122" spans="1:8" hidden="1" x14ac:dyDescent="0.25">
      <c r="A122" s="2">
        <v>44226</v>
      </c>
      <c r="B122">
        <v>34310.128986716045</v>
      </c>
      <c r="C122">
        <v>34403.576099999998</v>
      </c>
      <c r="D122">
        <v>30334.511500000001</v>
      </c>
      <c r="E122">
        <f>IF(raw_data2[[#This Row],[mm20_values]]="","",raw_data2[[#This Row],[close]]-raw_data2[[#This Row],[mm20_values]])</f>
        <v>-93.447113283953513</v>
      </c>
      <c r="F122" t="str">
        <f>IF(raw_data2[[#This Row],[close moins mm20]]="","",IF(raw_data2[[#This Row],[close moins mm20]]&gt;=0,"UP","DOWN"))</f>
        <v>DOWN</v>
      </c>
      <c r="G122" t="str">
        <f>IF(C121="","",IF(raw_data2[[#This Row],[mm20_values]]-C121&gt;=0,"UP","DOWN"))</f>
        <v>DOWN</v>
      </c>
      <c r="H122" s="1" t="str">
        <f>IF(F121="","",IF(raw_data2[[#This Row],[Trend close vs mm20]]=F121,"NO","YES"))</f>
        <v>NO</v>
      </c>
    </row>
    <row r="123" spans="1:8" hidden="1" x14ac:dyDescent="0.25">
      <c r="A123" s="2">
        <v>44227</v>
      </c>
      <c r="B123">
        <v>33126.470164005128</v>
      </c>
      <c r="C123">
        <v>34288.304499999998</v>
      </c>
      <c r="D123">
        <v>30620.694800000001</v>
      </c>
      <c r="E123">
        <f>IF(raw_data2[[#This Row],[mm20_values]]="","",raw_data2[[#This Row],[close]]-raw_data2[[#This Row],[mm20_values]])</f>
        <v>-1161.8343359948703</v>
      </c>
      <c r="F123" t="str">
        <f>IF(raw_data2[[#This Row],[close moins mm20]]="","",IF(raw_data2[[#This Row],[close moins mm20]]&gt;=0,"UP","DOWN"))</f>
        <v>DOWN</v>
      </c>
      <c r="G123" t="str">
        <f>IF(C122="","",IF(raw_data2[[#This Row],[mm20_values]]-C122&gt;=0,"UP","DOWN"))</f>
        <v>DOWN</v>
      </c>
      <c r="H123" s="1" t="str">
        <f>IF(F122="","",IF(raw_data2[[#This Row],[Trend close vs mm20]]=F122,"NO","YES"))</f>
        <v>NO</v>
      </c>
    </row>
    <row r="124" spans="1:8" hidden="1" x14ac:dyDescent="0.25">
      <c r="A124" s="2">
        <v>44228</v>
      </c>
      <c r="B124">
        <v>33547.425883948767</v>
      </c>
      <c r="C124">
        <v>34262.889300000003</v>
      </c>
      <c r="D124">
        <v>30908.1891</v>
      </c>
      <c r="E124">
        <f>IF(raw_data2[[#This Row],[mm20_values]]="","",raw_data2[[#This Row],[close]]-raw_data2[[#This Row],[mm20_values]])</f>
        <v>-715.46341605123598</v>
      </c>
      <c r="F124" t="str">
        <f>IF(raw_data2[[#This Row],[close moins mm20]]="","",IF(raw_data2[[#This Row],[close moins mm20]]&gt;=0,"UP","DOWN"))</f>
        <v>DOWN</v>
      </c>
      <c r="G124" t="str">
        <f>IF(C123="","",IF(raw_data2[[#This Row],[mm20_values]]-C123&gt;=0,"UP","DOWN"))</f>
        <v>DOWN</v>
      </c>
      <c r="H124" s="1" t="str">
        <f>IF(F123="","",IF(raw_data2[[#This Row],[Trend close vs mm20]]=F123,"NO","YES"))</f>
        <v>NO</v>
      </c>
    </row>
    <row r="125" spans="1:8" x14ac:dyDescent="0.25">
      <c r="A125" s="2">
        <v>44229</v>
      </c>
      <c r="B125">
        <v>35522.656306750643</v>
      </c>
      <c r="C125">
        <v>34170.451099999998</v>
      </c>
      <c r="D125">
        <v>31233.183499999999</v>
      </c>
      <c r="E125">
        <f>IF(raw_data2[[#This Row],[mm20_values]]="","",raw_data2[[#This Row],[close]]-raw_data2[[#This Row],[mm20_values]])</f>
        <v>1352.2052067506447</v>
      </c>
      <c r="F125" t="str">
        <f>IF(raw_data2[[#This Row],[close moins mm20]]="","",IF(raw_data2[[#This Row],[close moins mm20]]&gt;=0,"UP","DOWN"))</f>
        <v>UP</v>
      </c>
      <c r="G125" t="str">
        <f>IF(C124="","",IF(raw_data2[[#This Row],[mm20_values]]-C124&gt;=0,"UP","DOWN"))</f>
        <v>DOWN</v>
      </c>
      <c r="H125" s="1" t="str">
        <f>IF(F124="","",IF(raw_data2[[#This Row],[Trend close vs mm20]]=F124,"NO","YES"))</f>
        <v>YES</v>
      </c>
    </row>
    <row r="126" spans="1:8" hidden="1" x14ac:dyDescent="0.25">
      <c r="A126" s="2">
        <v>44230</v>
      </c>
      <c r="B126">
        <v>37664.903681667733</v>
      </c>
      <c r="C126">
        <v>34097.916499999999</v>
      </c>
      <c r="D126">
        <v>31597.5825</v>
      </c>
      <c r="E126">
        <f>IF(raw_data2[[#This Row],[mm20_values]]="","",raw_data2[[#This Row],[close]]-raw_data2[[#This Row],[mm20_values]])</f>
        <v>3566.9871816677332</v>
      </c>
      <c r="F126" t="str">
        <f>IF(raw_data2[[#This Row],[close moins mm20]]="","",IF(raw_data2[[#This Row],[close moins mm20]]&gt;=0,"UP","DOWN"))</f>
        <v>UP</v>
      </c>
      <c r="G126" t="str">
        <f>IF(C125="","",IF(raw_data2[[#This Row],[mm20_values]]-C125&gt;=0,"UP","DOWN"))</f>
        <v>DOWN</v>
      </c>
      <c r="H126" s="1" t="str">
        <f>IF(F125="","",IF(raw_data2[[#This Row],[Trend close vs mm20]]=F125,"NO","YES"))</f>
        <v>NO</v>
      </c>
    </row>
    <row r="127" spans="1:8" hidden="1" x14ac:dyDescent="0.25">
      <c r="A127" s="2">
        <v>44231</v>
      </c>
      <c r="B127">
        <v>36970.471219962732</v>
      </c>
      <c r="C127">
        <v>34109.196300000003</v>
      </c>
      <c r="D127">
        <v>31910.135600000001</v>
      </c>
      <c r="E127">
        <f>IF(raw_data2[[#This Row],[mm20_values]]="","",raw_data2[[#This Row],[close]]-raw_data2[[#This Row],[mm20_values]])</f>
        <v>2861.2749199627287</v>
      </c>
      <c r="F127" t="str">
        <f>IF(raw_data2[[#This Row],[close moins mm20]]="","",IF(raw_data2[[#This Row],[close moins mm20]]&gt;=0,"UP","DOWN"))</f>
        <v>UP</v>
      </c>
      <c r="G127" t="str">
        <f>IF(C126="","",IF(raw_data2[[#This Row],[mm20_values]]-C126&gt;=0,"UP","DOWN"))</f>
        <v>UP</v>
      </c>
      <c r="H127" s="1" t="str">
        <f>IF(F126="","",IF(raw_data2[[#This Row],[Trend close vs mm20]]=F126,"NO","YES"))</f>
        <v>NO</v>
      </c>
    </row>
    <row r="128" spans="1:8" hidden="1" x14ac:dyDescent="0.25">
      <c r="A128" s="2">
        <v>44232</v>
      </c>
      <c r="B128">
        <v>38299.802230583577</v>
      </c>
      <c r="C128">
        <v>34223.676500000001</v>
      </c>
      <c r="D128">
        <v>32220.1096</v>
      </c>
      <c r="E128">
        <f>IF(raw_data2[[#This Row],[mm20_values]]="","",raw_data2[[#This Row],[close]]-raw_data2[[#This Row],[mm20_values]])</f>
        <v>4076.1257305835752</v>
      </c>
      <c r="F128" t="str">
        <f>IF(raw_data2[[#This Row],[close moins mm20]]="","",IF(raw_data2[[#This Row],[close moins mm20]]&gt;=0,"UP","DOWN"))</f>
        <v>UP</v>
      </c>
      <c r="G128" t="str">
        <f>IF(C127="","",IF(raw_data2[[#This Row],[mm20_values]]-C127&gt;=0,"UP","DOWN"))</f>
        <v>UP</v>
      </c>
      <c r="H128" s="1" t="str">
        <f>IF(F127="","",IF(raw_data2[[#This Row],[Trend close vs mm20]]=F127,"NO","YES"))</f>
        <v>NO</v>
      </c>
    </row>
    <row r="129" spans="1:8" hidden="1" x14ac:dyDescent="0.25">
      <c r="A129" s="2">
        <v>44233</v>
      </c>
      <c r="B129">
        <v>39240.846213916098</v>
      </c>
      <c r="C129">
        <v>34393.386400000003</v>
      </c>
      <c r="D129">
        <v>32542.231400000001</v>
      </c>
      <c r="E129">
        <f>IF(raw_data2[[#This Row],[mm20_values]]="","",raw_data2[[#This Row],[close]]-raw_data2[[#This Row],[mm20_values]])</f>
        <v>4847.4598139160953</v>
      </c>
      <c r="F129" t="str">
        <f>IF(raw_data2[[#This Row],[close moins mm20]]="","",IF(raw_data2[[#This Row],[close moins mm20]]&gt;=0,"UP","DOWN"))</f>
        <v>UP</v>
      </c>
      <c r="G129" t="str">
        <f>IF(C128="","",IF(raw_data2[[#This Row],[mm20_values]]-C128&gt;=0,"UP","DOWN"))</f>
        <v>UP</v>
      </c>
      <c r="H129" s="1" t="str">
        <f>IF(F128="","",IF(raw_data2[[#This Row],[Trend close vs mm20]]=F128,"NO","YES"))</f>
        <v>NO</v>
      </c>
    </row>
    <row r="130" spans="1:8" hidden="1" x14ac:dyDescent="0.25">
      <c r="A130" s="2">
        <v>44234</v>
      </c>
      <c r="B130">
        <v>38850.274101384057</v>
      </c>
      <c r="C130">
        <v>34503.1829</v>
      </c>
      <c r="D130">
        <v>32842.454299999998</v>
      </c>
      <c r="E130">
        <f>IF(raw_data2[[#This Row],[mm20_values]]="","",raw_data2[[#This Row],[close]]-raw_data2[[#This Row],[mm20_values]])</f>
        <v>4347.0912013840571</v>
      </c>
      <c r="F130" t="str">
        <f>IF(raw_data2[[#This Row],[close moins mm20]]="","",IF(raw_data2[[#This Row],[close moins mm20]]&gt;=0,"UP","DOWN"))</f>
        <v>UP</v>
      </c>
      <c r="G130" t="str">
        <f>IF(C129="","",IF(raw_data2[[#This Row],[mm20_values]]-C129&gt;=0,"UP","DOWN"))</f>
        <v>UP</v>
      </c>
      <c r="H130" s="1" t="str">
        <f>IF(F129="","",IF(raw_data2[[#This Row],[Trend close vs mm20]]=F129,"NO","YES"))</f>
        <v>NO</v>
      </c>
    </row>
    <row r="131" spans="1:8" hidden="1" x14ac:dyDescent="0.25">
      <c r="A131" s="2">
        <v>44235</v>
      </c>
      <c r="B131">
        <v>46458.992670358282</v>
      </c>
      <c r="C131">
        <v>35030.7071</v>
      </c>
      <c r="D131">
        <v>33302.454899999997</v>
      </c>
      <c r="E131">
        <f>IF(raw_data2[[#This Row],[mm20_values]]="","",raw_data2[[#This Row],[close]]-raw_data2[[#This Row],[mm20_values]])</f>
        <v>11428.285570358283</v>
      </c>
      <c r="F131" t="str">
        <f>IF(raw_data2[[#This Row],[close moins mm20]]="","",IF(raw_data2[[#This Row],[close moins mm20]]&gt;=0,"UP","DOWN"))</f>
        <v>UP</v>
      </c>
      <c r="G131" t="str">
        <f>IF(C130="","",IF(raw_data2[[#This Row],[mm20_values]]-C130&gt;=0,"UP","DOWN"))</f>
        <v>UP</v>
      </c>
      <c r="H131" s="1" t="str">
        <f>IF(F130="","",IF(raw_data2[[#This Row],[Trend close vs mm20]]=F130,"NO","YES"))</f>
        <v>NO</v>
      </c>
    </row>
    <row r="132" spans="1:8" hidden="1" x14ac:dyDescent="0.25">
      <c r="A132" s="2">
        <v>44236</v>
      </c>
      <c r="B132">
        <v>46490.586402626432</v>
      </c>
      <c r="C132">
        <v>35580.086199999998</v>
      </c>
      <c r="D132">
        <v>33777.881399999998</v>
      </c>
      <c r="E132">
        <f>IF(raw_data2[[#This Row],[mm20_values]]="","",raw_data2[[#This Row],[close]]-raw_data2[[#This Row],[mm20_values]])</f>
        <v>10910.500202626434</v>
      </c>
      <c r="F132" t="str">
        <f>IF(raw_data2[[#This Row],[close moins mm20]]="","",IF(raw_data2[[#This Row],[close moins mm20]]&gt;=0,"UP","DOWN"))</f>
        <v>UP</v>
      </c>
      <c r="G132" t="str">
        <f>IF(C131="","",IF(raw_data2[[#This Row],[mm20_values]]-C131&gt;=0,"UP","DOWN"))</f>
        <v>UP</v>
      </c>
      <c r="H132" s="1" t="str">
        <f>IF(F131="","",IF(raw_data2[[#This Row],[Trend close vs mm20]]=F131,"NO","YES"))</f>
        <v>NO</v>
      </c>
    </row>
    <row r="133" spans="1:8" hidden="1" x14ac:dyDescent="0.25">
      <c r="A133" s="2">
        <v>44237</v>
      </c>
      <c r="B133">
        <v>44840.287739280458</v>
      </c>
      <c r="C133">
        <v>36279.611599999997</v>
      </c>
      <c r="D133">
        <v>34198.464099999997</v>
      </c>
      <c r="E133">
        <f>IF(raw_data2[[#This Row],[mm20_values]]="","",raw_data2[[#This Row],[close]]-raw_data2[[#This Row],[mm20_values]])</f>
        <v>8560.6761392804619</v>
      </c>
      <c r="F133" t="str">
        <f>IF(raw_data2[[#This Row],[close moins mm20]]="","",IF(raw_data2[[#This Row],[close moins mm20]]&gt;=0,"UP","DOWN"))</f>
        <v>UP</v>
      </c>
      <c r="G133" t="str">
        <f>IF(C132="","",IF(raw_data2[[#This Row],[mm20_values]]-C132&gt;=0,"UP","DOWN"))</f>
        <v>UP</v>
      </c>
      <c r="H133" s="1" t="str">
        <f>IF(F132="","",IF(raw_data2[[#This Row],[Trend close vs mm20]]=F132,"NO","YES"))</f>
        <v>NO</v>
      </c>
    </row>
    <row r="134" spans="1:8" hidden="1" x14ac:dyDescent="0.25">
      <c r="A134" s="2">
        <v>44238</v>
      </c>
      <c r="B134">
        <v>48098.778787127929</v>
      </c>
      <c r="C134">
        <v>37034.849399999999</v>
      </c>
      <c r="D134">
        <v>34696.096400000002</v>
      </c>
      <c r="E134">
        <f>IF(raw_data2[[#This Row],[mm20_values]]="","",raw_data2[[#This Row],[close]]-raw_data2[[#This Row],[mm20_values]])</f>
        <v>11063.92938712793</v>
      </c>
      <c r="F134" t="str">
        <f>IF(raw_data2[[#This Row],[close moins mm20]]="","",IF(raw_data2[[#This Row],[close moins mm20]]&gt;=0,"UP","DOWN"))</f>
        <v>UP</v>
      </c>
      <c r="G134" t="str">
        <f>IF(C133="","",IF(raw_data2[[#This Row],[mm20_values]]-C133&gt;=0,"UP","DOWN"))</f>
        <v>UP</v>
      </c>
      <c r="H134" s="1" t="str">
        <f>IF(F133="","",IF(raw_data2[[#This Row],[Trend close vs mm20]]=F133,"NO","YES"))</f>
        <v>NO</v>
      </c>
    </row>
    <row r="135" spans="1:8" hidden="1" x14ac:dyDescent="0.25">
      <c r="A135" s="2">
        <v>44239</v>
      </c>
      <c r="B135">
        <v>47388.896013794176</v>
      </c>
      <c r="C135">
        <v>37799.1397</v>
      </c>
      <c r="D135">
        <v>35169.321000000004</v>
      </c>
      <c r="E135">
        <f>IF(raw_data2[[#This Row],[mm20_values]]="","",raw_data2[[#This Row],[close]]-raw_data2[[#This Row],[mm20_values]])</f>
        <v>9589.7563137941761</v>
      </c>
      <c r="F135" t="str">
        <f>IF(raw_data2[[#This Row],[close moins mm20]]="","",IF(raw_data2[[#This Row],[close moins mm20]]&gt;=0,"UP","DOWN"))</f>
        <v>UP</v>
      </c>
      <c r="G135" t="str">
        <f>IF(C134="","",IF(raw_data2[[#This Row],[mm20_values]]-C134&gt;=0,"UP","DOWN"))</f>
        <v>UP</v>
      </c>
      <c r="H135" s="1" t="str">
        <f>IF(F134="","",IF(raw_data2[[#This Row],[Trend close vs mm20]]=F134,"NO","YES"))</f>
        <v>NO</v>
      </c>
    </row>
    <row r="136" spans="1:8" hidden="1" x14ac:dyDescent="0.25">
      <c r="A136" s="2">
        <v>44240</v>
      </c>
      <c r="B136">
        <v>47196.345875042345</v>
      </c>
      <c r="C136">
        <v>38543.651599999997</v>
      </c>
      <c r="D136">
        <v>35618.967400000001</v>
      </c>
      <c r="E136">
        <f>IF(raw_data2[[#This Row],[mm20_values]]="","",raw_data2[[#This Row],[close]]-raw_data2[[#This Row],[mm20_values]])</f>
        <v>8652.6942750423477</v>
      </c>
      <c r="F136" t="str">
        <f>IF(raw_data2[[#This Row],[close moins mm20]]="","",IF(raw_data2[[#This Row],[close moins mm20]]&gt;=0,"UP","DOWN"))</f>
        <v>UP</v>
      </c>
      <c r="G136" t="str">
        <f>IF(C135="","",IF(raw_data2[[#This Row],[mm20_values]]-C135&gt;=0,"UP","DOWN"))</f>
        <v>UP</v>
      </c>
      <c r="H136" s="1" t="str">
        <f>IF(F135="","",IF(raw_data2[[#This Row],[Trend close vs mm20]]=F135,"NO","YES"))</f>
        <v>NO</v>
      </c>
    </row>
    <row r="137" spans="1:8" hidden="1" x14ac:dyDescent="0.25">
      <c r="A137" s="2">
        <v>44241</v>
      </c>
      <c r="B137">
        <v>48632.392282931723</v>
      </c>
      <c r="C137">
        <v>39362.393499999998</v>
      </c>
      <c r="D137">
        <v>36062.627999999997</v>
      </c>
      <c r="E137">
        <f>IF(raw_data2[[#This Row],[mm20_values]]="","",raw_data2[[#This Row],[close]]-raw_data2[[#This Row],[mm20_values]])</f>
        <v>9269.9987829317251</v>
      </c>
      <c r="F137" t="str">
        <f>IF(raw_data2[[#This Row],[close moins mm20]]="","",IF(raw_data2[[#This Row],[close moins mm20]]&gt;=0,"UP","DOWN"))</f>
        <v>UP</v>
      </c>
      <c r="G137" t="str">
        <f>IF(C136="","",IF(raw_data2[[#This Row],[mm20_values]]-C136&gt;=0,"UP","DOWN"))</f>
        <v>UP</v>
      </c>
      <c r="H137" s="1" t="str">
        <f>IF(F136="","",IF(raw_data2[[#This Row],[Trend close vs mm20]]=F136,"NO","YES"))</f>
        <v>NO</v>
      </c>
    </row>
    <row r="138" spans="1:8" hidden="1" x14ac:dyDescent="0.25">
      <c r="A138" s="2">
        <v>44242</v>
      </c>
      <c r="B138">
        <v>47927.06906503292</v>
      </c>
      <c r="C138">
        <v>40133.410799999998</v>
      </c>
      <c r="D138">
        <v>36496.085800000001</v>
      </c>
      <c r="E138">
        <f>IF(raw_data2[[#This Row],[mm20_values]]="","",raw_data2[[#This Row],[close]]-raw_data2[[#This Row],[mm20_values]])</f>
        <v>7793.6582650329219</v>
      </c>
      <c r="F138" t="str">
        <f>IF(raw_data2[[#This Row],[close moins mm20]]="","",IF(raw_data2[[#This Row],[close moins mm20]]&gt;=0,"UP","DOWN"))</f>
        <v>UP</v>
      </c>
      <c r="G138" t="str">
        <f>IF(C137="","",IF(raw_data2[[#This Row],[mm20_values]]-C137&gt;=0,"UP","DOWN"))</f>
        <v>UP</v>
      </c>
      <c r="H138" s="1" t="str">
        <f>IF(F137="","",IF(raw_data2[[#This Row],[Trend close vs mm20]]=F137,"NO","YES"))</f>
        <v>NO</v>
      </c>
    </row>
    <row r="139" spans="1:8" hidden="1" x14ac:dyDescent="0.25">
      <c r="A139" s="2">
        <v>44243</v>
      </c>
      <c r="B139">
        <v>49268.89106952084</v>
      </c>
      <c r="C139">
        <v>41075.875399999997</v>
      </c>
      <c r="D139">
        <v>36940.677199999998</v>
      </c>
      <c r="E139">
        <f>IF(raw_data2[[#This Row],[mm20_values]]="","",raw_data2[[#This Row],[close]]-raw_data2[[#This Row],[mm20_values]])</f>
        <v>8193.0156695208425</v>
      </c>
      <c r="F139" t="str">
        <f>IF(raw_data2[[#This Row],[close moins mm20]]="","",IF(raw_data2[[#This Row],[close moins mm20]]&gt;=0,"UP","DOWN"))</f>
        <v>UP</v>
      </c>
      <c r="G139" t="str">
        <f>IF(C138="","",IF(raw_data2[[#This Row],[mm20_values]]-C138&gt;=0,"UP","DOWN"))</f>
        <v>UP</v>
      </c>
      <c r="H139" s="1" t="str">
        <f>IF(F138="","",IF(raw_data2[[#This Row],[Trend close vs mm20]]=F138,"NO","YES"))</f>
        <v>NO</v>
      </c>
    </row>
    <row r="140" spans="1:8" hidden="1" x14ac:dyDescent="0.25">
      <c r="A140" s="2">
        <v>44244</v>
      </c>
      <c r="B140">
        <v>52140.311381892723</v>
      </c>
      <c r="C140">
        <v>42011.8033</v>
      </c>
      <c r="D140">
        <v>37436.516499999998</v>
      </c>
      <c r="E140">
        <f>IF(raw_data2[[#This Row],[mm20_values]]="","",raw_data2[[#This Row],[close]]-raw_data2[[#This Row],[mm20_values]])</f>
        <v>10128.508081892724</v>
      </c>
      <c r="F140" t="str">
        <f>IF(raw_data2[[#This Row],[close moins mm20]]="","",IF(raw_data2[[#This Row],[close moins mm20]]&gt;=0,"UP","DOWN"))</f>
        <v>UP</v>
      </c>
      <c r="G140" t="str">
        <f>IF(C139="","",IF(raw_data2[[#This Row],[mm20_values]]-C139&gt;=0,"UP","DOWN"))</f>
        <v>UP</v>
      </c>
      <c r="H140" s="1" t="str">
        <f>IF(F139="","",IF(raw_data2[[#This Row],[Trend close vs mm20]]=F139,"NO","YES"))</f>
        <v>NO</v>
      </c>
    </row>
    <row r="141" spans="1:8" hidden="1" x14ac:dyDescent="0.25">
      <c r="A141" s="2">
        <v>44245</v>
      </c>
      <c r="B141">
        <v>51577.102217921478</v>
      </c>
      <c r="C141">
        <v>42877.631600000001</v>
      </c>
      <c r="D141">
        <v>37890.379099999998</v>
      </c>
      <c r="E141">
        <f>IF(raw_data2[[#This Row],[mm20_values]]="","",raw_data2[[#This Row],[close]]-raw_data2[[#This Row],[mm20_values]])</f>
        <v>8699.4706179214772</v>
      </c>
      <c r="F141" t="str">
        <f>IF(raw_data2[[#This Row],[close moins mm20]]="","",IF(raw_data2[[#This Row],[close moins mm20]]&gt;=0,"UP","DOWN"))</f>
        <v>UP</v>
      </c>
      <c r="G141" t="str">
        <f>IF(C140="","",IF(raw_data2[[#This Row],[mm20_values]]-C140&gt;=0,"UP","DOWN"))</f>
        <v>UP</v>
      </c>
      <c r="H141" s="1" t="str">
        <f>IF(F140="","",IF(raw_data2[[#This Row],[Trend close vs mm20]]=F140,"NO","YES"))</f>
        <v>NO</v>
      </c>
    </row>
    <row r="142" spans="1:8" hidden="1" x14ac:dyDescent="0.25">
      <c r="A142" s="2">
        <v>44246</v>
      </c>
      <c r="B142">
        <v>55930.737545784687</v>
      </c>
      <c r="C142">
        <v>43958.661999999997</v>
      </c>
      <c r="D142">
        <v>38429.948199999999</v>
      </c>
      <c r="E142">
        <f>IF(raw_data2[[#This Row],[mm20_values]]="","",raw_data2[[#This Row],[close]]-raw_data2[[#This Row],[mm20_values]])</f>
        <v>11972.07554578469</v>
      </c>
      <c r="F142" t="str">
        <f>IF(raw_data2[[#This Row],[close moins mm20]]="","",IF(raw_data2[[#This Row],[close moins mm20]]&gt;=0,"UP","DOWN"))</f>
        <v>UP</v>
      </c>
      <c r="G142" t="str">
        <f>IF(C141="","",IF(raw_data2[[#This Row],[mm20_values]]-C141&gt;=0,"UP","DOWN"))</f>
        <v>UP</v>
      </c>
      <c r="H142" s="1" t="str">
        <f>IF(F141="","",IF(raw_data2[[#This Row],[Trend close vs mm20]]=F141,"NO","YES"))</f>
        <v>NO</v>
      </c>
    </row>
    <row r="143" spans="1:8" hidden="1" x14ac:dyDescent="0.25">
      <c r="A143" s="2">
        <v>44247</v>
      </c>
      <c r="B143">
        <v>55862.725199392633</v>
      </c>
      <c r="C143">
        <v>45095.474800000004</v>
      </c>
      <c r="D143">
        <v>38959.340199999999</v>
      </c>
      <c r="E143">
        <f>IF(raw_data2[[#This Row],[mm20_values]]="","",raw_data2[[#This Row],[close]]-raw_data2[[#This Row],[mm20_values]])</f>
        <v>10767.250399392629</v>
      </c>
      <c r="F143" t="str">
        <f>IF(raw_data2[[#This Row],[close moins mm20]]="","",IF(raw_data2[[#This Row],[close moins mm20]]&gt;=0,"UP","DOWN"))</f>
        <v>UP</v>
      </c>
      <c r="G143" t="str">
        <f>IF(C142="","",IF(raw_data2[[#This Row],[mm20_values]]-C142&gt;=0,"UP","DOWN"))</f>
        <v>UP</v>
      </c>
      <c r="H143" s="1" t="str">
        <f>IF(F142="","",IF(raw_data2[[#This Row],[Trend close vs mm20]]=F142,"NO","YES"))</f>
        <v>NO</v>
      </c>
    </row>
    <row r="144" spans="1:8" hidden="1" x14ac:dyDescent="0.25">
      <c r="A144" s="2">
        <v>44248</v>
      </c>
      <c r="B144">
        <v>57426.89098796749</v>
      </c>
      <c r="C144">
        <v>46289.447999999997</v>
      </c>
      <c r="D144">
        <v>39463.8318</v>
      </c>
      <c r="E144">
        <f>IF(raw_data2[[#This Row],[mm20_values]]="","",raw_data2[[#This Row],[close]]-raw_data2[[#This Row],[mm20_values]])</f>
        <v>11137.442987967494</v>
      </c>
      <c r="F144" t="str">
        <f>IF(raw_data2[[#This Row],[close moins mm20]]="","",IF(raw_data2[[#This Row],[close moins mm20]]&gt;=0,"UP","DOWN"))</f>
        <v>UP</v>
      </c>
      <c r="G144" t="str">
        <f>IF(C143="","",IF(raw_data2[[#This Row],[mm20_values]]-C143&gt;=0,"UP","DOWN"))</f>
        <v>UP</v>
      </c>
      <c r="H144" s="1" t="str">
        <f>IF(F143="","",IF(raw_data2[[#This Row],[Trend close vs mm20]]=F143,"NO","YES"))</f>
        <v>NO</v>
      </c>
    </row>
    <row r="145" spans="1:16" hidden="1" x14ac:dyDescent="0.25">
      <c r="A145" s="2">
        <v>44249</v>
      </c>
      <c r="B145">
        <v>54131.084065602779</v>
      </c>
      <c r="C145">
        <v>47219.869400000003</v>
      </c>
      <c r="D145">
        <v>39885.521500000003</v>
      </c>
      <c r="E145">
        <f>IF(raw_data2[[#This Row],[mm20_values]]="","",raw_data2[[#This Row],[close]]-raw_data2[[#This Row],[mm20_values]])</f>
        <v>6911.2146656027762</v>
      </c>
      <c r="F145" t="str">
        <f>IF(raw_data2[[#This Row],[close moins mm20]]="","",IF(raw_data2[[#This Row],[close moins mm20]]&gt;=0,"UP","DOWN"))</f>
        <v>UP</v>
      </c>
      <c r="G145" t="str">
        <f>IF(C144="","",IF(raw_data2[[#This Row],[mm20_values]]-C144&gt;=0,"UP","DOWN"))</f>
        <v>UP</v>
      </c>
      <c r="H145" s="1" t="str">
        <f>IF(F144="","",IF(raw_data2[[#This Row],[Trend close vs mm20]]=F144,"NO","YES"))</f>
        <v>NO</v>
      </c>
    </row>
    <row r="146" spans="1:16" hidden="1" x14ac:dyDescent="0.25">
      <c r="A146" s="2">
        <v>44250</v>
      </c>
      <c r="B146">
        <v>48906.882399209862</v>
      </c>
      <c r="C146">
        <v>47781.968399999998</v>
      </c>
      <c r="D146">
        <v>40258.133500000004</v>
      </c>
      <c r="E146">
        <f>IF(raw_data2[[#This Row],[mm20_values]]="","",raw_data2[[#This Row],[close]]-raw_data2[[#This Row],[mm20_values]])</f>
        <v>1124.9139992098644</v>
      </c>
      <c r="F146" t="str">
        <f>IF(raw_data2[[#This Row],[close moins mm20]]="","",IF(raw_data2[[#This Row],[close moins mm20]]&gt;=0,"UP","DOWN"))</f>
        <v>UP</v>
      </c>
      <c r="G146" t="str">
        <f>IF(C145="","",IF(raw_data2[[#This Row],[mm20_values]]-C145&gt;=0,"UP","DOWN"))</f>
        <v>UP</v>
      </c>
      <c r="H146" s="1" t="str">
        <f>IF(F145="","",IF(raw_data2[[#This Row],[Trend close vs mm20]]=F145,"NO","YES"))</f>
        <v>NO</v>
      </c>
    </row>
    <row r="147" spans="1:16" hidden="1" x14ac:dyDescent="0.25">
      <c r="A147" s="2">
        <v>44251</v>
      </c>
      <c r="B147">
        <v>49730.269577602383</v>
      </c>
      <c r="C147">
        <v>48419.958299999998</v>
      </c>
      <c r="D147">
        <v>40572.299200000001</v>
      </c>
      <c r="E147">
        <f>IF(raw_data2[[#This Row],[mm20_values]]="","",raw_data2[[#This Row],[close]]-raw_data2[[#This Row],[mm20_values]])</f>
        <v>1310.3112776023845</v>
      </c>
      <c r="F147" t="str">
        <f>IF(raw_data2[[#This Row],[close moins mm20]]="","",IF(raw_data2[[#This Row],[close moins mm20]]&gt;=0,"UP","DOWN"))</f>
        <v>UP</v>
      </c>
      <c r="G147" t="str">
        <f>IF(C146="","",IF(raw_data2[[#This Row],[mm20_values]]-C146&gt;=0,"UP","DOWN"))</f>
        <v>UP</v>
      </c>
      <c r="H147" s="1" t="str">
        <f>IF(F146="","",IF(raw_data2[[#This Row],[Trend close vs mm20]]=F146,"NO","YES"))</f>
        <v>NO</v>
      </c>
    </row>
    <row r="148" spans="1:16" x14ac:dyDescent="0.25">
      <c r="A148" s="2">
        <v>44252</v>
      </c>
      <c r="B148">
        <v>47090.112913914563</v>
      </c>
      <c r="C148">
        <v>48859.4738</v>
      </c>
      <c r="D148">
        <v>40777.564299999998</v>
      </c>
      <c r="E148">
        <f>IF(raw_data2[[#This Row],[mm20_values]]="","",raw_data2[[#This Row],[close]]-raw_data2[[#This Row],[mm20_values]])</f>
        <v>-1769.3608860854365</v>
      </c>
      <c r="F148" t="str">
        <f>IF(raw_data2[[#This Row],[close moins mm20]]="","",IF(raw_data2[[#This Row],[close moins mm20]]&gt;=0,"UP","DOWN"))</f>
        <v>DOWN</v>
      </c>
      <c r="G148" t="str">
        <f>IF(C147="","",IF(raw_data2[[#This Row],[mm20_values]]-C147&gt;=0,"UP","DOWN"))</f>
        <v>UP</v>
      </c>
      <c r="H148" s="1" t="str">
        <f>IF(F147="","",IF(raw_data2[[#This Row],[Trend close vs mm20]]=F147,"NO","YES"))</f>
        <v>YES</v>
      </c>
      <c r="I148">
        <f>raw_data2[[#This Row],[close]]-B125</f>
        <v>11567.45660716392</v>
      </c>
      <c r="J148">
        <f>I148-0.03*I148</f>
        <v>11220.432908949002</v>
      </c>
      <c r="N148" t="s">
        <v>11</v>
      </c>
      <c r="O148" t="s">
        <v>12</v>
      </c>
      <c r="P148" t="s">
        <v>13</v>
      </c>
    </row>
    <row r="149" spans="1:16" hidden="1" x14ac:dyDescent="0.25">
      <c r="A149" s="2">
        <v>44253</v>
      </c>
      <c r="B149">
        <v>46300.722542458068</v>
      </c>
      <c r="C149">
        <v>49212.467600000004</v>
      </c>
      <c r="D149">
        <v>40914.326300000001</v>
      </c>
      <c r="E149">
        <f>IF(raw_data2[[#This Row],[mm20_values]]="","",raw_data2[[#This Row],[close]]-raw_data2[[#This Row],[mm20_values]])</f>
        <v>-2911.7450575419352</v>
      </c>
      <c r="F149" t="str">
        <f>IF(raw_data2[[#This Row],[close moins mm20]]="","",IF(raw_data2[[#This Row],[close moins mm20]]&gt;=0,"UP","DOWN"))</f>
        <v>DOWN</v>
      </c>
      <c r="G149" t="str">
        <f>IF(C148="","",IF(raw_data2[[#This Row],[mm20_values]]-C148&gt;=0,"UP","DOWN"))</f>
        <v>UP</v>
      </c>
      <c r="H149" s="1" t="str">
        <f>IF(F148="","",IF(raw_data2[[#This Row],[Trend close vs mm20]]=F148,"NO","YES"))</f>
        <v>NO</v>
      </c>
    </row>
    <row r="150" spans="1:16" hidden="1" x14ac:dyDescent="0.25">
      <c r="A150" s="2">
        <v>44254</v>
      </c>
      <c r="B150">
        <v>46173.499884293429</v>
      </c>
      <c r="C150">
        <v>49578.628900000003</v>
      </c>
      <c r="D150">
        <v>41025.760000000002</v>
      </c>
      <c r="E150">
        <f>IF(raw_data2[[#This Row],[mm20_values]]="","",raw_data2[[#This Row],[close]]-raw_data2[[#This Row],[mm20_values]])</f>
        <v>-3405.1290157065741</v>
      </c>
      <c r="F150" t="str">
        <f>IF(raw_data2[[#This Row],[close moins mm20]]="","",IF(raw_data2[[#This Row],[close moins mm20]]&gt;=0,"UP","DOWN"))</f>
        <v>DOWN</v>
      </c>
      <c r="G150" t="str">
        <f>IF(C149="","",IF(raw_data2[[#This Row],[mm20_values]]-C149&gt;=0,"UP","DOWN"))</f>
        <v>UP</v>
      </c>
      <c r="H150" s="1" t="str">
        <f>IF(F149="","",IF(raw_data2[[#This Row],[Trend close vs mm20]]=F149,"NO","YES"))</f>
        <v>NO</v>
      </c>
    </row>
    <row r="151" spans="1:16" hidden="1" x14ac:dyDescent="0.25">
      <c r="A151" s="2">
        <v>44255</v>
      </c>
      <c r="B151">
        <v>45240.710865504399</v>
      </c>
      <c r="C151">
        <v>49517.714800000002</v>
      </c>
      <c r="D151">
        <v>41125.872499999998</v>
      </c>
      <c r="E151">
        <f>IF(raw_data2[[#This Row],[mm20_values]]="","",raw_data2[[#This Row],[close]]-raw_data2[[#This Row],[mm20_values]])</f>
        <v>-4277.0039344956022</v>
      </c>
      <c r="F151" t="str">
        <f>IF(raw_data2[[#This Row],[close moins mm20]]="","",IF(raw_data2[[#This Row],[close moins mm20]]&gt;=0,"UP","DOWN"))</f>
        <v>DOWN</v>
      </c>
      <c r="G151" t="str">
        <f>IF(C150="","",IF(raw_data2[[#This Row],[mm20_values]]-C150&gt;=0,"UP","DOWN"))</f>
        <v>DOWN</v>
      </c>
      <c r="H151" s="1" t="str">
        <f>IF(F150="","",IF(raw_data2[[#This Row],[Trend close vs mm20]]=F150,"NO","YES"))</f>
        <v>NO</v>
      </c>
    </row>
    <row r="152" spans="1:16" hidden="1" x14ac:dyDescent="0.25">
      <c r="A152" s="2">
        <v>44256</v>
      </c>
      <c r="B152">
        <v>49603.06744936532</v>
      </c>
      <c r="C152">
        <v>49673.338900000002</v>
      </c>
      <c r="D152">
        <v>41354.214599999999</v>
      </c>
      <c r="E152">
        <f>IF(raw_data2[[#This Row],[mm20_values]]="","",raw_data2[[#This Row],[close]]-raw_data2[[#This Row],[mm20_values]])</f>
        <v>-70.271450634681969</v>
      </c>
      <c r="F152" t="str">
        <f>IF(raw_data2[[#This Row],[close moins mm20]]="","",IF(raw_data2[[#This Row],[close moins mm20]]&gt;=0,"UP","DOWN"))</f>
        <v>DOWN</v>
      </c>
      <c r="G152" t="str">
        <f>IF(C151="","",IF(raw_data2[[#This Row],[mm20_values]]-C151&gt;=0,"UP","DOWN"))</f>
        <v>UP</v>
      </c>
      <c r="H152" s="1" t="str">
        <f>IF(F151="","",IF(raw_data2[[#This Row],[Trend close vs mm20]]=F151,"NO","YES"))</f>
        <v>NO</v>
      </c>
    </row>
    <row r="153" spans="1:16" hidden="1" x14ac:dyDescent="0.25">
      <c r="A153" s="2">
        <v>44257</v>
      </c>
      <c r="B153">
        <v>48504.851774091992</v>
      </c>
      <c r="C153">
        <v>49856.5671</v>
      </c>
      <c r="D153">
        <v>41615.673600000002</v>
      </c>
      <c r="E153">
        <f>IF(raw_data2[[#This Row],[mm20_values]]="","",raw_data2[[#This Row],[close]]-raw_data2[[#This Row],[mm20_values]])</f>
        <v>-1351.7153259080078</v>
      </c>
      <c r="F153" t="str">
        <f>IF(raw_data2[[#This Row],[close moins mm20]]="","",IF(raw_data2[[#This Row],[close moins mm20]]&gt;=0,"UP","DOWN"))</f>
        <v>DOWN</v>
      </c>
      <c r="G153" t="str">
        <f>IF(C152="","",IF(raw_data2[[#This Row],[mm20_values]]-C152&gt;=0,"UP","DOWN"))</f>
        <v>UP</v>
      </c>
      <c r="H153" s="1" t="str">
        <f>IF(F152="","",IF(raw_data2[[#This Row],[Trend close vs mm20]]=F152,"NO","YES"))</f>
        <v>NO</v>
      </c>
    </row>
    <row r="154" spans="1:16" x14ac:dyDescent="0.25">
      <c r="A154" s="2">
        <v>44258</v>
      </c>
      <c r="B154">
        <v>50383.847151907234</v>
      </c>
      <c r="C154">
        <v>49970.820500000002</v>
      </c>
      <c r="D154">
        <v>41942.2359</v>
      </c>
      <c r="E154">
        <f>IF(raw_data2[[#This Row],[mm20_values]]="","",raw_data2[[#This Row],[close]]-raw_data2[[#This Row],[mm20_values]])</f>
        <v>413.02665190723201</v>
      </c>
      <c r="F154" t="str">
        <f>IF(raw_data2[[#This Row],[close moins mm20]]="","",IF(raw_data2[[#This Row],[close moins mm20]]&gt;=0,"UP","DOWN"))</f>
        <v>UP</v>
      </c>
      <c r="G154" t="str">
        <f>IF(C153="","",IF(raw_data2[[#This Row],[mm20_values]]-C153&gt;=0,"UP","DOWN"))</f>
        <v>UP</v>
      </c>
      <c r="H154" s="1" t="str">
        <f>IF(F153="","",IF(raw_data2[[#This Row],[Trend close vs mm20]]=F153,"NO","YES"))</f>
        <v>YES</v>
      </c>
      <c r="M154" t="s">
        <v>9</v>
      </c>
      <c r="N154">
        <f>COUNT(J155,J189,J200,J216,J224,J247,J255)</f>
        <v>7</v>
      </c>
      <c r="O154">
        <f>SUM(J155,J189,J200,J216,J224,J247,J255)</f>
        <v>-22882.07080555362</v>
      </c>
      <c r="P154">
        <f>AVERAGE(J155,J189,J200,J216,J224,J247,J255)</f>
        <v>-3268.8672579362315</v>
      </c>
    </row>
    <row r="155" spans="1:16" x14ac:dyDescent="0.25">
      <c r="A155" s="2">
        <v>44259</v>
      </c>
      <c r="B155">
        <v>48377.257457906016</v>
      </c>
      <c r="C155">
        <v>50020.238599999997</v>
      </c>
      <c r="D155">
        <v>42162.352599999998</v>
      </c>
      <c r="E155">
        <f>IF(raw_data2[[#This Row],[mm20_values]]="","",raw_data2[[#This Row],[close]]-raw_data2[[#This Row],[mm20_values]])</f>
        <v>-1642.9811420939805</v>
      </c>
      <c r="F155" t="str">
        <f>IF(raw_data2[[#This Row],[close moins mm20]]="","",IF(raw_data2[[#This Row],[close moins mm20]]&gt;=0,"UP","DOWN"))</f>
        <v>DOWN</v>
      </c>
      <c r="G155" t="str">
        <f>IF(C154="","",IF(raw_data2[[#This Row],[mm20_values]]-C154&gt;=0,"UP","DOWN"))</f>
        <v>UP</v>
      </c>
      <c r="H155" s="1" t="str">
        <f>IF(F154="","",IF(raw_data2[[#This Row],[Trend close vs mm20]]=F154,"NO","YES"))</f>
        <v>YES</v>
      </c>
      <c r="I155">
        <f>raw_data2[[#This Row],[close]]-B154</f>
        <v>-2006.5896940012171</v>
      </c>
      <c r="J155">
        <f>I155+0.03*I155</f>
        <v>-2066.7873848212535</v>
      </c>
      <c r="M155" t="s">
        <v>10</v>
      </c>
      <c r="N155">
        <f>COUNT(J112,J148,J173)</f>
        <v>3</v>
      </c>
      <c r="O155">
        <f>SUM(J112,J148,J173)</f>
        <v>30427.499296020629</v>
      </c>
      <c r="P155">
        <f>AVERAGE(J112,J148,J173)</f>
        <v>10142.49976534021</v>
      </c>
    </row>
    <row r="156" spans="1:16" hidden="1" x14ac:dyDescent="0.25">
      <c r="A156" s="2">
        <v>44260</v>
      </c>
      <c r="B156">
        <v>48791.135366101247</v>
      </c>
      <c r="C156">
        <v>50099.9781</v>
      </c>
      <c r="D156">
        <v>42355.863400000002</v>
      </c>
      <c r="E156">
        <f>IF(raw_data2[[#This Row],[mm20_values]]="","",raw_data2[[#This Row],[close]]-raw_data2[[#This Row],[mm20_values]])</f>
        <v>-1308.8427338987531</v>
      </c>
      <c r="F156" t="str">
        <f>IF(raw_data2[[#This Row],[close moins mm20]]="","",IF(raw_data2[[#This Row],[close moins mm20]]&gt;=0,"UP","DOWN"))</f>
        <v>DOWN</v>
      </c>
      <c r="G156" t="str">
        <f>IF(C155="","",IF(raw_data2[[#This Row],[mm20_values]]-C155&gt;=0,"UP","DOWN"))</f>
        <v>UP</v>
      </c>
      <c r="H156" s="1" t="str">
        <f>IF(F155="","",IF(raw_data2[[#This Row],[Trend close vs mm20]]=F155,"NO","YES"))</f>
        <v>NO</v>
      </c>
    </row>
    <row r="157" spans="1:16" hidden="1" x14ac:dyDescent="0.25">
      <c r="A157" s="2">
        <v>44261</v>
      </c>
      <c r="B157">
        <v>48886.960396233</v>
      </c>
      <c r="C157">
        <v>50112.7065</v>
      </c>
      <c r="D157">
        <v>42598.705099999999</v>
      </c>
      <c r="E157">
        <f>IF(raw_data2[[#This Row],[mm20_values]]="","",raw_data2[[#This Row],[close]]-raw_data2[[#This Row],[mm20_values]])</f>
        <v>-1225.746103767</v>
      </c>
      <c r="F157" t="str">
        <f>IF(raw_data2[[#This Row],[close moins mm20]]="","",IF(raw_data2[[#This Row],[close moins mm20]]&gt;=0,"UP","DOWN"))</f>
        <v>DOWN</v>
      </c>
      <c r="G157" t="str">
        <f>IF(C156="","",IF(raw_data2[[#This Row],[mm20_values]]-C156&gt;=0,"UP","DOWN"))</f>
        <v>UP</v>
      </c>
      <c r="H157" s="1" t="str">
        <f>IF(F156="","",IF(raw_data2[[#This Row],[Trend close vs mm20]]=F156,"NO","YES"))</f>
        <v>NO</v>
      </c>
    </row>
    <row r="158" spans="1:16" x14ac:dyDescent="0.25">
      <c r="A158" s="2">
        <v>44262</v>
      </c>
      <c r="B158">
        <v>50986.262167321896</v>
      </c>
      <c r="C158">
        <v>50265.666100000002</v>
      </c>
      <c r="D158">
        <v>42898.2264</v>
      </c>
      <c r="E158">
        <f>IF(raw_data2[[#This Row],[mm20_values]]="","",raw_data2[[#This Row],[close]]-raw_data2[[#This Row],[mm20_values]])</f>
        <v>720.59606732189422</v>
      </c>
      <c r="F158" t="str">
        <f>IF(raw_data2[[#This Row],[close moins mm20]]="","",IF(raw_data2[[#This Row],[close moins mm20]]&gt;=0,"UP","DOWN"))</f>
        <v>UP</v>
      </c>
      <c r="G158" t="str">
        <f>IF(C157="","",IF(raw_data2[[#This Row],[mm20_values]]-C157&gt;=0,"UP","DOWN"))</f>
        <v>UP</v>
      </c>
      <c r="H158" s="1" t="str">
        <f>IF(F157="","",IF(raw_data2[[#This Row],[Trend close vs mm20]]=F157,"NO","YES"))</f>
        <v>YES</v>
      </c>
    </row>
    <row r="159" spans="1:16" hidden="1" x14ac:dyDescent="0.25">
      <c r="A159" s="2">
        <v>44263</v>
      </c>
      <c r="B159">
        <v>52400.107061556162</v>
      </c>
      <c r="C159">
        <v>50422.226900000001</v>
      </c>
      <c r="D159">
        <v>43229.295599999998</v>
      </c>
      <c r="E159">
        <f>IF(raw_data2[[#This Row],[mm20_values]]="","",raw_data2[[#This Row],[close]]-raw_data2[[#This Row],[mm20_values]])</f>
        <v>1977.8801615561606</v>
      </c>
      <c r="F159" t="str">
        <f>IF(raw_data2[[#This Row],[close moins mm20]]="","",IF(raw_data2[[#This Row],[close moins mm20]]&gt;=0,"UP","DOWN"))</f>
        <v>UP</v>
      </c>
      <c r="G159" t="str">
        <f>IF(C158="","",IF(raw_data2[[#This Row],[mm20_values]]-C158&gt;=0,"UP","DOWN"))</f>
        <v>UP</v>
      </c>
      <c r="H159" s="1" t="str">
        <f>IF(F158="","",IF(raw_data2[[#This Row],[Trend close vs mm20]]=F158,"NO","YES"))</f>
        <v>NO</v>
      </c>
    </row>
    <row r="160" spans="1:16" hidden="1" x14ac:dyDescent="0.25">
      <c r="A160" s="2">
        <v>44264</v>
      </c>
      <c r="B160">
        <v>54924.240651806242</v>
      </c>
      <c r="C160">
        <v>50561.4234</v>
      </c>
      <c r="D160">
        <v>43594.693500000001</v>
      </c>
      <c r="E160">
        <f>IF(raw_data2[[#This Row],[mm20_values]]="","",raw_data2[[#This Row],[close]]-raw_data2[[#This Row],[mm20_values]])</f>
        <v>4362.817251806242</v>
      </c>
      <c r="F160" t="str">
        <f>IF(raw_data2[[#This Row],[close moins mm20]]="","",IF(raw_data2[[#This Row],[close moins mm20]]&gt;=0,"UP","DOWN"))</f>
        <v>UP</v>
      </c>
      <c r="G160" t="str">
        <f>IF(C159="","",IF(raw_data2[[#This Row],[mm20_values]]-C159&gt;=0,"UP","DOWN"))</f>
        <v>UP</v>
      </c>
      <c r="H160" s="1" t="str">
        <f>IF(F159="","",IF(raw_data2[[#This Row],[Trend close vs mm20]]=F159,"NO","YES"))</f>
        <v>NO</v>
      </c>
    </row>
    <row r="161" spans="1:15" hidden="1" x14ac:dyDescent="0.25">
      <c r="A161" s="2">
        <v>44265</v>
      </c>
      <c r="B161">
        <v>55890.796520876589</v>
      </c>
      <c r="C161">
        <v>50777.108099999998</v>
      </c>
      <c r="D161">
        <v>43994.3393</v>
      </c>
      <c r="E161">
        <f>IF(raw_data2[[#This Row],[mm20_values]]="","",raw_data2[[#This Row],[close]]-raw_data2[[#This Row],[mm20_values]])</f>
        <v>5113.6884208765914</v>
      </c>
      <c r="F161" t="str">
        <f>IF(raw_data2[[#This Row],[close moins mm20]]="","",IF(raw_data2[[#This Row],[close moins mm20]]&gt;=0,"UP","DOWN"))</f>
        <v>UP</v>
      </c>
      <c r="G161" t="str">
        <f>IF(C160="","",IF(raw_data2[[#This Row],[mm20_values]]-C160&gt;=0,"UP","DOWN"))</f>
        <v>UP</v>
      </c>
      <c r="H161" s="1" t="str">
        <f>IF(F160="","",IF(raw_data2[[#This Row],[Trend close vs mm20]]=F160,"NO","YES"))</f>
        <v>NO</v>
      </c>
    </row>
    <row r="162" spans="1:15" hidden="1" x14ac:dyDescent="0.25">
      <c r="A162" s="2">
        <v>44266</v>
      </c>
      <c r="B162">
        <v>57816.422732000472</v>
      </c>
      <c r="C162">
        <v>50871.392399999997</v>
      </c>
      <c r="D162">
        <v>44440.6077</v>
      </c>
      <c r="E162">
        <f>IF(raw_data2[[#This Row],[mm20_values]]="","",raw_data2[[#This Row],[close]]-raw_data2[[#This Row],[mm20_values]])</f>
        <v>6945.030332000475</v>
      </c>
      <c r="F162" t="str">
        <f>IF(raw_data2[[#This Row],[close moins mm20]]="","",IF(raw_data2[[#This Row],[close moins mm20]]&gt;=0,"UP","DOWN"))</f>
        <v>UP</v>
      </c>
      <c r="G162" t="str">
        <f>IF(C161="","",IF(raw_data2[[#This Row],[mm20_values]]-C161&gt;=0,"UP","DOWN"))</f>
        <v>UP</v>
      </c>
      <c r="H162" s="1" t="str">
        <f>IF(F161="","",IF(raw_data2[[#This Row],[Trend close vs mm20]]=F161,"NO","YES"))</f>
        <v>NO</v>
      </c>
    </row>
    <row r="163" spans="1:15" hidden="1" x14ac:dyDescent="0.25">
      <c r="A163" s="2">
        <v>44267</v>
      </c>
      <c r="B163">
        <v>57245.885352499266</v>
      </c>
      <c r="C163">
        <v>50940.5504</v>
      </c>
      <c r="D163">
        <v>44968.529799999997</v>
      </c>
      <c r="E163">
        <f>IF(raw_data2[[#This Row],[mm20_values]]="","",raw_data2[[#This Row],[close]]-raw_data2[[#This Row],[mm20_values]])</f>
        <v>6305.3349524992664</v>
      </c>
      <c r="F163" t="str">
        <f>IF(raw_data2[[#This Row],[close moins mm20]]="","",IF(raw_data2[[#This Row],[close moins mm20]]&gt;=0,"UP","DOWN"))</f>
        <v>UP</v>
      </c>
      <c r="G163" t="str">
        <f>IF(C162="","",IF(raw_data2[[#This Row],[mm20_values]]-C162&gt;=0,"UP","DOWN"))</f>
        <v>UP</v>
      </c>
      <c r="H163" s="1" t="str">
        <f>IF(F162="","",IF(raw_data2[[#This Row],[Trend close vs mm20]]=F162,"NO","YES"))</f>
        <v>NO</v>
      </c>
    </row>
    <row r="164" spans="1:15" hidden="1" x14ac:dyDescent="0.25">
      <c r="A164" s="2">
        <v>44268</v>
      </c>
      <c r="B164">
        <v>61183.625465263169</v>
      </c>
      <c r="C164">
        <v>51128.3871</v>
      </c>
      <c r="D164">
        <v>45532.321799999998</v>
      </c>
      <c r="E164">
        <f>IF(raw_data2[[#This Row],[mm20_values]]="","",raw_data2[[#This Row],[close]]-raw_data2[[#This Row],[mm20_values]])</f>
        <v>10055.238365263169</v>
      </c>
      <c r="F164" t="str">
        <f>IF(raw_data2[[#This Row],[close moins mm20]]="","",IF(raw_data2[[#This Row],[close moins mm20]]&gt;=0,"UP","DOWN"))</f>
        <v>UP</v>
      </c>
      <c r="G164" t="str">
        <f>IF(C163="","",IF(raw_data2[[#This Row],[mm20_values]]-C163&gt;=0,"UP","DOWN"))</f>
        <v>UP</v>
      </c>
      <c r="H164" s="1" t="str">
        <f>IF(F163="","",IF(raw_data2[[#This Row],[Trend close vs mm20]]=F163,"NO","YES"))</f>
        <v>NO</v>
      </c>
    </row>
    <row r="165" spans="1:15" hidden="1" x14ac:dyDescent="0.25">
      <c r="A165" s="2">
        <v>44269</v>
      </c>
      <c r="B165">
        <v>58978.078421992119</v>
      </c>
      <c r="C165">
        <v>51370.736799999999</v>
      </c>
      <c r="D165">
        <v>46069.821600000003</v>
      </c>
      <c r="E165">
        <f>IF(raw_data2[[#This Row],[mm20_values]]="","",raw_data2[[#This Row],[close]]-raw_data2[[#This Row],[mm20_values]])</f>
        <v>7607.3416219921201</v>
      </c>
      <c r="F165" t="str">
        <f>IF(raw_data2[[#This Row],[close moins mm20]]="","",IF(raw_data2[[#This Row],[close moins mm20]]&gt;=0,"UP","DOWN"))</f>
        <v>UP</v>
      </c>
      <c r="G165" t="str">
        <f>IF(C164="","",IF(raw_data2[[#This Row],[mm20_values]]-C164&gt;=0,"UP","DOWN"))</f>
        <v>UP</v>
      </c>
      <c r="H165" s="1" t="str">
        <f>IF(F164="","",IF(raw_data2[[#This Row],[Trend close vs mm20]]=F164,"NO","YES"))</f>
        <v>NO</v>
      </c>
    </row>
    <row r="166" spans="1:15" hidden="1" x14ac:dyDescent="0.25">
      <c r="A166" s="2">
        <v>44270</v>
      </c>
      <c r="B166">
        <v>55634.08447003019</v>
      </c>
      <c r="C166">
        <v>51707.096899999997</v>
      </c>
      <c r="D166">
        <v>46536.381099999999</v>
      </c>
      <c r="E166">
        <f>IF(raw_data2[[#This Row],[mm20_values]]="","",raw_data2[[#This Row],[close]]-raw_data2[[#This Row],[mm20_values]])</f>
        <v>3926.9875700301927</v>
      </c>
      <c r="F166" t="str">
        <f>IF(raw_data2[[#This Row],[close moins mm20]]="","",IF(raw_data2[[#This Row],[close moins mm20]]&gt;=0,"UP","DOWN"))</f>
        <v>UP</v>
      </c>
      <c r="G166" t="str">
        <f>IF(C165="","",IF(raw_data2[[#This Row],[mm20_values]]-C165&gt;=0,"UP","DOWN"))</f>
        <v>UP</v>
      </c>
      <c r="H166" s="1" t="str">
        <f>IF(F165="","",IF(raw_data2[[#This Row],[Trend close vs mm20]]=F165,"NO","YES"))</f>
        <v>NO</v>
      </c>
    </row>
    <row r="167" spans="1:15" hidden="1" x14ac:dyDescent="0.25">
      <c r="A167" s="2">
        <v>44271</v>
      </c>
      <c r="B167">
        <v>56912.866829688646</v>
      </c>
      <c r="C167">
        <v>52066.226799999997</v>
      </c>
      <c r="D167">
        <v>47029.487399999998</v>
      </c>
      <c r="E167">
        <f>IF(raw_data2[[#This Row],[mm20_values]]="","",raw_data2[[#This Row],[close]]-raw_data2[[#This Row],[mm20_values]])</f>
        <v>4846.6400296886495</v>
      </c>
      <c r="F167" t="str">
        <f>IF(raw_data2[[#This Row],[close moins mm20]]="","",IF(raw_data2[[#This Row],[close moins mm20]]&gt;=0,"UP","DOWN"))</f>
        <v>UP</v>
      </c>
      <c r="G167" t="str">
        <f>IF(C166="","",IF(raw_data2[[#This Row],[mm20_values]]-C166&gt;=0,"UP","DOWN"))</f>
        <v>UP</v>
      </c>
      <c r="H167" s="1" t="str">
        <f>IF(F166="","",IF(raw_data2[[#This Row],[Trend close vs mm20]]=F166,"NO","YES"))</f>
        <v>NO</v>
      </c>
    </row>
    <row r="168" spans="1:15" hidden="1" x14ac:dyDescent="0.25">
      <c r="A168" s="2">
        <v>44272</v>
      </c>
      <c r="B168">
        <v>58893.539519291313</v>
      </c>
      <c r="C168">
        <v>52656.398099999999</v>
      </c>
      <c r="D168">
        <v>47557.223700000002</v>
      </c>
      <c r="E168">
        <f>IF(raw_data2[[#This Row],[mm20_values]]="","",raw_data2[[#This Row],[close]]-raw_data2[[#This Row],[mm20_values]])</f>
        <v>6237.1414192913144</v>
      </c>
      <c r="F168" t="str">
        <f>IF(raw_data2[[#This Row],[close moins mm20]]="","",IF(raw_data2[[#This Row],[close moins mm20]]&gt;=0,"UP","DOWN"))</f>
        <v>UP</v>
      </c>
      <c r="G168" t="str">
        <f>IF(C167="","",IF(raw_data2[[#This Row],[mm20_values]]-C167&gt;=0,"UP","DOWN"))</f>
        <v>UP</v>
      </c>
      <c r="H168" s="1" t="str">
        <f>IF(F167="","",IF(raw_data2[[#This Row],[Trend close vs mm20]]=F167,"NO","YES"))</f>
        <v>NO</v>
      </c>
    </row>
    <row r="169" spans="1:15" hidden="1" x14ac:dyDescent="0.25">
      <c r="A169" s="2">
        <v>44273</v>
      </c>
      <c r="B169">
        <v>57639.170123906602</v>
      </c>
      <c r="C169">
        <v>53223.320500000002</v>
      </c>
      <c r="D169">
        <v>48101.615100000003</v>
      </c>
      <c r="E169">
        <f>IF(raw_data2[[#This Row],[mm20_values]]="","",raw_data2[[#This Row],[close]]-raw_data2[[#This Row],[mm20_values]])</f>
        <v>4415.8496239066008</v>
      </c>
      <c r="F169" t="str">
        <f>IF(raw_data2[[#This Row],[close moins mm20]]="","",IF(raw_data2[[#This Row],[close moins mm20]]&gt;=0,"UP","DOWN"))</f>
        <v>UP</v>
      </c>
      <c r="G169" t="str">
        <f>IF(C168="","",IF(raw_data2[[#This Row],[mm20_values]]-C168&gt;=0,"UP","DOWN"))</f>
        <v>UP</v>
      </c>
      <c r="H169" s="1" t="str">
        <f>IF(F168="","",IF(raw_data2[[#This Row],[Trend close vs mm20]]=F168,"NO","YES"))</f>
        <v>NO</v>
      </c>
    </row>
    <row r="170" spans="1:15" hidden="1" x14ac:dyDescent="0.25">
      <c r="A170" s="2">
        <v>44274</v>
      </c>
      <c r="B170">
        <v>58044.966108170447</v>
      </c>
      <c r="C170">
        <v>53816.893799999998</v>
      </c>
      <c r="D170">
        <v>48594.079400000002</v>
      </c>
      <c r="E170">
        <f>IF(raw_data2[[#This Row],[mm20_values]]="","",raw_data2[[#This Row],[close]]-raw_data2[[#This Row],[mm20_values]])</f>
        <v>4228.0723081704491</v>
      </c>
      <c r="F170" t="str">
        <f>IF(raw_data2[[#This Row],[close moins mm20]]="","",IF(raw_data2[[#This Row],[close moins mm20]]&gt;=0,"UP","DOWN"))</f>
        <v>UP</v>
      </c>
      <c r="G170" t="str">
        <f>IF(C169="","",IF(raw_data2[[#This Row],[mm20_values]]-C169&gt;=0,"UP","DOWN"))</f>
        <v>UP</v>
      </c>
      <c r="H170" s="1" t="str">
        <f>IF(F169="","",IF(raw_data2[[#This Row],[Trend close vs mm20]]=F169,"NO","YES"))</f>
        <v>NO</v>
      </c>
    </row>
    <row r="171" spans="1:15" hidden="1" x14ac:dyDescent="0.25">
      <c r="A171" s="2">
        <v>44275</v>
      </c>
      <c r="B171">
        <v>58098.286292644654</v>
      </c>
      <c r="C171">
        <v>54459.772599999997</v>
      </c>
      <c r="D171">
        <v>49070.8344</v>
      </c>
      <c r="E171">
        <f>IF(raw_data2[[#This Row],[mm20_values]]="","",raw_data2[[#This Row],[close]]-raw_data2[[#This Row],[mm20_values]])</f>
        <v>3638.5136926446576</v>
      </c>
      <c r="F171" t="str">
        <f>IF(raw_data2[[#This Row],[close moins mm20]]="","",IF(raw_data2[[#This Row],[close moins mm20]]&gt;=0,"UP","DOWN"))</f>
        <v>UP</v>
      </c>
      <c r="G171" t="str">
        <f>IF(C170="","",IF(raw_data2[[#This Row],[mm20_values]]-C170&gt;=0,"UP","DOWN"))</f>
        <v>UP</v>
      </c>
      <c r="H171" s="1" t="str">
        <f>IF(F170="","",IF(raw_data2[[#This Row],[Trend close vs mm20]]=F170,"NO","YES"))</f>
        <v>NO</v>
      </c>
    </row>
    <row r="172" spans="1:15" hidden="1" x14ac:dyDescent="0.25">
      <c r="A172" s="2">
        <v>44276</v>
      </c>
      <c r="B172">
        <v>57362.858125646198</v>
      </c>
      <c r="C172">
        <v>54847.7621</v>
      </c>
      <c r="D172">
        <v>49531.889000000003</v>
      </c>
      <c r="E172">
        <f>IF(raw_data2[[#This Row],[mm20_values]]="","",raw_data2[[#This Row],[close]]-raw_data2[[#This Row],[mm20_values]])</f>
        <v>2515.0960256461985</v>
      </c>
      <c r="F172" t="str">
        <f>IF(raw_data2[[#This Row],[close moins mm20]]="","",IF(raw_data2[[#This Row],[close moins mm20]]&gt;=0,"UP","DOWN"))</f>
        <v>UP</v>
      </c>
      <c r="G172" t="str">
        <f>IF(C171="","",IF(raw_data2[[#This Row],[mm20_values]]-C171&gt;=0,"UP","DOWN"))</f>
        <v>UP</v>
      </c>
      <c r="H172" s="1" t="str">
        <f>IF(F171="","",IF(raw_data2[[#This Row],[Trend close vs mm20]]=F171,"NO","YES"))</f>
        <v>NO</v>
      </c>
    </row>
    <row r="173" spans="1:15" x14ac:dyDescent="0.25">
      <c r="A173" s="2">
        <v>44277</v>
      </c>
      <c r="B173">
        <v>54101.6626614989</v>
      </c>
      <c r="C173">
        <v>55127.602599999998</v>
      </c>
      <c r="D173">
        <v>49951.392800000001</v>
      </c>
      <c r="E173">
        <f>IF(raw_data2[[#This Row],[mm20_values]]="","",raw_data2[[#This Row],[close]]-raw_data2[[#This Row],[mm20_values]])</f>
        <v>-1025.9399385010984</v>
      </c>
      <c r="F173" t="str">
        <f>IF(raw_data2[[#This Row],[close moins mm20]]="","",IF(raw_data2[[#This Row],[close moins mm20]]&gt;=0,"UP","DOWN"))</f>
        <v>DOWN</v>
      </c>
      <c r="G173" t="str">
        <f>IF(C172="","",IF(raw_data2[[#This Row],[mm20_values]]-C172&gt;=0,"UP","DOWN"))</f>
        <v>UP</v>
      </c>
      <c r="H173" s="1" t="str">
        <f>IF(F172="","",IF(raw_data2[[#This Row],[Trend close vs mm20]]=F172,"NO","YES"))</f>
        <v>YES</v>
      </c>
      <c r="I173">
        <f>raw_data2[[#This Row],[close]]-B158</f>
        <v>3115.4004941770036</v>
      </c>
      <c r="J173">
        <f>I173-0.03*I173</f>
        <v>3021.9384793516933</v>
      </c>
      <c r="N173" t="s">
        <v>14</v>
      </c>
      <c r="O173">
        <f>P155/-P154</f>
        <v>3.1027566936883151</v>
      </c>
    </row>
    <row r="174" spans="1:15" hidden="1" x14ac:dyDescent="0.25">
      <c r="A174" s="2">
        <v>44278</v>
      </c>
      <c r="B174">
        <v>54348.342212582531</v>
      </c>
      <c r="C174">
        <v>55325.827400000002</v>
      </c>
      <c r="D174">
        <v>50367.411200000002</v>
      </c>
      <c r="E174">
        <f>IF(raw_data2[[#This Row],[mm20_values]]="","",raw_data2[[#This Row],[close]]-raw_data2[[#This Row],[mm20_values]])</f>
        <v>-977.48518741747102</v>
      </c>
      <c r="F174" t="str">
        <f>IF(raw_data2[[#This Row],[close moins mm20]]="","",IF(raw_data2[[#This Row],[close moins mm20]]&gt;=0,"UP","DOWN"))</f>
        <v>DOWN</v>
      </c>
      <c r="G174" t="str">
        <f>IF(C173="","",IF(raw_data2[[#This Row],[mm20_values]]-C173&gt;=0,"UP","DOWN"))</f>
        <v>UP</v>
      </c>
      <c r="H174" s="1" t="str">
        <f>IF(F173="","",IF(raw_data2[[#This Row],[Trend close vs mm20]]=F173,"NO","YES"))</f>
        <v>NO</v>
      </c>
    </row>
    <row r="175" spans="1:15" hidden="1" x14ac:dyDescent="0.25">
      <c r="A175" s="2">
        <v>44279</v>
      </c>
      <c r="B175">
        <v>52306.966365201042</v>
      </c>
      <c r="C175">
        <v>55522.3128</v>
      </c>
      <c r="D175">
        <v>50703.097399999999</v>
      </c>
      <c r="E175">
        <f>IF(raw_data2[[#This Row],[mm20_values]]="","",raw_data2[[#This Row],[close]]-raw_data2[[#This Row],[mm20_values]])</f>
        <v>-3215.3464347989575</v>
      </c>
      <c r="F175" t="str">
        <f>IF(raw_data2[[#This Row],[close moins mm20]]="","",IF(raw_data2[[#This Row],[close moins mm20]]&gt;=0,"UP","DOWN"))</f>
        <v>DOWN</v>
      </c>
      <c r="G175" t="str">
        <f>IF(C174="","",IF(raw_data2[[#This Row],[mm20_values]]-C174&gt;=0,"UP","DOWN"))</f>
        <v>UP</v>
      </c>
      <c r="H175" s="1" t="str">
        <f>IF(F174="","",IF(raw_data2[[#This Row],[Trend close vs mm20]]=F174,"NO","YES"))</f>
        <v>NO</v>
      </c>
    </row>
    <row r="176" spans="1:15" hidden="1" x14ac:dyDescent="0.25">
      <c r="A176" s="2">
        <v>44280</v>
      </c>
      <c r="B176">
        <v>51318.92897847281</v>
      </c>
      <c r="C176">
        <v>55648.702499999999</v>
      </c>
      <c r="D176">
        <v>50976.177900000002</v>
      </c>
      <c r="E176">
        <f>IF(raw_data2[[#This Row],[mm20_values]]="","",raw_data2[[#This Row],[close]]-raw_data2[[#This Row],[mm20_values]])</f>
        <v>-4329.7735215271896</v>
      </c>
      <c r="F176" t="str">
        <f>IF(raw_data2[[#This Row],[close moins mm20]]="","",IF(raw_data2[[#This Row],[close moins mm20]]&gt;=0,"UP","DOWN"))</f>
        <v>DOWN</v>
      </c>
      <c r="G176" t="str">
        <f>IF(C175="","",IF(raw_data2[[#This Row],[mm20_values]]-C175&gt;=0,"UP","DOWN"))</f>
        <v>UP</v>
      </c>
      <c r="H176" s="1" t="str">
        <f>IF(F175="","",IF(raw_data2[[#This Row],[Trend close vs mm20]]=F175,"NO","YES"))</f>
        <v>NO</v>
      </c>
    </row>
    <row r="177" spans="1:10" hidden="1" x14ac:dyDescent="0.25">
      <c r="A177" s="2">
        <v>44281</v>
      </c>
      <c r="B177">
        <v>55072.534147791783</v>
      </c>
      <c r="C177">
        <v>55957.981200000002</v>
      </c>
      <c r="D177">
        <v>51338.219100000002</v>
      </c>
      <c r="E177">
        <f>IF(raw_data2[[#This Row],[mm20_values]]="","",raw_data2[[#This Row],[close]]-raw_data2[[#This Row],[mm20_values]])</f>
        <v>-885.44705220821925</v>
      </c>
      <c r="F177" t="str">
        <f>IF(raw_data2[[#This Row],[close moins mm20]]="","",IF(raw_data2[[#This Row],[close moins mm20]]&gt;=0,"UP","DOWN"))</f>
        <v>DOWN</v>
      </c>
      <c r="G177" t="str">
        <f>IF(C176="","",IF(raw_data2[[#This Row],[mm20_values]]-C176&gt;=0,"UP","DOWN"))</f>
        <v>UP</v>
      </c>
      <c r="H177" s="1" t="str">
        <f>IF(F176="","",IF(raw_data2[[#This Row],[Trend close vs mm20]]=F176,"NO","YES"))</f>
        <v>NO</v>
      </c>
    </row>
    <row r="178" spans="1:10" hidden="1" x14ac:dyDescent="0.25">
      <c r="A178" s="2">
        <v>44282</v>
      </c>
      <c r="B178">
        <v>55843.081632410351</v>
      </c>
      <c r="C178">
        <v>56200.822200000002</v>
      </c>
      <c r="D178">
        <v>51689.084699999999</v>
      </c>
      <c r="E178">
        <f>IF(raw_data2[[#This Row],[mm20_values]]="","",raw_data2[[#This Row],[close]]-raw_data2[[#This Row],[mm20_values]])</f>
        <v>-357.74056758965162</v>
      </c>
      <c r="F178" t="str">
        <f>IF(raw_data2[[#This Row],[close moins mm20]]="","",IF(raw_data2[[#This Row],[close moins mm20]]&gt;=0,"UP","DOWN"))</f>
        <v>DOWN</v>
      </c>
      <c r="G178" t="str">
        <f>IF(C177="","",IF(raw_data2[[#This Row],[mm20_values]]-C177&gt;=0,"UP","DOWN"))</f>
        <v>UP</v>
      </c>
      <c r="H178" s="1" t="str">
        <f>IF(F177="","",IF(raw_data2[[#This Row],[Trend close vs mm20]]=F177,"NO","YES"))</f>
        <v>NO</v>
      </c>
    </row>
    <row r="179" spans="1:10" hidden="1" x14ac:dyDescent="0.25">
      <c r="A179" s="2">
        <v>44283</v>
      </c>
      <c r="B179">
        <v>55772.061474433962</v>
      </c>
      <c r="C179">
        <v>56369.419900000001</v>
      </c>
      <c r="D179">
        <v>52019.709000000003</v>
      </c>
      <c r="E179">
        <f>IF(raw_data2[[#This Row],[mm20_values]]="","",raw_data2[[#This Row],[close]]-raw_data2[[#This Row],[mm20_values]])</f>
        <v>-597.35842556603893</v>
      </c>
      <c r="F179" t="str">
        <f>IF(raw_data2[[#This Row],[close moins mm20]]="","",IF(raw_data2[[#This Row],[close moins mm20]]&gt;=0,"UP","DOWN"))</f>
        <v>DOWN</v>
      </c>
      <c r="G179" t="str">
        <f>IF(C178="","",IF(raw_data2[[#This Row],[mm20_values]]-C178&gt;=0,"UP","DOWN"))</f>
        <v>UP</v>
      </c>
      <c r="H179" s="1" t="str">
        <f>IF(F178="","",IF(raw_data2[[#This Row],[Trend close vs mm20]]=F178,"NO","YES"))</f>
        <v>NO</v>
      </c>
    </row>
    <row r="180" spans="1:10" x14ac:dyDescent="0.25">
      <c r="A180" s="2">
        <v>44284</v>
      </c>
      <c r="B180">
        <v>57632.257285874286</v>
      </c>
      <c r="C180">
        <v>56504.820699999997</v>
      </c>
      <c r="D180">
        <v>52395.348700000002</v>
      </c>
      <c r="E180">
        <f>IF(raw_data2[[#This Row],[mm20_values]]="","",raw_data2[[#This Row],[close]]-raw_data2[[#This Row],[mm20_values]])</f>
        <v>1127.4365858742894</v>
      </c>
      <c r="F180" t="str">
        <f>IF(raw_data2[[#This Row],[close moins mm20]]="","",IF(raw_data2[[#This Row],[close moins mm20]]&gt;=0,"UP","DOWN"))</f>
        <v>UP</v>
      </c>
      <c r="G180" t="str">
        <f>IF(C179="","",IF(raw_data2[[#This Row],[mm20_values]]-C179&gt;=0,"UP","DOWN"))</f>
        <v>UP</v>
      </c>
      <c r="H180" s="1" t="str">
        <f>IF(F179="","",IF(raw_data2[[#This Row],[Trend close vs mm20]]=F179,"NO","YES"))</f>
        <v>YES</v>
      </c>
    </row>
    <row r="181" spans="1:10" hidden="1" x14ac:dyDescent="0.25">
      <c r="A181" s="2">
        <v>44285</v>
      </c>
      <c r="B181">
        <v>58788.131535136446</v>
      </c>
      <c r="C181">
        <v>56649.6875</v>
      </c>
      <c r="D181">
        <v>52641.931499999999</v>
      </c>
      <c r="E181">
        <f>IF(raw_data2[[#This Row],[mm20_values]]="","",raw_data2[[#This Row],[close]]-raw_data2[[#This Row],[mm20_values]])</f>
        <v>2138.4440351364465</v>
      </c>
      <c r="F181" t="str">
        <f>IF(raw_data2[[#This Row],[close moins mm20]]="","",IF(raw_data2[[#This Row],[close moins mm20]]&gt;=0,"UP","DOWN"))</f>
        <v>UP</v>
      </c>
      <c r="G181" t="str">
        <f>IF(C180="","",IF(raw_data2[[#This Row],[mm20_values]]-C180&gt;=0,"UP","DOWN"))</f>
        <v>UP</v>
      </c>
      <c r="H181" s="1" t="str">
        <f>IF(F180="","",IF(raw_data2[[#This Row],[Trend close vs mm20]]=F180,"NO","YES"))</f>
        <v>NO</v>
      </c>
    </row>
    <row r="182" spans="1:10" hidden="1" x14ac:dyDescent="0.25">
      <c r="A182" s="2">
        <v>44286</v>
      </c>
      <c r="B182">
        <v>58773.369497292828</v>
      </c>
      <c r="C182">
        <v>56697.534800000001</v>
      </c>
      <c r="D182">
        <v>52887.587099999997</v>
      </c>
      <c r="E182">
        <f>IF(raw_data2[[#This Row],[mm20_values]]="","",raw_data2[[#This Row],[close]]-raw_data2[[#This Row],[mm20_values]])</f>
        <v>2075.8346972928266</v>
      </c>
      <c r="F182" t="str">
        <f>IF(raw_data2[[#This Row],[close moins mm20]]="","",IF(raw_data2[[#This Row],[close moins mm20]]&gt;=0,"UP","DOWN"))</f>
        <v>UP</v>
      </c>
      <c r="G182" t="str">
        <f>IF(C181="","",IF(raw_data2[[#This Row],[mm20_values]]-C181&gt;=0,"UP","DOWN"))</f>
        <v>UP</v>
      </c>
      <c r="H182" s="1" t="str">
        <f>IF(F181="","",IF(raw_data2[[#This Row],[Trend close vs mm20]]=F181,"NO","YES"))</f>
        <v>NO</v>
      </c>
    </row>
    <row r="183" spans="1:10" hidden="1" x14ac:dyDescent="0.25">
      <c r="A183" s="2">
        <v>44287</v>
      </c>
      <c r="B183">
        <v>58714.72603091917</v>
      </c>
      <c r="C183">
        <v>56770.976900000001</v>
      </c>
      <c r="D183">
        <v>53165.075900000003</v>
      </c>
      <c r="E183">
        <f>IF(raw_data2[[#This Row],[mm20_values]]="","",raw_data2[[#This Row],[close]]-raw_data2[[#This Row],[mm20_values]])</f>
        <v>1943.7491309191682</v>
      </c>
      <c r="F183" t="str">
        <f>IF(raw_data2[[#This Row],[close moins mm20]]="","",IF(raw_data2[[#This Row],[close moins mm20]]&gt;=0,"UP","DOWN"))</f>
        <v>UP</v>
      </c>
      <c r="G183" t="str">
        <f>IF(C182="","",IF(raw_data2[[#This Row],[mm20_values]]-C182&gt;=0,"UP","DOWN"))</f>
        <v>UP</v>
      </c>
      <c r="H183" s="1" t="str">
        <f>IF(F182="","",IF(raw_data2[[#This Row],[Trend close vs mm20]]=F182,"NO","YES"))</f>
        <v>NO</v>
      </c>
    </row>
    <row r="184" spans="1:10" hidden="1" x14ac:dyDescent="0.25">
      <c r="A184" s="2">
        <v>44288</v>
      </c>
      <c r="B184">
        <v>58963.094086142679</v>
      </c>
      <c r="C184">
        <v>56659.950299999997</v>
      </c>
      <c r="D184">
        <v>53382.362200000003</v>
      </c>
      <c r="E184">
        <f>IF(raw_data2[[#This Row],[mm20_values]]="","",raw_data2[[#This Row],[close]]-raw_data2[[#This Row],[mm20_values]])</f>
        <v>2303.1437861426821</v>
      </c>
      <c r="F184" t="str">
        <f>IF(raw_data2[[#This Row],[close moins mm20]]="","",IF(raw_data2[[#This Row],[close moins mm20]]&gt;=0,"UP","DOWN"))</f>
        <v>UP</v>
      </c>
      <c r="G184" t="str">
        <f>IF(C183="","",IF(raw_data2[[#This Row],[mm20_values]]-C183&gt;=0,"UP","DOWN"))</f>
        <v>DOWN</v>
      </c>
      <c r="H184" s="1" t="str">
        <f>IF(F183="","",IF(raw_data2[[#This Row],[Trend close vs mm20]]=F183,"NO","YES"))</f>
        <v>NO</v>
      </c>
    </row>
    <row r="185" spans="1:10" hidden="1" x14ac:dyDescent="0.25">
      <c r="A185" s="2">
        <v>44289</v>
      </c>
      <c r="B185">
        <v>57047.830937470113</v>
      </c>
      <c r="C185">
        <v>56563.437899999997</v>
      </c>
      <c r="D185">
        <v>53575.5409</v>
      </c>
      <c r="E185">
        <f>IF(raw_data2[[#This Row],[mm20_values]]="","",raw_data2[[#This Row],[close]]-raw_data2[[#This Row],[mm20_values]])</f>
        <v>484.39303747011581</v>
      </c>
      <c r="F185" t="str">
        <f>IF(raw_data2[[#This Row],[close moins mm20]]="","",IF(raw_data2[[#This Row],[close moins mm20]]&gt;=0,"UP","DOWN"))</f>
        <v>UP</v>
      </c>
      <c r="G185" t="str">
        <f>IF(C184="","",IF(raw_data2[[#This Row],[mm20_values]]-C184&gt;=0,"UP","DOWN"))</f>
        <v>DOWN</v>
      </c>
      <c r="H185" s="1" t="str">
        <f>IF(F184="","",IF(raw_data2[[#This Row],[Trend close vs mm20]]=F184,"NO","YES"))</f>
        <v>NO</v>
      </c>
    </row>
    <row r="186" spans="1:10" hidden="1" x14ac:dyDescent="0.25">
      <c r="A186" s="2">
        <v>44290</v>
      </c>
      <c r="B186">
        <v>58220.755605780127</v>
      </c>
      <c r="C186">
        <v>56692.771500000003</v>
      </c>
      <c r="D186">
        <v>53796.0291</v>
      </c>
      <c r="E186">
        <f>IF(raw_data2[[#This Row],[mm20_values]]="","",raw_data2[[#This Row],[close]]-raw_data2[[#This Row],[mm20_values]])</f>
        <v>1527.9841057801241</v>
      </c>
      <c r="F186" t="str">
        <f>IF(raw_data2[[#This Row],[close moins mm20]]="","",IF(raw_data2[[#This Row],[close moins mm20]]&gt;=0,"UP","DOWN"))</f>
        <v>UP</v>
      </c>
      <c r="G186" t="str">
        <f>IF(C185="","",IF(raw_data2[[#This Row],[mm20_values]]-C185&gt;=0,"UP","DOWN"))</f>
        <v>UP</v>
      </c>
      <c r="H186" s="1" t="str">
        <f>IF(F185="","",IF(raw_data2[[#This Row],[Trend close vs mm20]]=F185,"NO","YES"))</f>
        <v>NO</v>
      </c>
    </row>
    <row r="187" spans="1:10" hidden="1" x14ac:dyDescent="0.25">
      <c r="A187" s="2">
        <v>44291</v>
      </c>
      <c r="B187">
        <v>59131.895017683768</v>
      </c>
      <c r="C187">
        <v>56803.722900000001</v>
      </c>
      <c r="D187">
        <v>54006.019099999998</v>
      </c>
      <c r="E187">
        <f>IF(raw_data2[[#This Row],[mm20_values]]="","",raw_data2[[#This Row],[close]]-raw_data2[[#This Row],[mm20_values]])</f>
        <v>2328.1721176837673</v>
      </c>
      <c r="F187" t="str">
        <f>IF(raw_data2[[#This Row],[close moins mm20]]="","",IF(raw_data2[[#This Row],[close moins mm20]]&gt;=0,"UP","DOWN"))</f>
        <v>UP</v>
      </c>
      <c r="G187" t="str">
        <f>IF(C186="","",IF(raw_data2[[#This Row],[mm20_values]]-C186&gt;=0,"UP","DOWN"))</f>
        <v>UP</v>
      </c>
      <c r="H187" s="1" t="str">
        <f>IF(F186="","",IF(raw_data2[[#This Row],[Trend close vs mm20]]=F186,"NO","YES"))</f>
        <v>NO</v>
      </c>
    </row>
    <row r="188" spans="1:10" hidden="1" x14ac:dyDescent="0.25">
      <c r="A188" s="2">
        <v>44292</v>
      </c>
      <c r="B188">
        <v>58003.422687821592</v>
      </c>
      <c r="C188">
        <v>56759.216999999997</v>
      </c>
      <c r="D188">
        <v>54207.546199999997</v>
      </c>
      <c r="E188">
        <f>IF(raw_data2[[#This Row],[mm20_values]]="","",raw_data2[[#This Row],[close]]-raw_data2[[#This Row],[mm20_values]])</f>
        <v>1244.2056878215953</v>
      </c>
      <c r="F188" t="str">
        <f>IF(raw_data2[[#This Row],[close moins mm20]]="","",IF(raw_data2[[#This Row],[close moins mm20]]&gt;=0,"UP","DOWN"))</f>
        <v>UP</v>
      </c>
      <c r="G188" t="str">
        <f>IF(C187="","",IF(raw_data2[[#This Row],[mm20_values]]-C187&gt;=0,"UP","DOWN"))</f>
        <v>DOWN</v>
      </c>
      <c r="H188" s="1" t="str">
        <f>IF(F187="","",IF(raw_data2[[#This Row],[Trend close vs mm20]]=F187,"NO","YES"))</f>
        <v>NO</v>
      </c>
    </row>
    <row r="189" spans="1:10" x14ac:dyDescent="0.25">
      <c r="A189" s="2">
        <v>44293</v>
      </c>
      <c r="B189">
        <v>55951.824358157122</v>
      </c>
      <c r="C189">
        <v>56674.849800000004</v>
      </c>
      <c r="D189">
        <v>54341.204899999997</v>
      </c>
      <c r="E189">
        <f>IF(raw_data2[[#This Row],[mm20_values]]="","",raw_data2[[#This Row],[close]]-raw_data2[[#This Row],[mm20_values]])</f>
        <v>-723.02544184288126</v>
      </c>
      <c r="F189" t="str">
        <f>IF(raw_data2[[#This Row],[close moins mm20]]="","",IF(raw_data2[[#This Row],[close moins mm20]]&gt;=0,"UP","DOWN"))</f>
        <v>DOWN</v>
      </c>
      <c r="G189" t="str">
        <f>IF(C188="","",IF(raw_data2[[#This Row],[mm20_values]]-C188&gt;=0,"UP","DOWN"))</f>
        <v>DOWN</v>
      </c>
      <c r="H189" s="1" t="str">
        <f>IF(F188="","",IF(raw_data2[[#This Row],[Trend close vs mm20]]=F188,"NO","YES"))</f>
        <v>YES</v>
      </c>
      <c r="I189">
        <f>raw_data2[[#This Row],[close]]-B180</f>
        <v>-1680.4329277171637</v>
      </c>
      <c r="J189">
        <f>I189+0.03*I189</f>
        <v>-1730.8459155486787</v>
      </c>
    </row>
    <row r="190" spans="1:10" x14ac:dyDescent="0.25">
      <c r="A190" s="2">
        <v>44294</v>
      </c>
      <c r="B190">
        <v>58075.821964169118</v>
      </c>
      <c r="C190">
        <v>56676.392500000002</v>
      </c>
      <c r="D190">
        <v>54459.915099999998</v>
      </c>
      <c r="E190">
        <f>IF(raw_data2[[#This Row],[mm20_values]]="","",raw_data2[[#This Row],[close]]-raw_data2[[#This Row],[mm20_values]])</f>
        <v>1399.4294641691158</v>
      </c>
      <c r="F190" t="str">
        <f>IF(raw_data2[[#This Row],[close moins mm20]]="","",IF(raw_data2[[#This Row],[close moins mm20]]&gt;=0,"UP","DOWN"))</f>
        <v>UP</v>
      </c>
      <c r="G190" t="str">
        <f>IF(C189="","",IF(raw_data2[[#This Row],[mm20_values]]-C189&gt;=0,"UP","DOWN"))</f>
        <v>UP</v>
      </c>
      <c r="H190" s="1" t="str">
        <f>IF(F189="","",IF(raw_data2[[#This Row],[Trend close vs mm20]]=F189,"NO","YES"))</f>
        <v>YES</v>
      </c>
    </row>
    <row r="191" spans="1:10" hidden="1" x14ac:dyDescent="0.25">
      <c r="A191" s="2">
        <v>44295</v>
      </c>
      <c r="B191">
        <v>58134.41997879582</v>
      </c>
      <c r="C191">
        <v>56678.199200000003</v>
      </c>
      <c r="D191">
        <v>54591.061399999999</v>
      </c>
      <c r="E191">
        <f>IF(raw_data2[[#This Row],[mm20_values]]="","",raw_data2[[#This Row],[close]]-raw_data2[[#This Row],[mm20_values]])</f>
        <v>1456.2207787958178</v>
      </c>
      <c r="F191" t="str">
        <f>IF(raw_data2[[#This Row],[close moins mm20]]="","",IF(raw_data2[[#This Row],[close moins mm20]]&gt;=0,"UP","DOWN"))</f>
        <v>UP</v>
      </c>
      <c r="G191" t="str">
        <f>IF(C190="","",IF(raw_data2[[#This Row],[mm20_values]]-C190&gt;=0,"UP","DOWN"))</f>
        <v>UP</v>
      </c>
      <c r="H191" s="1" t="str">
        <f>IF(F190="","",IF(raw_data2[[#This Row],[Trend close vs mm20]]=F190,"NO","YES"))</f>
        <v>NO</v>
      </c>
    </row>
    <row r="192" spans="1:10" hidden="1" x14ac:dyDescent="0.25">
      <c r="A192" s="2">
        <v>44296</v>
      </c>
      <c r="B192">
        <v>59779.494066313273</v>
      </c>
      <c r="C192">
        <v>56799.031000000003</v>
      </c>
      <c r="D192">
        <v>54668.036599999999</v>
      </c>
      <c r="E192">
        <f>IF(raw_data2[[#This Row],[mm20_values]]="","",raw_data2[[#This Row],[close]]-raw_data2[[#This Row],[mm20_values]])</f>
        <v>2980.4630663132702</v>
      </c>
      <c r="F192" t="str">
        <f>IF(raw_data2[[#This Row],[close moins mm20]]="","",IF(raw_data2[[#This Row],[close moins mm20]]&gt;=0,"UP","DOWN"))</f>
        <v>UP</v>
      </c>
      <c r="G192" t="str">
        <f>IF(C191="","",IF(raw_data2[[#This Row],[mm20_values]]-C191&gt;=0,"UP","DOWN"))</f>
        <v>UP</v>
      </c>
      <c r="H192" s="1" t="str">
        <f>IF(F191="","",IF(raw_data2[[#This Row],[Trend close vs mm20]]=F191,"NO","YES"))</f>
        <v>NO</v>
      </c>
    </row>
    <row r="193" spans="1:10" hidden="1" x14ac:dyDescent="0.25">
      <c r="A193" s="2">
        <v>44297</v>
      </c>
      <c r="B193">
        <v>60085.598955206566</v>
      </c>
      <c r="C193">
        <v>57098.227800000001</v>
      </c>
      <c r="D193">
        <v>54752.493999999999</v>
      </c>
      <c r="E193">
        <f>IF(raw_data2[[#This Row],[mm20_values]]="","",raw_data2[[#This Row],[close]]-raw_data2[[#This Row],[mm20_values]])</f>
        <v>2987.3711552065652</v>
      </c>
      <c r="F193" t="str">
        <f>IF(raw_data2[[#This Row],[close moins mm20]]="","",IF(raw_data2[[#This Row],[close moins mm20]]&gt;=0,"UP","DOWN"))</f>
        <v>UP</v>
      </c>
      <c r="G193" t="str">
        <f>IF(C192="","",IF(raw_data2[[#This Row],[mm20_values]]-C192&gt;=0,"UP","DOWN"))</f>
        <v>UP</v>
      </c>
      <c r="H193" s="1" t="str">
        <f>IF(F192="","",IF(raw_data2[[#This Row],[Trend close vs mm20]]=F192,"NO","YES"))</f>
        <v>NO</v>
      </c>
    </row>
    <row r="194" spans="1:10" hidden="1" x14ac:dyDescent="0.25">
      <c r="A194" s="2">
        <v>44298</v>
      </c>
      <c r="B194">
        <v>59852.430623240813</v>
      </c>
      <c r="C194">
        <v>57373.4323</v>
      </c>
      <c r="D194">
        <v>54801.004800000002</v>
      </c>
      <c r="E194">
        <f>IF(raw_data2[[#This Row],[mm20_values]]="","",raw_data2[[#This Row],[close]]-raw_data2[[#This Row],[mm20_values]])</f>
        <v>2478.9983232408122</v>
      </c>
      <c r="F194" t="str">
        <f>IF(raw_data2[[#This Row],[close moins mm20]]="","",IF(raw_data2[[#This Row],[close moins mm20]]&gt;=0,"UP","DOWN"))</f>
        <v>UP</v>
      </c>
      <c r="G194" t="str">
        <f>IF(C193="","",IF(raw_data2[[#This Row],[mm20_values]]-C193&gt;=0,"UP","DOWN"))</f>
        <v>UP</v>
      </c>
      <c r="H194" s="1" t="str">
        <f>IF(F193="","",IF(raw_data2[[#This Row],[Trend close vs mm20]]=F193,"NO","YES"))</f>
        <v>NO</v>
      </c>
    </row>
    <row r="195" spans="1:10" hidden="1" x14ac:dyDescent="0.25">
      <c r="A195" s="2">
        <v>44299</v>
      </c>
      <c r="B195">
        <v>63614.492301018494</v>
      </c>
      <c r="C195">
        <v>57938.808599999997</v>
      </c>
      <c r="D195">
        <v>54990.673000000003</v>
      </c>
      <c r="E195">
        <f>IF(raw_data2[[#This Row],[mm20_values]]="","",raw_data2[[#This Row],[close]]-raw_data2[[#This Row],[mm20_values]])</f>
        <v>5675.6837010184972</v>
      </c>
      <c r="F195" t="str">
        <f>IF(raw_data2[[#This Row],[close moins mm20]]="","",IF(raw_data2[[#This Row],[close moins mm20]]&gt;=0,"UP","DOWN"))</f>
        <v>UP</v>
      </c>
      <c r="G195" t="str">
        <f>IF(C194="","",IF(raw_data2[[#This Row],[mm20_values]]-C194&gt;=0,"UP","DOWN"))</f>
        <v>UP</v>
      </c>
      <c r="H195" s="1" t="str">
        <f>IF(F194="","",IF(raw_data2[[#This Row],[Trend close vs mm20]]=F194,"NO","YES"))</f>
        <v>NO</v>
      </c>
    </row>
    <row r="196" spans="1:10" hidden="1" x14ac:dyDescent="0.25">
      <c r="A196" s="2">
        <v>44300</v>
      </c>
      <c r="B196">
        <v>63014.152974490295</v>
      </c>
      <c r="C196">
        <v>58523.569799999997</v>
      </c>
      <c r="D196">
        <v>55272.818399999996</v>
      </c>
      <c r="E196">
        <f>IF(raw_data2[[#This Row],[mm20_values]]="","",raw_data2[[#This Row],[close]]-raw_data2[[#This Row],[mm20_values]])</f>
        <v>4490.5831744902971</v>
      </c>
      <c r="F196" t="str">
        <f>IF(raw_data2[[#This Row],[close moins mm20]]="","",IF(raw_data2[[#This Row],[close moins mm20]]&gt;=0,"UP","DOWN"))</f>
        <v>UP</v>
      </c>
      <c r="G196" t="str">
        <f>IF(C195="","",IF(raw_data2[[#This Row],[mm20_values]]-C195&gt;=0,"UP","DOWN"))</f>
        <v>UP</v>
      </c>
      <c r="H196" s="1" t="str">
        <f>IF(F195="","",IF(raw_data2[[#This Row],[Trend close vs mm20]]=F195,"NO","YES"))</f>
        <v>NO</v>
      </c>
    </row>
    <row r="197" spans="1:10" hidden="1" x14ac:dyDescent="0.25">
      <c r="A197" s="2">
        <v>44301</v>
      </c>
      <c r="B197">
        <v>63219.071515878728</v>
      </c>
      <c r="C197">
        <v>58930.8966</v>
      </c>
      <c r="D197">
        <v>55542.594499999999</v>
      </c>
      <c r="E197">
        <f>IF(raw_data2[[#This Row],[mm20_values]]="","",raw_data2[[#This Row],[close]]-raw_data2[[#This Row],[mm20_values]])</f>
        <v>4288.1749158787279</v>
      </c>
      <c r="F197" t="str">
        <f>IF(raw_data2[[#This Row],[close moins mm20]]="","",IF(raw_data2[[#This Row],[close moins mm20]]&gt;=0,"UP","DOWN"))</f>
        <v>UP</v>
      </c>
      <c r="G197" t="str">
        <f>IF(C196="","",IF(raw_data2[[#This Row],[mm20_values]]-C196&gt;=0,"UP","DOWN"))</f>
        <v>UP</v>
      </c>
      <c r="H197" s="1" t="str">
        <f>IF(F196="","",IF(raw_data2[[#This Row],[Trend close vs mm20]]=F196,"NO","YES"))</f>
        <v>NO</v>
      </c>
    </row>
    <row r="198" spans="1:10" hidden="1" x14ac:dyDescent="0.25">
      <c r="A198" s="2">
        <v>44302</v>
      </c>
      <c r="B198">
        <v>61397.073907066886</v>
      </c>
      <c r="C198">
        <v>59208.5962</v>
      </c>
      <c r="D198">
        <v>55828.733699999997</v>
      </c>
      <c r="E198">
        <f>IF(raw_data2[[#This Row],[mm20_values]]="","",raw_data2[[#This Row],[close]]-raw_data2[[#This Row],[mm20_values]])</f>
        <v>2188.4777070668861</v>
      </c>
      <c r="F198" t="str">
        <f>IF(raw_data2[[#This Row],[close moins mm20]]="","",IF(raw_data2[[#This Row],[close moins mm20]]&gt;=0,"UP","DOWN"))</f>
        <v>UP</v>
      </c>
      <c r="G198" t="str">
        <f>IF(C197="","",IF(raw_data2[[#This Row],[mm20_values]]-C197&gt;=0,"UP","DOWN"))</f>
        <v>UP</v>
      </c>
      <c r="H198" s="1" t="str">
        <f>IF(F197="","",IF(raw_data2[[#This Row],[Trend close vs mm20]]=F197,"NO","YES"))</f>
        <v>NO</v>
      </c>
    </row>
    <row r="199" spans="1:10" hidden="1" x14ac:dyDescent="0.25">
      <c r="A199" s="2">
        <v>44303</v>
      </c>
      <c r="B199">
        <v>60026.26370654226</v>
      </c>
      <c r="C199">
        <v>59421.306400000001</v>
      </c>
      <c r="D199">
        <v>56103.244500000001</v>
      </c>
      <c r="E199">
        <f>IF(raw_data2[[#This Row],[mm20_values]]="","",raw_data2[[#This Row],[close]]-raw_data2[[#This Row],[mm20_values]])</f>
        <v>604.95730654225918</v>
      </c>
      <c r="F199" t="str">
        <f>IF(raw_data2[[#This Row],[close moins mm20]]="","",IF(raw_data2[[#This Row],[close moins mm20]]&gt;=0,"UP","DOWN"))</f>
        <v>UP</v>
      </c>
      <c r="G199" t="str">
        <f>IF(C198="","",IF(raw_data2[[#This Row],[mm20_values]]-C198&gt;=0,"UP","DOWN"))</f>
        <v>UP</v>
      </c>
      <c r="H199" s="1" t="str">
        <f>IF(F198="","",IF(raw_data2[[#This Row],[Trend close vs mm20]]=F198,"NO","YES"))</f>
        <v>NO</v>
      </c>
    </row>
    <row r="200" spans="1:10" x14ac:dyDescent="0.25">
      <c r="A200" s="2">
        <v>44304</v>
      </c>
      <c r="B200">
        <v>56230.41289378886</v>
      </c>
      <c r="C200">
        <v>59351.214099999997</v>
      </c>
      <c r="D200">
        <v>56304.382799999999</v>
      </c>
      <c r="E200">
        <f>IF(raw_data2[[#This Row],[mm20_values]]="","",raw_data2[[#This Row],[close]]-raw_data2[[#This Row],[mm20_values]])</f>
        <v>-3120.8012062111375</v>
      </c>
      <c r="F200" t="str">
        <f>IF(raw_data2[[#This Row],[close moins mm20]]="","",IF(raw_data2[[#This Row],[close moins mm20]]&gt;=0,"UP","DOWN"))</f>
        <v>DOWN</v>
      </c>
      <c r="G200" t="str">
        <f>IF(C199="","",IF(raw_data2[[#This Row],[mm20_values]]-C199&gt;=0,"UP","DOWN"))</f>
        <v>DOWN</v>
      </c>
      <c r="H200" s="1" t="str">
        <f>IF(F199="","",IF(raw_data2[[#This Row],[Trend close vs mm20]]=F199,"NO","YES"))</f>
        <v>YES</v>
      </c>
      <c r="I200">
        <f>raw_data2[[#This Row],[close]]-B190</f>
        <v>-1845.4090703802576</v>
      </c>
      <c r="J200">
        <f>I200+0.03*I200</f>
        <v>-1900.7713424916653</v>
      </c>
    </row>
    <row r="201" spans="1:10" hidden="1" x14ac:dyDescent="0.25">
      <c r="A201" s="2">
        <v>44305</v>
      </c>
      <c r="B201">
        <v>55681.689726952056</v>
      </c>
      <c r="C201">
        <v>59195.892</v>
      </c>
      <c r="D201">
        <v>56513.202299999997</v>
      </c>
      <c r="E201">
        <f>IF(raw_data2[[#This Row],[mm20_values]]="","",raw_data2[[#This Row],[close]]-raw_data2[[#This Row],[mm20_values]])</f>
        <v>-3514.2022730479439</v>
      </c>
      <c r="F201" t="str">
        <f>IF(raw_data2[[#This Row],[close moins mm20]]="","",IF(raw_data2[[#This Row],[close moins mm20]]&gt;=0,"UP","DOWN"))</f>
        <v>DOWN</v>
      </c>
      <c r="G201" t="str">
        <f>IF(C200="","",IF(raw_data2[[#This Row],[mm20_values]]-C200&gt;=0,"UP","DOWN"))</f>
        <v>DOWN</v>
      </c>
      <c r="H201" s="1" t="str">
        <f>IF(F200="","",IF(raw_data2[[#This Row],[Trend close vs mm20]]=F200,"NO","YES"))</f>
        <v>NO</v>
      </c>
    </row>
    <row r="202" spans="1:10" hidden="1" x14ac:dyDescent="0.25">
      <c r="A202" s="2">
        <v>44306</v>
      </c>
      <c r="B202">
        <v>56479.365110546962</v>
      </c>
      <c r="C202">
        <v>59081.191800000001</v>
      </c>
      <c r="D202">
        <v>56650.728300000002</v>
      </c>
      <c r="E202">
        <f>IF(raw_data2[[#This Row],[mm20_values]]="","",raw_data2[[#This Row],[close]]-raw_data2[[#This Row],[mm20_values]])</f>
        <v>-2601.8266894530389</v>
      </c>
      <c r="F202" t="str">
        <f>IF(raw_data2[[#This Row],[close moins mm20]]="","",IF(raw_data2[[#This Row],[close moins mm20]]&gt;=0,"UP","DOWN"))</f>
        <v>DOWN</v>
      </c>
      <c r="G202" t="str">
        <f>IF(C201="","",IF(raw_data2[[#This Row],[mm20_values]]-C201&gt;=0,"UP","DOWN"))</f>
        <v>DOWN</v>
      </c>
      <c r="H202" s="1" t="str">
        <f>IF(F201="","",IF(raw_data2[[#This Row],[Trend close vs mm20]]=F201,"NO","YES"))</f>
        <v>NO</v>
      </c>
    </row>
    <row r="203" spans="1:10" hidden="1" x14ac:dyDescent="0.25">
      <c r="A203" s="2">
        <v>44307</v>
      </c>
      <c r="B203">
        <v>53799.302013706925</v>
      </c>
      <c r="C203">
        <v>58835.420599999998</v>
      </c>
      <c r="D203">
        <v>56756.617299999998</v>
      </c>
      <c r="E203">
        <f>IF(raw_data2[[#This Row],[mm20_values]]="","",raw_data2[[#This Row],[close]]-raw_data2[[#This Row],[mm20_values]])</f>
        <v>-5036.1185862930724</v>
      </c>
      <c r="F203" t="str">
        <f>IF(raw_data2[[#This Row],[close moins mm20]]="","",IF(raw_data2[[#This Row],[close moins mm20]]&gt;=0,"UP","DOWN"))</f>
        <v>DOWN</v>
      </c>
      <c r="G203" t="str">
        <f>IF(C202="","",IF(raw_data2[[#This Row],[mm20_values]]-C202&gt;=0,"UP","DOWN"))</f>
        <v>DOWN</v>
      </c>
      <c r="H203" s="1" t="str">
        <f>IF(F202="","",IF(raw_data2[[#This Row],[Trend close vs mm20]]=F202,"NO","YES"))</f>
        <v>NO</v>
      </c>
    </row>
    <row r="204" spans="1:10" hidden="1" x14ac:dyDescent="0.25">
      <c r="A204" s="2">
        <v>44308</v>
      </c>
      <c r="B204">
        <v>51709.012637837208</v>
      </c>
      <c r="C204">
        <v>58472.716500000002</v>
      </c>
      <c r="D204">
        <v>56783.120600000002</v>
      </c>
      <c r="E204">
        <f>IF(raw_data2[[#This Row],[mm20_values]]="","",raw_data2[[#This Row],[close]]-raw_data2[[#This Row],[mm20_values]])</f>
        <v>-6763.7038621627944</v>
      </c>
      <c r="F204" t="str">
        <f>IF(raw_data2[[#This Row],[close moins mm20]]="","",IF(raw_data2[[#This Row],[close moins mm20]]&gt;=0,"UP","DOWN"))</f>
        <v>DOWN</v>
      </c>
      <c r="G204" t="str">
        <f>IF(C203="","",IF(raw_data2[[#This Row],[mm20_values]]-C203&gt;=0,"UP","DOWN"))</f>
        <v>DOWN</v>
      </c>
      <c r="H204" s="1" t="str">
        <f>IF(F203="","",IF(raw_data2[[#This Row],[Trend close vs mm20]]=F203,"NO","YES"))</f>
        <v>NO</v>
      </c>
    </row>
    <row r="205" spans="1:10" hidden="1" x14ac:dyDescent="0.25">
      <c r="A205" s="2">
        <v>44309</v>
      </c>
      <c r="B205">
        <v>51166.825663189942</v>
      </c>
      <c r="C205">
        <v>58178.666299999997</v>
      </c>
      <c r="D205">
        <v>56838.911999999997</v>
      </c>
      <c r="E205">
        <f>IF(raw_data2[[#This Row],[mm20_values]]="","",raw_data2[[#This Row],[close]]-raw_data2[[#This Row],[mm20_values]])</f>
        <v>-7011.840636810055</v>
      </c>
      <c r="F205" t="str">
        <f>IF(raw_data2[[#This Row],[close moins mm20]]="","",IF(raw_data2[[#This Row],[close moins mm20]]&gt;=0,"UP","DOWN"))</f>
        <v>DOWN</v>
      </c>
      <c r="G205" t="str">
        <f>IF(C204="","",IF(raw_data2[[#This Row],[mm20_values]]-C204&gt;=0,"UP","DOWN"))</f>
        <v>DOWN</v>
      </c>
      <c r="H205" s="1" t="str">
        <f>IF(F204="","",IF(raw_data2[[#This Row],[Trend close vs mm20]]=F204,"NO","YES"))</f>
        <v>NO</v>
      </c>
    </row>
    <row r="206" spans="1:10" hidden="1" x14ac:dyDescent="0.25">
      <c r="A206" s="2">
        <v>44310</v>
      </c>
      <c r="B206">
        <v>50124.947879399981</v>
      </c>
      <c r="C206">
        <v>57773.875899999999</v>
      </c>
      <c r="D206">
        <v>56865.588199999998</v>
      </c>
      <c r="E206">
        <f>IF(raw_data2[[#This Row],[mm20_values]]="","",raw_data2[[#This Row],[close]]-raw_data2[[#This Row],[mm20_values]])</f>
        <v>-7648.9280206000185</v>
      </c>
      <c r="F206" t="str">
        <f>IF(raw_data2[[#This Row],[close moins mm20]]="","",IF(raw_data2[[#This Row],[close moins mm20]]&gt;=0,"UP","DOWN"))</f>
        <v>DOWN</v>
      </c>
      <c r="G206" t="str">
        <f>IF(C205="","",IF(raw_data2[[#This Row],[mm20_values]]-C205&gt;=0,"UP","DOWN"))</f>
        <v>DOWN</v>
      </c>
      <c r="H206" s="1" t="str">
        <f>IF(F205="","",IF(raw_data2[[#This Row],[Trend close vs mm20]]=F205,"NO","YES"))</f>
        <v>NO</v>
      </c>
    </row>
    <row r="207" spans="1:10" hidden="1" x14ac:dyDescent="0.25">
      <c r="A207" s="2">
        <v>44311</v>
      </c>
      <c r="B207">
        <v>49119.752126488427</v>
      </c>
      <c r="C207">
        <v>57273.268799999998</v>
      </c>
      <c r="D207">
        <v>56870.243999999999</v>
      </c>
      <c r="E207">
        <f>IF(raw_data2[[#This Row],[mm20_values]]="","",raw_data2[[#This Row],[close]]-raw_data2[[#This Row],[mm20_values]])</f>
        <v>-8153.5166735115708</v>
      </c>
      <c r="F207" t="str">
        <f>IF(raw_data2[[#This Row],[close moins mm20]]="","",IF(raw_data2[[#This Row],[close moins mm20]]&gt;=0,"UP","DOWN"))</f>
        <v>DOWN</v>
      </c>
      <c r="G207" t="str">
        <f>IF(C206="","",IF(raw_data2[[#This Row],[mm20_values]]-C206&gt;=0,"UP","DOWN"))</f>
        <v>DOWN</v>
      </c>
      <c r="H207" s="1" t="str">
        <f>IF(F206="","",IF(raw_data2[[#This Row],[Trend close vs mm20]]=F206,"NO","YES"))</f>
        <v>NO</v>
      </c>
    </row>
    <row r="208" spans="1:10" hidden="1" x14ac:dyDescent="0.25">
      <c r="A208" s="2">
        <v>44312</v>
      </c>
      <c r="B208">
        <v>54057.523231631407</v>
      </c>
      <c r="C208">
        <v>57075.9738</v>
      </c>
      <c r="D208">
        <v>56931.669300000001</v>
      </c>
      <c r="E208">
        <f>IF(raw_data2[[#This Row],[mm20_values]]="","",raw_data2[[#This Row],[close]]-raw_data2[[#This Row],[mm20_values]])</f>
        <v>-3018.4505683685929</v>
      </c>
      <c r="F208" t="str">
        <f>IF(raw_data2[[#This Row],[close moins mm20]]="","",IF(raw_data2[[#This Row],[close moins mm20]]&gt;=0,"UP","DOWN"))</f>
        <v>DOWN</v>
      </c>
      <c r="G208" t="str">
        <f>IF(C207="","",IF(raw_data2[[#This Row],[mm20_values]]-C207&gt;=0,"UP","DOWN"))</f>
        <v>DOWN</v>
      </c>
      <c r="H208" s="1" t="str">
        <f>IF(F207="","",IF(raw_data2[[#This Row],[Trend close vs mm20]]=F207,"NO","YES"))</f>
        <v>NO</v>
      </c>
    </row>
    <row r="209" spans="1:10" hidden="1" x14ac:dyDescent="0.25">
      <c r="A209" s="2">
        <v>44313</v>
      </c>
      <c r="B209">
        <v>55064.961875884335</v>
      </c>
      <c r="C209">
        <v>57031.630700000002</v>
      </c>
      <c r="D209">
        <v>56984.966399999998</v>
      </c>
      <c r="E209">
        <f>IF(raw_data2[[#This Row],[mm20_values]]="","",raw_data2[[#This Row],[close]]-raw_data2[[#This Row],[mm20_values]])</f>
        <v>-1966.6688241156662</v>
      </c>
      <c r="F209" t="str">
        <f>IF(raw_data2[[#This Row],[close moins mm20]]="","",IF(raw_data2[[#This Row],[close moins mm20]]&gt;=0,"UP","DOWN"))</f>
        <v>DOWN</v>
      </c>
      <c r="G209" t="str">
        <f>IF(C208="","",IF(raw_data2[[#This Row],[mm20_values]]-C208&gt;=0,"UP","DOWN"))</f>
        <v>DOWN</v>
      </c>
      <c r="H209" s="1" t="str">
        <f>IF(F208="","",IF(raw_data2[[#This Row],[Trend close vs mm20]]=F208,"NO","YES"))</f>
        <v>NO</v>
      </c>
    </row>
    <row r="210" spans="1:10" hidden="1" x14ac:dyDescent="0.25">
      <c r="A210" s="2">
        <v>44314</v>
      </c>
      <c r="B210">
        <v>54885.722658202299</v>
      </c>
      <c r="C210">
        <v>56872.125699999997</v>
      </c>
      <c r="D210">
        <v>56984.196000000004</v>
      </c>
      <c r="E210">
        <f>IF(raw_data2[[#This Row],[mm20_values]]="","",raw_data2[[#This Row],[close]]-raw_data2[[#This Row],[mm20_values]])</f>
        <v>-1986.4030417976974</v>
      </c>
      <c r="F210" t="str">
        <f>IF(raw_data2[[#This Row],[close moins mm20]]="","",IF(raw_data2[[#This Row],[close moins mm20]]&gt;=0,"UP","DOWN"))</f>
        <v>DOWN</v>
      </c>
      <c r="G210" t="str">
        <f>IF(C209="","",IF(raw_data2[[#This Row],[mm20_values]]-C209&gt;=0,"UP","DOWN"))</f>
        <v>DOWN</v>
      </c>
      <c r="H210" s="1" t="str">
        <f>IF(F209="","",IF(raw_data2[[#This Row],[Trend close vs mm20]]=F209,"NO","YES"))</f>
        <v>NO</v>
      </c>
    </row>
    <row r="211" spans="1:10" hidden="1" x14ac:dyDescent="0.25">
      <c r="A211" s="2">
        <v>44315</v>
      </c>
      <c r="B211">
        <v>53586.040361543877</v>
      </c>
      <c r="C211">
        <v>56644.706700000002</v>
      </c>
      <c r="D211">
        <v>56938.100899999998</v>
      </c>
      <c r="E211">
        <f>IF(raw_data2[[#This Row],[mm20_values]]="","",raw_data2[[#This Row],[close]]-raw_data2[[#This Row],[mm20_values]])</f>
        <v>-3058.6663384561252</v>
      </c>
      <c r="F211" t="str">
        <f>IF(raw_data2[[#This Row],[close moins mm20]]="","",IF(raw_data2[[#This Row],[close moins mm20]]&gt;=0,"UP","DOWN"))</f>
        <v>DOWN</v>
      </c>
      <c r="G211" t="str">
        <f>IF(C210="","",IF(raw_data2[[#This Row],[mm20_values]]-C210&gt;=0,"UP","DOWN"))</f>
        <v>DOWN</v>
      </c>
      <c r="H211" s="1" t="str">
        <f>IF(F210="","",IF(raw_data2[[#This Row],[Trend close vs mm20]]=F210,"NO","YES"))</f>
        <v>NO</v>
      </c>
    </row>
    <row r="212" spans="1:10" x14ac:dyDescent="0.25">
      <c r="A212" s="2">
        <v>44316</v>
      </c>
      <c r="B212">
        <v>57730.287712175203</v>
      </c>
      <c r="C212">
        <v>56542.246400000004</v>
      </c>
      <c r="D212">
        <v>56936.378199999999</v>
      </c>
      <c r="E212">
        <f>IF(raw_data2[[#This Row],[mm20_values]]="","",raw_data2[[#This Row],[close]]-raw_data2[[#This Row],[mm20_values]])</f>
        <v>1188.041312175199</v>
      </c>
      <c r="F212" t="str">
        <f>IF(raw_data2[[#This Row],[close moins mm20]]="","",IF(raw_data2[[#This Row],[close moins mm20]]&gt;=0,"UP","DOWN"))</f>
        <v>UP</v>
      </c>
      <c r="G212" t="str">
        <f>IF(C211="","",IF(raw_data2[[#This Row],[mm20_values]]-C211&gt;=0,"UP","DOWN"))</f>
        <v>DOWN</v>
      </c>
      <c r="H212" s="1" t="str">
        <f>IF(F211="","",IF(raw_data2[[#This Row],[Trend close vs mm20]]=F211,"NO","YES"))</f>
        <v>YES</v>
      </c>
    </row>
    <row r="213" spans="1:10" hidden="1" x14ac:dyDescent="0.25">
      <c r="A213" s="2">
        <v>44317</v>
      </c>
      <c r="B213">
        <v>57829.684920638858</v>
      </c>
      <c r="C213">
        <v>56429.450700000001</v>
      </c>
      <c r="D213">
        <v>56948.054199999999</v>
      </c>
      <c r="E213">
        <f>IF(raw_data2[[#This Row],[mm20_values]]="","",raw_data2[[#This Row],[close]]-raw_data2[[#This Row],[mm20_values]])</f>
        <v>1400.2342206388566</v>
      </c>
      <c r="F213" t="str">
        <f>IF(raw_data2[[#This Row],[close moins mm20]]="","",IF(raw_data2[[#This Row],[close moins mm20]]&gt;=0,"UP","DOWN"))</f>
        <v>UP</v>
      </c>
      <c r="G213" t="str">
        <f>IF(C212="","",IF(raw_data2[[#This Row],[mm20_values]]-C212&gt;=0,"UP","DOWN"))</f>
        <v>DOWN</v>
      </c>
      <c r="H213" s="1" t="str">
        <f>IF(F212="","",IF(raw_data2[[#This Row],[Trend close vs mm20]]=F212,"NO","YES"))</f>
        <v>NO</v>
      </c>
    </row>
    <row r="214" spans="1:10" hidden="1" x14ac:dyDescent="0.25">
      <c r="A214" s="2">
        <v>44318</v>
      </c>
      <c r="B214">
        <v>56612.638456992892</v>
      </c>
      <c r="C214">
        <v>56267.4611</v>
      </c>
      <c r="D214">
        <v>56856.634400000003</v>
      </c>
      <c r="E214">
        <f>IF(raw_data2[[#This Row],[mm20_values]]="","",raw_data2[[#This Row],[close]]-raw_data2[[#This Row],[mm20_values]])</f>
        <v>345.17735699289187</v>
      </c>
      <c r="F214" t="str">
        <f>IF(raw_data2[[#This Row],[close moins mm20]]="","",IF(raw_data2[[#This Row],[close moins mm20]]&gt;=0,"UP","DOWN"))</f>
        <v>UP</v>
      </c>
      <c r="G214" t="str">
        <f>IF(C213="","",IF(raw_data2[[#This Row],[mm20_values]]-C213&gt;=0,"UP","DOWN"))</f>
        <v>DOWN</v>
      </c>
      <c r="H214" s="1" t="str">
        <f>IF(F213="","",IF(raw_data2[[#This Row],[Trend close vs mm20]]=F213,"NO","YES"))</f>
        <v>NO</v>
      </c>
    </row>
    <row r="215" spans="1:10" hidden="1" x14ac:dyDescent="0.25">
      <c r="A215" s="2">
        <v>44319</v>
      </c>
      <c r="B215">
        <v>57178.886076329327</v>
      </c>
      <c r="C215">
        <v>55945.680800000002</v>
      </c>
      <c r="D215">
        <v>56820.650600000001</v>
      </c>
      <c r="E215">
        <f>IF(raw_data2[[#This Row],[mm20_values]]="","",raw_data2[[#This Row],[close]]-raw_data2[[#This Row],[mm20_values]])</f>
        <v>1233.205276329325</v>
      </c>
      <c r="F215" t="str">
        <f>IF(raw_data2[[#This Row],[close moins mm20]]="","",IF(raw_data2[[#This Row],[close moins mm20]]&gt;=0,"UP","DOWN"))</f>
        <v>UP</v>
      </c>
      <c r="G215" t="str">
        <f>IF(C214="","",IF(raw_data2[[#This Row],[mm20_values]]-C214&gt;=0,"UP","DOWN"))</f>
        <v>DOWN</v>
      </c>
      <c r="H215" s="1" t="str">
        <f>IF(F214="","",IF(raw_data2[[#This Row],[Trend close vs mm20]]=F214,"NO","YES"))</f>
        <v>NO</v>
      </c>
    </row>
    <row r="216" spans="1:10" x14ac:dyDescent="0.25">
      <c r="A216" s="2">
        <v>44320</v>
      </c>
      <c r="B216">
        <v>53250.509377050192</v>
      </c>
      <c r="C216">
        <v>55457.498599999999</v>
      </c>
      <c r="D216">
        <v>56772.979099999997</v>
      </c>
      <c r="E216">
        <f>IF(raw_data2[[#This Row],[mm20_values]]="","",raw_data2[[#This Row],[close]]-raw_data2[[#This Row],[mm20_values]])</f>
        <v>-2206.9892229498073</v>
      </c>
      <c r="F216" t="str">
        <f>IF(raw_data2[[#This Row],[close moins mm20]]="","",IF(raw_data2[[#This Row],[close moins mm20]]&gt;=0,"UP","DOWN"))</f>
        <v>DOWN</v>
      </c>
      <c r="G216" t="str">
        <f>IF(C215="","",IF(raw_data2[[#This Row],[mm20_values]]-C215&gt;=0,"UP","DOWN"))</f>
        <v>DOWN</v>
      </c>
      <c r="H216" s="1" t="str">
        <f>IF(F215="","",IF(raw_data2[[#This Row],[Trend close vs mm20]]=F215,"NO","YES"))</f>
        <v>YES</v>
      </c>
      <c r="I216">
        <f>raw_data2[[#This Row],[close]]-B212</f>
        <v>-4479.7783351250109</v>
      </c>
      <c r="J216">
        <f>I216+0.03*I216</f>
        <v>-4614.1716851787614</v>
      </c>
    </row>
    <row r="217" spans="1:10" x14ac:dyDescent="0.25">
      <c r="A217" s="2">
        <v>44321</v>
      </c>
      <c r="B217">
        <v>57500.980517385018</v>
      </c>
      <c r="C217">
        <v>55171.593999999997</v>
      </c>
      <c r="D217">
        <v>56784.741399999999</v>
      </c>
      <c r="E217">
        <f>IF(raw_data2[[#This Row],[mm20_values]]="","",raw_data2[[#This Row],[close]]-raw_data2[[#This Row],[mm20_values]])</f>
        <v>2329.3865173850209</v>
      </c>
      <c r="F217" t="str">
        <f>IF(raw_data2[[#This Row],[close moins mm20]]="","",IF(raw_data2[[#This Row],[close moins mm20]]&gt;=0,"UP","DOWN"))</f>
        <v>UP</v>
      </c>
      <c r="G217" t="str">
        <f>IF(C216="","",IF(raw_data2[[#This Row],[mm20_values]]-C216&gt;=0,"UP","DOWN"))</f>
        <v>DOWN</v>
      </c>
      <c r="H217" s="1" t="str">
        <f>IF(F216="","",IF(raw_data2[[#This Row],[Trend close vs mm20]]=F216,"NO","YES"))</f>
        <v>YES</v>
      </c>
    </row>
    <row r="218" spans="1:10" hidden="1" x14ac:dyDescent="0.25">
      <c r="A218" s="2">
        <v>44322</v>
      </c>
      <c r="B218">
        <v>56431.250276969135</v>
      </c>
      <c r="C218">
        <v>54923.302900000002</v>
      </c>
      <c r="D218">
        <v>56735.495600000002</v>
      </c>
      <c r="E218">
        <f>IF(raw_data2[[#This Row],[mm20_values]]="","",raw_data2[[#This Row],[close]]-raw_data2[[#This Row],[mm20_values]])</f>
        <v>1507.9473769691322</v>
      </c>
      <c r="F218" t="str">
        <f>IF(raw_data2[[#This Row],[close moins mm20]]="","",IF(raw_data2[[#This Row],[close moins mm20]]&gt;=0,"UP","DOWN"))</f>
        <v>UP</v>
      </c>
      <c r="G218" t="str">
        <f>IF(C217="","",IF(raw_data2[[#This Row],[mm20_values]]-C217&gt;=0,"UP","DOWN"))</f>
        <v>DOWN</v>
      </c>
      <c r="H218" s="1" t="str">
        <f>IF(F217="","",IF(raw_data2[[#This Row],[Trend close vs mm20]]=F217,"NO","YES"))</f>
        <v>NO</v>
      </c>
    </row>
    <row r="219" spans="1:10" hidden="1" x14ac:dyDescent="0.25">
      <c r="A219" s="2">
        <v>44323</v>
      </c>
      <c r="B219">
        <v>57363.454781578337</v>
      </c>
      <c r="C219">
        <v>54790.162400000001</v>
      </c>
      <c r="D219">
        <v>56729.981299999999</v>
      </c>
      <c r="E219">
        <f>IF(raw_data2[[#This Row],[mm20_values]]="","",raw_data2[[#This Row],[close]]-raw_data2[[#This Row],[mm20_values]])</f>
        <v>2573.2923815783361</v>
      </c>
      <c r="F219" t="str">
        <f>IF(raw_data2[[#This Row],[close moins mm20]]="","",IF(raw_data2[[#This Row],[close moins mm20]]&gt;=0,"UP","DOWN"))</f>
        <v>UP</v>
      </c>
      <c r="G219" t="str">
        <f>IF(C218="","",IF(raw_data2[[#This Row],[mm20_values]]-C218&gt;=0,"UP","DOWN"))</f>
        <v>DOWN</v>
      </c>
      <c r="H219" s="1" t="str">
        <f>IF(F218="","",IF(raw_data2[[#This Row],[Trend close vs mm20]]=F218,"NO","YES"))</f>
        <v>NO</v>
      </c>
    </row>
    <row r="220" spans="1:10" hidden="1" x14ac:dyDescent="0.25">
      <c r="A220" s="2">
        <v>44324</v>
      </c>
      <c r="B220">
        <v>58934.936384896224</v>
      </c>
      <c r="C220">
        <v>54925.388599999998</v>
      </c>
      <c r="D220">
        <v>56747.780700000003</v>
      </c>
      <c r="E220">
        <f>IF(raw_data2[[#This Row],[mm20_values]]="","",raw_data2[[#This Row],[close]]-raw_data2[[#This Row],[mm20_values]])</f>
        <v>4009.5477848962255</v>
      </c>
      <c r="F220" t="str">
        <f>IF(raw_data2[[#This Row],[close moins mm20]]="","",IF(raw_data2[[#This Row],[close moins mm20]]&gt;=0,"UP","DOWN"))</f>
        <v>UP</v>
      </c>
      <c r="G220" t="str">
        <f>IF(C219="","",IF(raw_data2[[#This Row],[mm20_values]]-C219&gt;=0,"UP","DOWN"))</f>
        <v>UP</v>
      </c>
      <c r="H220" s="1" t="str">
        <f>IF(F219="","",IF(raw_data2[[#This Row],[Trend close vs mm20]]=F219,"NO","YES"))</f>
        <v>NO</v>
      </c>
    </row>
    <row r="221" spans="1:10" hidden="1" x14ac:dyDescent="0.25">
      <c r="A221" s="2">
        <v>44325</v>
      </c>
      <c r="B221">
        <v>58293.48964180507</v>
      </c>
      <c r="C221">
        <v>55055.978600000002</v>
      </c>
      <c r="D221">
        <v>56751.684699999998</v>
      </c>
      <c r="E221">
        <f>IF(raw_data2[[#This Row],[mm20_values]]="","",raw_data2[[#This Row],[close]]-raw_data2[[#This Row],[mm20_values]])</f>
        <v>3237.5110418050681</v>
      </c>
      <c r="F221" t="str">
        <f>IF(raw_data2[[#This Row],[close moins mm20]]="","",IF(raw_data2[[#This Row],[close moins mm20]]&gt;=0,"UP","DOWN"))</f>
        <v>UP</v>
      </c>
      <c r="G221" t="str">
        <f>IF(C220="","",IF(raw_data2[[#This Row],[mm20_values]]-C220&gt;=0,"UP","DOWN"))</f>
        <v>UP</v>
      </c>
      <c r="H221" s="1" t="str">
        <f>IF(F220="","",IF(raw_data2[[#This Row],[Trend close vs mm20]]=F220,"NO","YES"))</f>
        <v>NO</v>
      </c>
    </row>
    <row r="222" spans="1:10" hidden="1" x14ac:dyDescent="0.25">
      <c r="A222" s="2">
        <v>44326</v>
      </c>
      <c r="B222">
        <v>55855.609274233968</v>
      </c>
      <c r="C222">
        <v>55024.790800000002</v>
      </c>
      <c r="D222">
        <v>56721.539799999999</v>
      </c>
      <c r="E222">
        <f>IF(raw_data2[[#This Row],[mm20_values]]="","",raw_data2[[#This Row],[close]]-raw_data2[[#This Row],[mm20_values]])</f>
        <v>830.81847423396539</v>
      </c>
      <c r="F222" t="str">
        <f>IF(raw_data2[[#This Row],[close moins mm20]]="","",IF(raw_data2[[#This Row],[close moins mm20]]&gt;=0,"UP","DOWN"))</f>
        <v>UP</v>
      </c>
      <c r="G222" t="str">
        <f>IF(C221="","",IF(raw_data2[[#This Row],[mm20_values]]-C221&gt;=0,"UP","DOWN"))</f>
        <v>DOWN</v>
      </c>
      <c r="H222" s="1" t="str">
        <f>IF(F221="","",IF(raw_data2[[#This Row],[Trend close vs mm20]]=F221,"NO","YES"))</f>
        <v>NO</v>
      </c>
    </row>
    <row r="223" spans="1:10" hidden="1" x14ac:dyDescent="0.25">
      <c r="A223" s="2">
        <v>44327</v>
      </c>
      <c r="B223">
        <v>56730.151117056856</v>
      </c>
      <c r="C223">
        <v>55171.333200000001</v>
      </c>
      <c r="D223">
        <v>56774.109499999999</v>
      </c>
      <c r="E223">
        <f>IF(raw_data2[[#This Row],[mm20_values]]="","",raw_data2[[#This Row],[close]]-raw_data2[[#This Row],[mm20_values]])</f>
        <v>1558.8179170568546</v>
      </c>
      <c r="F223" t="str">
        <f>IF(raw_data2[[#This Row],[close moins mm20]]="","",IF(raw_data2[[#This Row],[close moins mm20]]&gt;=0,"UP","DOWN"))</f>
        <v>UP</v>
      </c>
      <c r="G223" t="str">
        <f>IF(C222="","",IF(raw_data2[[#This Row],[mm20_values]]-C222&gt;=0,"UP","DOWN"))</f>
        <v>UP</v>
      </c>
      <c r="H223" s="1" t="str">
        <f>IF(F222="","",IF(raw_data2[[#This Row],[Trend close vs mm20]]=F222,"NO","YES"))</f>
        <v>NO</v>
      </c>
    </row>
    <row r="224" spans="1:10" x14ac:dyDescent="0.25">
      <c r="A224" s="2">
        <v>44328</v>
      </c>
      <c r="B224">
        <v>49542.715330223982</v>
      </c>
      <c r="C224">
        <v>55063.018400000001</v>
      </c>
      <c r="D224">
        <v>56677.997000000003</v>
      </c>
      <c r="E224">
        <f>IF(raw_data2[[#This Row],[mm20_values]]="","",raw_data2[[#This Row],[close]]-raw_data2[[#This Row],[mm20_values]])</f>
        <v>-5520.3030697760187</v>
      </c>
      <c r="F224" t="str">
        <f>IF(raw_data2[[#This Row],[close moins mm20]]="","",IF(raw_data2[[#This Row],[close moins mm20]]&gt;=0,"UP","DOWN"))</f>
        <v>DOWN</v>
      </c>
      <c r="G224" t="str">
        <f>IF(C223="","",IF(raw_data2[[#This Row],[mm20_values]]-C223&gt;=0,"UP","DOWN"))</f>
        <v>DOWN</v>
      </c>
      <c r="H224" s="1" t="str">
        <f>IF(F223="","",IF(raw_data2[[#This Row],[Trend close vs mm20]]=F223,"NO","YES"))</f>
        <v>YES</v>
      </c>
      <c r="I224">
        <f>raw_data2[[#This Row],[close]]-B217</f>
        <v>-7958.265187161036</v>
      </c>
      <c r="J224">
        <f>I224+0.03*I224</f>
        <v>-8197.0131427758679</v>
      </c>
    </row>
    <row r="225" spans="1:8" hidden="1" x14ac:dyDescent="0.25">
      <c r="A225" s="2">
        <v>44329</v>
      </c>
      <c r="B225">
        <v>49687.005079417846</v>
      </c>
      <c r="C225">
        <v>54989.027399999999</v>
      </c>
      <c r="D225">
        <v>56625.597800000003</v>
      </c>
      <c r="E225">
        <f>IF(raw_data2[[#This Row],[mm20_values]]="","",raw_data2[[#This Row],[close]]-raw_data2[[#This Row],[mm20_values]])</f>
        <v>-5302.022320582153</v>
      </c>
      <c r="F225" t="str">
        <f>IF(raw_data2[[#This Row],[close moins mm20]]="","",IF(raw_data2[[#This Row],[close moins mm20]]&gt;=0,"UP","DOWN"))</f>
        <v>DOWN</v>
      </c>
      <c r="G225" t="str">
        <f>IF(C224="","",IF(raw_data2[[#This Row],[mm20_values]]-C224&gt;=0,"UP","DOWN"))</f>
        <v>DOWN</v>
      </c>
      <c r="H225" s="1" t="str">
        <f>IF(F224="","",IF(raw_data2[[#This Row],[Trend close vs mm20]]=F224,"NO","YES"))</f>
        <v>NO</v>
      </c>
    </row>
    <row r="226" spans="1:8" hidden="1" x14ac:dyDescent="0.25">
      <c r="A226" s="2">
        <v>44330</v>
      </c>
      <c r="B226">
        <v>49891.588882474462</v>
      </c>
      <c r="C226">
        <v>54977.359400000001</v>
      </c>
      <c r="D226">
        <v>56597.050999999999</v>
      </c>
      <c r="E226">
        <f>IF(raw_data2[[#This Row],[mm20_values]]="","",raw_data2[[#This Row],[close]]-raw_data2[[#This Row],[mm20_values]])</f>
        <v>-5085.7705175255396</v>
      </c>
      <c r="F226" t="str">
        <f>IF(raw_data2[[#This Row],[close moins mm20]]="","",IF(raw_data2[[#This Row],[close moins mm20]]&gt;=0,"UP","DOWN"))</f>
        <v>DOWN</v>
      </c>
      <c r="G226" t="str">
        <f>IF(C225="","",IF(raw_data2[[#This Row],[mm20_values]]-C225&gt;=0,"UP","DOWN"))</f>
        <v>DOWN</v>
      </c>
      <c r="H226" s="1" t="str">
        <f>IF(F225="","",IF(raw_data2[[#This Row],[Trend close vs mm20]]=F225,"NO","YES"))</f>
        <v>NO</v>
      </c>
    </row>
    <row r="227" spans="1:8" hidden="1" x14ac:dyDescent="0.25">
      <c r="A227" s="2">
        <v>44331</v>
      </c>
      <c r="B227">
        <v>46781.977763335752</v>
      </c>
      <c r="C227">
        <v>54860.470699999998</v>
      </c>
      <c r="D227">
        <v>56431.239800000003</v>
      </c>
      <c r="E227">
        <f>IF(raw_data2[[#This Row],[mm20_values]]="","",raw_data2[[#This Row],[close]]-raw_data2[[#This Row],[mm20_values]])</f>
        <v>-8078.4929366642464</v>
      </c>
      <c r="F227" t="str">
        <f>IF(raw_data2[[#This Row],[close moins mm20]]="","",IF(raw_data2[[#This Row],[close moins mm20]]&gt;=0,"UP","DOWN"))</f>
        <v>DOWN</v>
      </c>
      <c r="G227" t="str">
        <f>IF(C226="","",IF(raw_data2[[#This Row],[mm20_values]]-C226&gt;=0,"UP","DOWN"))</f>
        <v>DOWN</v>
      </c>
      <c r="H227" s="1" t="str">
        <f>IF(F226="","",IF(raw_data2[[#This Row],[Trend close vs mm20]]=F226,"NO","YES"))</f>
        <v>NO</v>
      </c>
    </row>
    <row r="228" spans="1:8" hidden="1" x14ac:dyDescent="0.25">
      <c r="A228" s="2">
        <v>44332</v>
      </c>
      <c r="B228">
        <v>46485.90946519428</v>
      </c>
      <c r="C228">
        <v>54481.89</v>
      </c>
      <c r="D228">
        <v>56244.096400000002</v>
      </c>
      <c r="E228">
        <f>IF(raw_data2[[#This Row],[mm20_values]]="","",raw_data2[[#This Row],[close]]-raw_data2[[#This Row],[mm20_values]])</f>
        <v>-7995.9805348057198</v>
      </c>
      <c r="F228" t="str">
        <f>IF(raw_data2[[#This Row],[close moins mm20]]="","",IF(raw_data2[[#This Row],[close moins mm20]]&gt;=0,"UP","DOWN"))</f>
        <v>DOWN</v>
      </c>
      <c r="G228" t="str">
        <f>IF(C227="","",IF(raw_data2[[#This Row],[mm20_values]]-C227&gt;=0,"UP","DOWN"))</f>
        <v>DOWN</v>
      </c>
      <c r="H228" s="1" t="str">
        <f>IF(F227="","",IF(raw_data2[[#This Row],[Trend close vs mm20]]=F227,"NO","YES"))</f>
        <v>NO</v>
      </c>
    </row>
    <row r="229" spans="1:8" hidden="1" x14ac:dyDescent="0.25">
      <c r="A229" s="2">
        <v>44333</v>
      </c>
      <c r="B229">
        <v>43546.967636204528</v>
      </c>
      <c r="C229">
        <v>53905.990299999998</v>
      </c>
      <c r="D229">
        <v>55999.594499999999</v>
      </c>
      <c r="E229">
        <f>IF(raw_data2[[#This Row],[mm20_values]]="","",raw_data2[[#This Row],[close]]-raw_data2[[#This Row],[mm20_values]])</f>
        <v>-10359.022663795469</v>
      </c>
      <c r="F229" t="str">
        <f>IF(raw_data2[[#This Row],[close moins mm20]]="","",IF(raw_data2[[#This Row],[close moins mm20]]&gt;=0,"UP","DOWN"))</f>
        <v>DOWN</v>
      </c>
      <c r="G229" t="str">
        <f>IF(C228="","",IF(raw_data2[[#This Row],[mm20_values]]-C228&gt;=0,"UP","DOWN"))</f>
        <v>DOWN</v>
      </c>
      <c r="H229" s="1" t="str">
        <f>IF(F228="","",IF(raw_data2[[#This Row],[Trend close vs mm20]]=F228,"NO","YES"))</f>
        <v>NO</v>
      </c>
    </row>
    <row r="230" spans="1:8" hidden="1" x14ac:dyDescent="0.25">
      <c r="A230" s="2">
        <v>44334</v>
      </c>
      <c r="B230">
        <v>42989.416320425516</v>
      </c>
      <c r="C230">
        <v>53311.175000000003</v>
      </c>
      <c r="D230">
        <v>55706.737699999998</v>
      </c>
      <c r="E230">
        <f>IF(raw_data2[[#This Row],[mm20_values]]="","",raw_data2[[#This Row],[close]]-raw_data2[[#This Row],[mm20_values]])</f>
        <v>-10321.758679574486</v>
      </c>
      <c r="F230" t="str">
        <f>IF(raw_data2[[#This Row],[close moins mm20]]="","",IF(raw_data2[[#This Row],[close moins mm20]]&gt;=0,"UP","DOWN"))</f>
        <v>DOWN</v>
      </c>
      <c r="G230" t="str">
        <f>IF(C229="","",IF(raw_data2[[#This Row],[mm20_values]]-C229&gt;=0,"UP","DOWN"))</f>
        <v>DOWN</v>
      </c>
      <c r="H230" s="1" t="str">
        <f>IF(F229="","",IF(raw_data2[[#This Row],[Trend close vs mm20]]=F229,"NO","YES"))</f>
        <v>NO</v>
      </c>
    </row>
    <row r="231" spans="1:8" hidden="1" x14ac:dyDescent="0.25">
      <c r="A231" s="2">
        <v>44335</v>
      </c>
      <c r="B231">
        <v>36752.512082838781</v>
      </c>
      <c r="C231">
        <v>52469.498599999999</v>
      </c>
      <c r="D231">
        <v>55266.025300000001</v>
      </c>
      <c r="E231">
        <f>IF(raw_data2[[#This Row],[mm20_values]]="","",raw_data2[[#This Row],[close]]-raw_data2[[#This Row],[mm20_values]])</f>
        <v>-15716.986517161218</v>
      </c>
      <c r="F231" t="str">
        <f>IF(raw_data2[[#This Row],[close moins mm20]]="","",IF(raw_data2[[#This Row],[close moins mm20]]&gt;=0,"UP","DOWN"))</f>
        <v>DOWN</v>
      </c>
      <c r="G231" t="str">
        <f>IF(C230="","",IF(raw_data2[[#This Row],[mm20_values]]-C230&gt;=0,"UP","DOWN"))</f>
        <v>DOWN</v>
      </c>
      <c r="H231" s="1" t="str">
        <f>IF(F230="","",IF(raw_data2[[#This Row],[Trend close vs mm20]]=F230,"NO","YES"))</f>
        <v>NO</v>
      </c>
    </row>
    <row r="232" spans="1:8" hidden="1" x14ac:dyDescent="0.25">
      <c r="A232" s="2">
        <v>44336</v>
      </c>
      <c r="B232">
        <v>40681.630657583933</v>
      </c>
      <c r="C232">
        <v>51617.065699999999</v>
      </c>
      <c r="D232">
        <v>54904.190499999997</v>
      </c>
      <c r="E232">
        <f>IF(raw_data2[[#This Row],[mm20_values]]="","",raw_data2[[#This Row],[close]]-raw_data2[[#This Row],[mm20_values]])</f>
        <v>-10935.435042416066</v>
      </c>
      <c r="F232" t="str">
        <f>IF(raw_data2[[#This Row],[close moins mm20]]="","",IF(raw_data2[[#This Row],[close moins mm20]]&gt;=0,"UP","DOWN"))</f>
        <v>DOWN</v>
      </c>
      <c r="G232" t="str">
        <f>IF(C231="","",IF(raw_data2[[#This Row],[mm20_values]]-C231&gt;=0,"UP","DOWN"))</f>
        <v>DOWN</v>
      </c>
      <c r="H232" s="1" t="str">
        <f>IF(F231="","",IF(raw_data2[[#This Row],[Trend close vs mm20]]=F231,"NO","YES"))</f>
        <v>NO</v>
      </c>
    </row>
    <row r="233" spans="1:8" hidden="1" x14ac:dyDescent="0.25">
      <c r="A233" s="2">
        <v>44337</v>
      </c>
      <c r="B233">
        <v>37336.169477779673</v>
      </c>
      <c r="C233">
        <v>50592.389900000002</v>
      </c>
      <c r="D233">
        <v>54476.619400000003</v>
      </c>
      <c r="E233">
        <f>IF(raw_data2[[#This Row],[mm20_values]]="","",raw_data2[[#This Row],[close]]-raw_data2[[#This Row],[mm20_values]])</f>
        <v>-13256.220422220329</v>
      </c>
      <c r="F233" t="str">
        <f>IF(raw_data2[[#This Row],[close moins mm20]]="","",IF(raw_data2[[#This Row],[close moins mm20]]&gt;=0,"UP","DOWN"))</f>
        <v>DOWN</v>
      </c>
      <c r="G233" t="str">
        <f>IF(C232="","",IF(raw_data2[[#This Row],[mm20_values]]-C232&gt;=0,"UP","DOWN"))</f>
        <v>DOWN</v>
      </c>
      <c r="H233" s="1" t="str">
        <f>IF(F232="","",IF(raw_data2[[#This Row],[Trend close vs mm20]]=F232,"NO","YES"))</f>
        <v>NO</v>
      </c>
    </row>
    <row r="234" spans="1:8" hidden="1" x14ac:dyDescent="0.25">
      <c r="A234" s="2">
        <v>44338</v>
      </c>
      <c r="B234">
        <v>37513.471133499377</v>
      </c>
      <c r="C234">
        <v>49637.431600000004</v>
      </c>
      <c r="D234">
        <v>54047.626900000003</v>
      </c>
      <c r="E234">
        <f>IF(raw_data2[[#This Row],[mm20_values]]="","",raw_data2[[#This Row],[close]]-raw_data2[[#This Row],[mm20_values]])</f>
        <v>-12123.960466500626</v>
      </c>
      <c r="F234" t="str">
        <f>IF(raw_data2[[#This Row],[close moins mm20]]="","",IF(raw_data2[[#This Row],[close moins mm20]]&gt;=0,"UP","DOWN"))</f>
        <v>DOWN</v>
      </c>
      <c r="G234" t="str">
        <f>IF(C233="","",IF(raw_data2[[#This Row],[mm20_values]]-C233&gt;=0,"UP","DOWN"))</f>
        <v>DOWN</v>
      </c>
      <c r="H234" s="1" t="str">
        <f>IF(F233="","",IF(raw_data2[[#This Row],[Trend close vs mm20]]=F233,"NO","YES"))</f>
        <v>NO</v>
      </c>
    </row>
    <row r="235" spans="1:8" hidden="1" x14ac:dyDescent="0.25">
      <c r="A235" s="2">
        <v>44339</v>
      </c>
      <c r="B235">
        <v>34727.226975275742</v>
      </c>
      <c r="C235">
        <v>48514.848599999998</v>
      </c>
      <c r="D235">
        <v>53601.214899999999</v>
      </c>
      <c r="E235">
        <f>IF(raw_data2[[#This Row],[mm20_values]]="","",raw_data2[[#This Row],[close]]-raw_data2[[#This Row],[mm20_values]])</f>
        <v>-13787.621624724256</v>
      </c>
      <c r="F235" t="str">
        <f>IF(raw_data2[[#This Row],[close moins mm20]]="","",IF(raw_data2[[#This Row],[close moins mm20]]&gt;=0,"UP","DOWN"))</f>
        <v>DOWN</v>
      </c>
      <c r="G235" t="str">
        <f>IF(C234="","",IF(raw_data2[[#This Row],[mm20_values]]-C234&gt;=0,"UP","DOWN"))</f>
        <v>DOWN</v>
      </c>
      <c r="H235" s="1" t="str">
        <f>IF(F234="","",IF(raw_data2[[#This Row],[Trend close vs mm20]]=F234,"NO","YES"))</f>
        <v>NO</v>
      </c>
    </row>
    <row r="236" spans="1:8" hidden="1" x14ac:dyDescent="0.25">
      <c r="A236" s="2">
        <v>44340</v>
      </c>
      <c r="B236">
        <v>38844.828500751457</v>
      </c>
      <c r="C236">
        <v>47794.564599999998</v>
      </c>
      <c r="D236">
        <v>53213.696300000003</v>
      </c>
      <c r="E236">
        <f>IF(raw_data2[[#This Row],[mm20_values]]="","",raw_data2[[#This Row],[close]]-raw_data2[[#This Row],[mm20_values]])</f>
        <v>-8949.736099248541</v>
      </c>
      <c r="F236" t="str">
        <f>IF(raw_data2[[#This Row],[close moins mm20]]="","",IF(raw_data2[[#This Row],[close moins mm20]]&gt;=0,"UP","DOWN"))</f>
        <v>DOWN</v>
      </c>
      <c r="G236" t="str">
        <f>IF(C235="","",IF(raw_data2[[#This Row],[mm20_values]]-C235&gt;=0,"UP","DOWN"))</f>
        <v>DOWN</v>
      </c>
      <c r="H236" s="1" t="str">
        <f>IF(F235="","",IF(raw_data2[[#This Row],[Trend close vs mm20]]=F235,"NO","YES"))</f>
        <v>NO</v>
      </c>
    </row>
    <row r="237" spans="1:8" hidden="1" x14ac:dyDescent="0.25">
      <c r="A237" s="2">
        <v>44341</v>
      </c>
      <c r="B237">
        <v>38368.618502313293</v>
      </c>
      <c r="C237">
        <v>46837.946499999998</v>
      </c>
      <c r="D237">
        <v>52798.430800000002</v>
      </c>
      <c r="E237">
        <f>IF(raw_data2[[#This Row],[mm20_values]]="","",raw_data2[[#This Row],[close]]-raw_data2[[#This Row],[mm20_values]])</f>
        <v>-8469.3279976867052</v>
      </c>
      <c r="F237" t="str">
        <f>IF(raw_data2[[#This Row],[close moins mm20]]="","",IF(raw_data2[[#This Row],[close moins mm20]]&gt;=0,"UP","DOWN"))</f>
        <v>DOWN</v>
      </c>
      <c r="G237" t="str">
        <f>IF(C236="","",IF(raw_data2[[#This Row],[mm20_values]]-C236&gt;=0,"UP","DOWN"))</f>
        <v>DOWN</v>
      </c>
      <c r="H237" s="1" t="str">
        <f>IF(F236="","",IF(raw_data2[[#This Row],[Trend close vs mm20]]=F236,"NO","YES"))</f>
        <v>NO</v>
      </c>
    </row>
    <row r="238" spans="1:8" hidden="1" x14ac:dyDescent="0.25">
      <c r="A238" s="2">
        <v>44342</v>
      </c>
      <c r="B238">
        <v>39292.374662824601</v>
      </c>
      <c r="C238">
        <v>45981.002699999997</v>
      </c>
      <c r="D238">
        <v>52424.209799999997</v>
      </c>
      <c r="E238">
        <f>IF(raw_data2[[#This Row],[mm20_values]]="","",raw_data2[[#This Row],[close]]-raw_data2[[#This Row],[mm20_values]])</f>
        <v>-6688.6280371753965</v>
      </c>
      <c r="F238" t="str">
        <f>IF(raw_data2[[#This Row],[close moins mm20]]="","",IF(raw_data2[[#This Row],[close moins mm20]]&gt;=0,"UP","DOWN"))</f>
        <v>DOWN</v>
      </c>
      <c r="G238" t="str">
        <f>IF(C237="","",IF(raw_data2[[#This Row],[mm20_values]]-C237&gt;=0,"UP","DOWN"))</f>
        <v>DOWN</v>
      </c>
      <c r="H238" s="1" t="str">
        <f>IF(F237="","",IF(raw_data2[[#This Row],[Trend close vs mm20]]=F237,"NO","YES"))</f>
        <v>NO</v>
      </c>
    </row>
    <row r="239" spans="1:8" hidden="1" x14ac:dyDescent="0.25">
      <c r="A239" s="2">
        <v>44343</v>
      </c>
      <c r="B239">
        <v>38558.64520257066</v>
      </c>
      <c r="C239">
        <v>45040.762199999997</v>
      </c>
      <c r="D239">
        <v>52076.3462</v>
      </c>
      <c r="E239">
        <f>IF(raw_data2[[#This Row],[mm20_values]]="","",raw_data2[[#This Row],[close]]-raw_data2[[#This Row],[mm20_values]])</f>
        <v>-6482.1169974293371</v>
      </c>
      <c r="F239" t="str">
        <f>IF(raw_data2[[#This Row],[close moins mm20]]="","",IF(raw_data2[[#This Row],[close moins mm20]]&gt;=0,"UP","DOWN"))</f>
        <v>DOWN</v>
      </c>
      <c r="G239" t="str">
        <f>IF(C238="","",IF(raw_data2[[#This Row],[mm20_values]]-C238&gt;=0,"UP","DOWN"))</f>
        <v>DOWN</v>
      </c>
      <c r="H239" s="1" t="str">
        <f>IF(F238="","",IF(raw_data2[[#This Row],[Trend close vs mm20]]=F238,"NO","YES"))</f>
        <v>NO</v>
      </c>
    </row>
    <row r="240" spans="1:8" hidden="1" x14ac:dyDescent="0.25">
      <c r="A240" s="2">
        <v>44344</v>
      </c>
      <c r="B240">
        <v>35759.09889281862</v>
      </c>
      <c r="C240">
        <v>43881.970300000001</v>
      </c>
      <c r="D240">
        <v>51630.0118</v>
      </c>
      <c r="E240">
        <f>IF(raw_data2[[#This Row],[mm20_values]]="","",raw_data2[[#This Row],[close]]-raw_data2[[#This Row],[mm20_values]])</f>
        <v>-8122.8714071813811</v>
      </c>
      <c r="F240" t="str">
        <f>IF(raw_data2[[#This Row],[close moins mm20]]="","",IF(raw_data2[[#This Row],[close moins mm20]]&gt;=0,"UP","DOWN"))</f>
        <v>DOWN</v>
      </c>
      <c r="G240" t="str">
        <f>IF(C239="","",IF(raw_data2[[#This Row],[mm20_values]]-C239&gt;=0,"UP","DOWN"))</f>
        <v>DOWN</v>
      </c>
      <c r="H240" s="1" t="str">
        <f>IF(F239="","",IF(raw_data2[[#This Row],[Trend close vs mm20]]=F239,"NO","YES"))</f>
        <v>NO</v>
      </c>
    </row>
    <row r="241" spans="1:10" hidden="1" x14ac:dyDescent="0.25">
      <c r="A241" s="2">
        <v>44345</v>
      </c>
      <c r="B241">
        <v>34621.553216773857</v>
      </c>
      <c r="C241">
        <v>42698.373500000002</v>
      </c>
      <c r="D241">
        <v>51159.754500000003</v>
      </c>
      <c r="E241">
        <f>IF(raw_data2[[#This Row],[mm20_values]]="","",raw_data2[[#This Row],[close]]-raw_data2[[#This Row],[mm20_values]])</f>
        <v>-8076.820283226145</v>
      </c>
      <c r="F241" t="str">
        <f>IF(raw_data2[[#This Row],[close moins mm20]]="","",IF(raw_data2[[#This Row],[close moins mm20]]&gt;=0,"UP","DOWN"))</f>
        <v>DOWN</v>
      </c>
      <c r="G241" t="str">
        <f>IF(C240="","",IF(raw_data2[[#This Row],[mm20_values]]-C240&gt;=0,"UP","DOWN"))</f>
        <v>DOWN</v>
      </c>
      <c r="H241" s="1" t="str">
        <f>IF(F240="","",IF(raw_data2[[#This Row],[Trend close vs mm20]]=F240,"NO","YES"))</f>
        <v>NO</v>
      </c>
    </row>
    <row r="242" spans="1:10" hidden="1" x14ac:dyDescent="0.25">
      <c r="A242" s="2">
        <v>44346</v>
      </c>
      <c r="B242">
        <v>35663.889433622215</v>
      </c>
      <c r="C242">
        <v>41688.787499999999</v>
      </c>
      <c r="D242">
        <v>50677.4424</v>
      </c>
      <c r="E242">
        <f>IF(raw_data2[[#This Row],[mm20_values]]="","",raw_data2[[#This Row],[close]]-raw_data2[[#This Row],[mm20_values]])</f>
        <v>-6024.8980663777838</v>
      </c>
      <c r="F242" t="str">
        <f>IF(raw_data2[[#This Row],[close moins mm20]]="","",IF(raw_data2[[#This Row],[close moins mm20]]&gt;=0,"UP","DOWN"))</f>
        <v>DOWN</v>
      </c>
      <c r="G242" t="str">
        <f>IF(C241="","",IF(raw_data2[[#This Row],[mm20_values]]-C241&gt;=0,"UP","DOWN"))</f>
        <v>DOWN</v>
      </c>
      <c r="H242" s="1" t="str">
        <f>IF(F241="","",IF(raw_data2[[#This Row],[Trend close vs mm20]]=F241,"NO","YES"))</f>
        <v>NO</v>
      </c>
    </row>
    <row r="243" spans="1:10" hidden="1" x14ac:dyDescent="0.25">
      <c r="A243" s="2">
        <v>44347</v>
      </c>
      <c r="B243">
        <v>37273.756493373017</v>
      </c>
      <c r="C243">
        <v>40715.967799999999</v>
      </c>
      <c r="D243">
        <v>50221.205499999996</v>
      </c>
      <c r="E243">
        <f>IF(raw_data2[[#This Row],[mm20_values]]="","",raw_data2[[#This Row],[close]]-raw_data2[[#This Row],[mm20_values]])</f>
        <v>-3442.2113066269812</v>
      </c>
      <c r="F243" t="str">
        <f>IF(raw_data2[[#This Row],[close moins mm20]]="","",IF(raw_data2[[#This Row],[close moins mm20]]&gt;=0,"UP","DOWN"))</f>
        <v>DOWN</v>
      </c>
      <c r="G243" t="str">
        <f>IF(C242="","",IF(raw_data2[[#This Row],[mm20_values]]-C242&gt;=0,"UP","DOWN"))</f>
        <v>DOWN</v>
      </c>
      <c r="H243" s="1" t="str">
        <f>IF(F242="","",IF(raw_data2[[#This Row],[Trend close vs mm20]]=F242,"NO","YES"))</f>
        <v>NO</v>
      </c>
    </row>
    <row r="244" spans="1:10" hidden="1" x14ac:dyDescent="0.25">
      <c r="A244" s="2">
        <v>44348</v>
      </c>
      <c r="B244">
        <v>36685.9959421354</v>
      </c>
      <c r="C244">
        <v>40073.131800000003</v>
      </c>
      <c r="D244">
        <v>49757.876799999998</v>
      </c>
      <c r="E244">
        <f>IF(raw_data2[[#This Row],[mm20_values]]="","",raw_data2[[#This Row],[close]]-raw_data2[[#This Row],[mm20_values]])</f>
        <v>-3387.1358578646032</v>
      </c>
      <c r="F244" t="str">
        <f>IF(raw_data2[[#This Row],[close moins mm20]]="","",IF(raw_data2[[#This Row],[close moins mm20]]&gt;=0,"UP","DOWN"))</f>
        <v>DOWN</v>
      </c>
      <c r="G244" t="str">
        <f>IF(C243="","",IF(raw_data2[[#This Row],[mm20_values]]-C243&gt;=0,"UP","DOWN"))</f>
        <v>DOWN</v>
      </c>
      <c r="H244" s="1" t="str">
        <f>IF(F243="","",IF(raw_data2[[#This Row],[Trend close vs mm20]]=F243,"NO","YES"))</f>
        <v>NO</v>
      </c>
    </row>
    <row r="245" spans="1:10" hidden="1" x14ac:dyDescent="0.25">
      <c r="A245" s="2">
        <v>44349</v>
      </c>
      <c r="B245">
        <v>37572.88843026667</v>
      </c>
      <c r="C245">
        <v>39467.425999999999</v>
      </c>
      <c r="D245">
        <v>49237.044699999999</v>
      </c>
      <c r="E245">
        <f>IF(raw_data2[[#This Row],[mm20_values]]="","",raw_data2[[#This Row],[close]]-raw_data2[[#This Row],[mm20_values]])</f>
        <v>-1894.5375697333293</v>
      </c>
      <c r="F245" t="str">
        <f>IF(raw_data2[[#This Row],[close moins mm20]]="","",IF(raw_data2[[#This Row],[close moins mm20]]&gt;=0,"UP","DOWN"))</f>
        <v>DOWN</v>
      </c>
      <c r="G245" t="str">
        <f>IF(C244="","",IF(raw_data2[[#This Row],[mm20_values]]-C244&gt;=0,"UP","DOWN"))</f>
        <v>DOWN</v>
      </c>
      <c r="H245" s="1" t="str">
        <f>IF(F244="","",IF(raw_data2[[#This Row],[Trend close vs mm20]]=F244,"NO","YES"))</f>
        <v>NO</v>
      </c>
    </row>
    <row r="246" spans="1:10" x14ac:dyDescent="0.25">
      <c r="A246" s="2">
        <v>44350</v>
      </c>
      <c r="B246">
        <v>39245.98108741836</v>
      </c>
      <c r="C246">
        <v>38935.145600000003</v>
      </c>
      <c r="D246">
        <v>48761.681299999997</v>
      </c>
      <c r="E246">
        <f>IF(raw_data2[[#This Row],[mm20_values]]="","",raw_data2[[#This Row],[close]]-raw_data2[[#This Row],[mm20_values]])</f>
        <v>310.83548741835693</v>
      </c>
      <c r="F246" t="str">
        <f>IF(raw_data2[[#This Row],[close moins mm20]]="","",IF(raw_data2[[#This Row],[close moins mm20]]&gt;=0,"UP","DOWN"))</f>
        <v>UP</v>
      </c>
      <c r="G246" t="str">
        <f>IF(C245="","",IF(raw_data2[[#This Row],[mm20_values]]-C245&gt;=0,"UP","DOWN"))</f>
        <v>DOWN</v>
      </c>
      <c r="H246" s="1" t="str">
        <f>IF(F245="","",IF(raw_data2[[#This Row],[Trend close vs mm20]]=F245,"NO","YES"))</f>
        <v>YES</v>
      </c>
    </row>
    <row r="247" spans="1:10" x14ac:dyDescent="0.25">
      <c r="A247" s="2">
        <v>44351</v>
      </c>
      <c r="B247">
        <v>36851.89254317087</v>
      </c>
      <c r="C247">
        <v>38438.641300000003</v>
      </c>
      <c r="D247">
        <v>48234.337699999996</v>
      </c>
      <c r="E247">
        <f>IF(raw_data2[[#This Row],[mm20_values]]="","",raw_data2[[#This Row],[close]]-raw_data2[[#This Row],[mm20_values]])</f>
        <v>-1586.7487568291326</v>
      </c>
      <c r="F247" t="str">
        <f>IF(raw_data2[[#This Row],[close moins mm20]]="","",IF(raw_data2[[#This Row],[close moins mm20]]&gt;=0,"UP","DOWN"))</f>
        <v>DOWN</v>
      </c>
      <c r="G247" t="str">
        <f>IF(C246="","",IF(raw_data2[[#This Row],[mm20_values]]-C246&gt;=0,"UP","DOWN"))</f>
        <v>DOWN</v>
      </c>
      <c r="H247" s="1" t="str">
        <f>IF(F246="","",IF(raw_data2[[#This Row],[Trend close vs mm20]]=F246,"NO","YES"))</f>
        <v>YES</v>
      </c>
      <c r="I247">
        <f>raw_data2[[#This Row],[close]]-B246</f>
        <v>-2394.0885442474901</v>
      </c>
      <c r="J247">
        <f>I247+0.03*I247</f>
        <v>-2465.9112005749148</v>
      </c>
    </row>
    <row r="248" spans="1:10" hidden="1" x14ac:dyDescent="0.25">
      <c r="A248" s="2">
        <v>44352</v>
      </c>
      <c r="B248">
        <v>35620.380193575067</v>
      </c>
      <c r="C248">
        <v>37895.3649</v>
      </c>
      <c r="D248">
        <v>47718.803800000002</v>
      </c>
      <c r="E248">
        <f>IF(raw_data2[[#This Row],[mm20_values]]="","",raw_data2[[#This Row],[close]]-raw_data2[[#This Row],[mm20_values]])</f>
        <v>-2274.9847064249334</v>
      </c>
      <c r="F248" t="str">
        <f>IF(raw_data2[[#This Row],[close moins mm20]]="","",IF(raw_data2[[#This Row],[close moins mm20]]&gt;=0,"UP","DOWN"))</f>
        <v>DOWN</v>
      </c>
      <c r="G248" t="str">
        <f>IF(C247="","",IF(raw_data2[[#This Row],[mm20_values]]-C247&gt;=0,"UP","DOWN"))</f>
        <v>DOWN</v>
      </c>
      <c r="H248" s="1" t="str">
        <f>IF(F247="","",IF(raw_data2[[#This Row],[Trend close vs mm20]]=F247,"NO","YES"))</f>
        <v>NO</v>
      </c>
    </row>
    <row r="249" spans="1:10" hidden="1" x14ac:dyDescent="0.25">
      <c r="A249" s="2">
        <v>44353</v>
      </c>
      <c r="B249">
        <v>35802.443280282096</v>
      </c>
      <c r="C249">
        <v>37508.138700000003</v>
      </c>
      <c r="D249">
        <v>47234.327400000002</v>
      </c>
      <c r="E249">
        <f>IF(raw_data2[[#This Row],[mm20_values]]="","",raw_data2[[#This Row],[close]]-raw_data2[[#This Row],[mm20_values]])</f>
        <v>-1705.6954197179075</v>
      </c>
      <c r="F249" t="str">
        <f>IF(raw_data2[[#This Row],[close moins mm20]]="","",IF(raw_data2[[#This Row],[close moins mm20]]&gt;=0,"UP","DOWN"))</f>
        <v>DOWN</v>
      </c>
      <c r="G249" t="str">
        <f>IF(C248="","",IF(raw_data2[[#This Row],[mm20_values]]-C248&gt;=0,"UP","DOWN"))</f>
        <v>DOWN</v>
      </c>
      <c r="H249" s="1" t="str">
        <f>IF(F248="","",IF(raw_data2[[#This Row],[Trend close vs mm20]]=F248,"NO","YES"))</f>
        <v>NO</v>
      </c>
    </row>
    <row r="250" spans="1:10" hidden="1" x14ac:dyDescent="0.25">
      <c r="A250" s="2">
        <v>44354</v>
      </c>
      <c r="B250">
        <v>33573.748415721493</v>
      </c>
      <c r="C250">
        <v>37037.355300000003</v>
      </c>
      <c r="D250">
        <v>46781.194100000001</v>
      </c>
      <c r="E250">
        <f>IF(raw_data2[[#This Row],[mm20_values]]="","",raw_data2[[#This Row],[close]]-raw_data2[[#This Row],[mm20_values]])</f>
        <v>-3463.6068842785098</v>
      </c>
      <c r="F250" t="str">
        <f>IF(raw_data2[[#This Row],[close moins mm20]]="","",IF(raw_data2[[#This Row],[close moins mm20]]&gt;=0,"UP","DOWN"))</f>
        <v>DOWN</v>
      </c>
      <c r="G250" t="str">
        <f>IF(C249="","",IF(raw_data2[[#This Row],[mm20_values]]-C249&gt;=0,"UP","DOWN"))</f>
        <v>DOWN</v>
      </c>
      <c r="H250" s="1" t="str">
        <f>IF(F249="","",IF(raw_data2[[#This Row],[Trend close vs mm20]]=F249,"NO","YES"))</f>
        <v>NO</v>
      </c>
    </row>
    <row r="251" spans="1:10" hidden="1" x14ac:dyDescent="0.25">
      <c r="A251" s="2">
        <v>44355</v>
      </c>
      <c r="B251">
        <v>33406.417765147802</v>
      </c>
      <c r="C251">
        <v>36870.050499999998</v>
      </c>
      <c r="D251">
        <v>46335.688699999999</v>
      </c>
      <c r="E251">
        <f>IF(raw_data2[[#This Row],[mm20_values]]="","",raw_data2[[#This Row],[close]]-raw_data2[[#This Row],[mm20_values]])</f>
        <v>-3463.6327348521954</v>
      </c>
      <c r="F251" t="str">
        <f>IF(raw_data2[[#This Row],[close moins mm20]]="","",IF(raw_data2[[#This Row],[close moins mm20]]&gt;=0,"UP","DOWN"))</f>
        <v>DOWN</v>
      </c>
      <c r="G251" t="str">
        <f>IF(C250="","",IF(raw_data2[[#This Row],[mm20_values]]-C250&gt;=0,"UP","DOWN"))</f>
        <v>DOWN</v>
      </c>
      <c r="H251" s="1" t="str">
        <f>IF(F250="","",IF(raw_data2[[#This Row],[Trend close vs mm20]]=F250,"NO","YES"))</f>
        <v>NO</v>
      </c>
    </row>
    <row r="252" spans="1:10" x14ac:dyDescent="0.25">
      <c r="A252" s="2">
        <v>44356</v>
      </c>
      <c r="B252">
        <v>37403.537273361311</v>
      </c>
      <c r="C252">
        <v>36706.145900000003</v>
      </c>
      <c r="D252">
        <v>45954.172200000001</v>
      </c>
      <c r="E252">
        <f>IF(raw_data2[[#This Row],[mm20_values]]="","",raw_data2[[#This Row],[close]]-raw_data2[[#This Row],[mm20_values]])</f>
        <v>697.39137336130807</v>
      </c>
      <c r="F252" t="str">
        <f>IF(raw_data2[[#This Row],[close moins mm20]]="","",IF(raw_data2[[#This Row],[close moins mm20]]&gt;=0,"UP","DOWN"))</f>
        <v>UP</v>
      </c>
      <c r="G252" t="str">
        <f>IF(C251="","",IF(raw_data2[[#This Row],[mm20_values]]-C251&gt;=0,"UP","DOWN"))</f>
        <v>DOWN</v>
      </c>
      <c r="H252" s="1" t="str">
        <f>IF(F251="","",IF(raw_data2[[#This Row],[Trend close vs mm20]]=F251,"NO","YES"))</f>
        <v>YES</v>
      </c>
    </row>
    <row r="253" spans="1:10" hidden="1" x14ac:dyDescent="0.25">
      <c r="A253" s="2">
        <v>44357</v>
      </c>
      <c r="B253">
        <v>36691.533180258317</v>
      </c>
      <c r="C253">
        <v>36673.914100000002</v>
      </c>
      <c r="D253">
        <v>45612.016799999998</v>
      </c>
      <c r="E253">
        <f>IF(raw_data2[[#This Row],[mm20_values]]="","",raw_data2[[#This Row],[close]]-raw_data2[[#This Row],[mm20_values]])</f>
        <v>17.61908025831508</v>
      </c>
      <c r="F253" t="str">
        <f>IF(raw_data2[[#This Row],[close moins mm20]]="","",IF(raw_data2[[#This Row],[close moins mm20]]&gt;=0,"UP","DOWN"))</f>
        <v>UP</v>
      </c>
      <c r="G253" t="str">
        <f>IF(C252="","",IF(raw_data2[[#This Row],[mm20_values]]-C252&gt;=0,"UP","DOWN"))</f>
        <v>DOWN</v>
      </c>
      <c r="H253" s="1" t="str">
        <f>IF(F252="","",IF(raw_data2[[#This Row],[Trend close vs mm20]]=F252,"NO","YES"))</f>
        <v>NO</v>
      </c>
    </row>
    <row r="254" spans="1:10" hidden="1" x14ac:dyDescent="0.25">
      <c r="A254" s="2">
        <v>44358</v>
      </c>
      <c r="B254">
        <v>37336.93362934891</v>
      </c>
      <c r="C254">
        <v>36665.087200000002</v>
      </c>
      <c r="D254">
        <v>45324.575199999999</v>
      </c>
      <c r="E254">
        <f>IF(raw_data2[[#This Row],[mm20_values]]="","",raw_data2[[#This Row],[close]]-raw_data2[[#This Row],[mm20_values]])</f>
        <v>671.84642934890871</v>
      </c>
      <c r="F254" t="str">
        <f>IF(raw_data2[[#This Row],[close moins mm20]]="","",IF(raw_data2[[#This Row],[close moins mm20]]&gt;=0,"UP","DOWN"))</f>
        <v>UP</v>
      </c>
      <c r="G254" t="str">
        <f>IF(C253="","",IF(raw_data2[[#This Row],[mm20_values]]-C253&gt;=0,"UP","DOWN"))</f>
        <v>DOWN</v>
      </c>
      <c r="H254" s="1" t="str">
        <f>IF(F253="","",IF(raw_data2[[#This Row],[Trend close vs mm20]]=F253,"NO","YES"))</f>
        <v>NO</v>
      </c>
    </row>
    <row r="255" spans="1:10" x14ac:dyDescent="0.25">
      <c r="A255" s="2">
        <v>44359</v>
      </c>
      <c r="B255">
        <v>35552.498308155024</v>
      </c>
      <c r="C255">
        <v>36706.350700000003</v>
      </c>
      <c r="D255">
        <v>45012.2886</v>
      </c>
      <c r="E255">
        <f>IF(raw_data2[[#This Row],[mm20_values]]="","",raw_data2[[#This Row],[close]]-raw_data2[[#This Row],[mm20_values]])</f>
        <v>-1153.8523918449791</v>
      </c>
      <c r="F255" t="str">
        <f>IF(raw_data2[[#This Row],[close moins mm20]]="","",IF(raw_data2[[#This Row],[close moins mm20]]&gt;=0,"UP","DOWN"))</f>
        <v>DOWN</v>
      </c>
      <c r="G255" t="str">
        <f>IF(C254="","",IF(raw_data2[[#This Row],[mm20_values]]-C254&gt;=0,"UP","DOWN"))</f>
        <v>UP</v>
      </c>
      <c r="H255" s="1" t="str">
        <f>IF(F254="","",IF(raw_data2[[#This Row],[Trend close vs mm20]]=F254,"NO","YES"))</f>
        <v>YES</v>
      </c>
      <c r="I255">
        <f>raw_data2[[#This Row],[close]]-B252</f>
        <v>-1851.0389652062877</v>
      </c>
      <c r="J255">
        <f>I255+0.03*I255</f>
        <v>-1906.5701341624763</v>
      </c>
    </row>
    <row r="256" spans="1:10" x14ac:dyDescent="0.25">
      <c r="A256" s="2">
        <v>44360</v>
      </c>
      <c r="B256">
        <v>39019.374723463785</v>
      </c>
      <c r="C256">
        <v>36715.078099999999</v>
      </c>
      <c r="D256">
        <v>44790.177199999998</v>
      </c>
      <c r="E256">
        <f>IF(raw_data2[[#This Row],[mm20_values]]="","",raw_data2[[#This Row],[close]]-raw_data2[[#This Row],[mm20_values]])</f>
        <v>2304.2966234637861</v>
      </c>
      <c r="F256" t="str">
        <f>IF(raw_data2[[#This Row],[close moins mm20]]="","",IF(raw_data2[[#This Row],[close moins mm20]]&gt;=0,"UP","DOWN"))</f>
        <v>UP</v>
      </c>
      <c r="G256" t="str">
        <f>IF(C255="","",IF(raw_data2[[#This Row],[mm20_values]]-C255&gt;=0,"UP","DOWN"))</f>
        <v>UP</v>
      </c>
      <c r="H256" s="1" t="str">
        <f>IF(F255="","",IF(raw_data2[[#This Row],[Trend close vs mm20]]=F255,"NO","YES"))</f>
        <v>YES</v>
      </c>
    </row>
    <row r="257" spans="1:8" hidden="1" x14ac:dyDescent="0.25">
      <c r="A257" s="2">
        <v>44361</v>
      </c>
      <c r="B257">
        <v>40872.886637573327</v>
      </c>
      <c r="C257">
        <v>36840.291499999999</v>
      </c>
      <c r="D257">
        <v>44625.2399</v>
      </c>
      <c r="E257">
        <f>IF(raw_data2[[#This Row],[mm20_values]]="","",raw_data2[[#This Row],[close]]-raw_data2[[#This Row],[mm20_values]])</f>
        <v>4032.5951375733275</v>
      </c>
      <c r="F257" t="str">
        <f>IF(raw_data2[[#This Row],[close moins mm20]]="","",IF(raw_data2[[#This Row],[close moins mm20]]&gt;=0,"UP","DOWN"))</f>
        <v>UP</v>
      </c>
      <c r="G257" t="str">
        <f>IF(C256="","",IF(raw_data2[[#This Row],[mm20_values]]-C256&gt;=0,"UP","DOWN"))</f>
        <v>UP</v>
      </c>
      <c r="H257" s="1" t="str">
        <f>IF(F256="","",IF(raw_data2[[#This Row],[Trend close vs mm20]]=F256,"NO","YES"))</f>
        <v>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77D0-F737-4AAC-98B8-4CC01541D6F4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81812-91F7-4FDB-BEBC-80230131A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raw_data</vt:lpstr>
      <vt:lpstr>Analyse has crossed</vt:lpstr>
      <vt:lpstr>readme</vt:lpstr>
      <vt:lpstr>Représentation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Gilquin</dc:creator>
  <cp:lastModifiedBy>Julian Gilquin</cp:lastModifiedBy>
  <dcterms:created xsi:type="dcterms:W3CDTF">2015-06-05T18:19:34Z</dcterms:created>
  <dcterms:modified xsi:type="dcterms:W3CDTF">2021-06-15T08:08:56Z</dcterms:modified>
</cp:coreProperties>
</file>