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uksh-auswertung\extraResources\"/>
    </mc:Choice>
  </mc:AlternateContent>
  <xr:revisionPtr revIDLastSave="0" documentId="13_ncr:1_{625B9B51-3267-4638-B06F-72CBFE5B2788}" xr6:coauthVersionLast="45" xr6:coauthVersionMax="45" xr10:uidLastSave="{00000000-0000-0000-0000-000000000000}"/>
  <bookViews>
    <workbookView xWindow="-120" yWindow="-120" windowWidth="51840" windowHeight="21240" activeTab="1" xr2:uid="{48DF1D70-4798-4A42-AA6D-E70327F8AF72}"/>
  </bookViews>
  <sheets>
    <sheet name="Training" sheetId="1" r:id="rId1"/>
    <sheet name="GespiegeltesC" sheetId="2" r:id="rId2"/>
    <sheet name="Stufe" sheetId="3" r:id="rId3"/>
    <sheet name="V" sheetId="4" r:id="rId4"/>
    <sheet name="U" sheetId="5" r:id="rId5"/>
    <sheet name="O" sheetId="6" r:id="rId6"/>
    <sheet name="Deich" sheetId="7" r:id="rId7"/>
    <sheet name="ZickZack" sheetId="8" r:id="rId8"/>
    <sheet name="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D30" i="2" s="1"/>
  <c r="C29" i="2"/>
  <c r="D29" i="2" s="1"/>
  <c r="M28" i="2"/>
  <c r="L28" i="2"/>
  <c r="L30" i="2" s="1"/>
  <c r="M27" i="2"/>
  <c r="M31" i="2" s="1"/>
  <c r="L27" i="2"/>
  <c r="M26" i="2"/>
  <c r="L26" i="2"/>
  <c r="C20" i="2"/>
  <c r="L20" i="2" s="1"/>
  <c r="L22" i="2" s="1"/>
  <c r="M19" i="2"/>
  <c r="M20" i="2" s="1"/>
  <c r="M22" i="2" s="1"/>
  <c r="L19" i="2"/>
  <c r="C17" i="2"/>
  <c r="M16" i="2"/>
  <c r="L16" i="2"/>
  <c r="M15" i="2"/>
  <c r="L15" i="2"/>
  <c r="M12" i="2"/>
  <c r="L12" i="2"/>
  <c r="M11" i="2"/>
  <c r="L11" i="2"/>
  <c r="M8" i="2"/>
  <c r="L8" i="2"/>
  <c r="M7" i="2"/>
  <c r="L7" i="2"/>
  <c r="L23" i="2" l="1"/>
  <c r="L32" i="2"/>
  <c r="M32" i="2"/>
  <c r="C31" i="2"/>
  <c r="C23" i="2" s="1"/>
  <c r="L31" i="2"/>
  <c r="L31" i="9" l="1"/>
  <c r="C30" i="9"/>
  <c r="D30" i="9" s="1"/>
  <c r="C29" i="9"/>
  <c r="C31" i="9" s="1"/>
  <c r="C23" i="9" s="1"/>
  <c r="M28" i="9"/>
  <c r="L28" i="9"/>
  <c r="L30" i="9" s="1"/>
  <c r="M27" i="9"/>
  <c r="M31" i="9" s="1"/>
  <c r="M32" i="9" s="1"/>
  <c r="L27" i="9"/>
  <c r="L32" i="9" s="1"/>
  <c r="M26" i="9"/>
  <c r="L26" i="9"/>
  <c r="C20" i="9"/>
  <c r="L20" i="9" s="1"/>
  <c r="L22" i="9" s="1"/>
  <c r="M19" i="9"/>
  <c r="M20" i="9" s="1"/>
  <c r="M22" i="9" s="1"/>
  <c r="L19" i="9"/>
  <c r="C17" i="9"/>
  <c r="M16" i="9"/>
  <c r="L16" i="9"/>
  <c r="M15" i="9"/>
  <c r="L15" i="9"/>
  <c r="M12" i="9"/>
  <c r="L12" i="9"/>
  <c r="M11" i="9"/>
  <c r="L11" i="9"/>
  <c r="M8" i="9"/>
  <c r="L8" i="9"/>
  <c r="M7" i="9"/>
  <c r="L7" i="9"/>
  <c r="C30" i="8"/>
  <c r="D30" i="8" s="1"/>
  <c r="C29" i="8"/>
  <c r="C31" i="8" s="1"/>
  <c r="C23" i="8" s="1"/>
  <c r="M28" i="8"/>
  <c r="L28" i="8"/>
  <c r="L30" i="8" s="1"/>
  <c r="M27" i="8"/>
  <c r="M31" i="8" s="1"/>
  <c r="M32" i="8" s="1"/>
  <c r="L27" i="8"/>
  <c r="L32" i="8" s="1"/>
  <c r="M26" i="8"/>
  <c r="L26" i="8"/>
  <c r="C20" i="8"/>
  <c r="L20" i="8" s="1"/>
  <c r="L22" i="8" s="1"/>
  <c r="L23" i="8" s="1"/>
  <c r="M19" i="8"/>
  <c r="M20" i="8" s="1"/>
  <c r="M22" i="8" s="1"/>
  <c r="L19" i="8"/>
  <c r="C17" i="8"/>
  <c r="M16" i="8"/>
  <c r="L16" i="8"/>
  <c r="M15" i="8"/>
  <c r="L15" i="8"/>
  <c r="M12" i="8"/>
  <c r="L12" i="8"/>
  <c r="M11" i="8"/>
  <c r="L11" i="8"/>
  <c r="M8" i="8"/>
  <c r="L8" i="8"/>
  <c r="M7" i="8"/>
  <c r="L7" i="8"/>
  <c r="C30" i="7"/>
  <c r="D30" i="7" s="1"/>
  <c r="C29" i="7"/>
  <c r="C31" i="7" s="1"/>
  <c r="C23" i="7" s="1"/>
  <c r="M28" i="7"/>
  <c r="L28" i="7"/>
  <c r="L30" i="7" s="1"/>
  <c r="M27" i="7"/>
  <c r="M31" i="7" s="1"/>
  <c r="M32" i="7" s="1"/>
  <c r="L27" i="7"/>
  <c r="M26" i="7"/>
  <c r="L26" i="7"/>
  <c r="C20" i="7"/>
  <c r="L20" i="7" s="1"/>
  <c r="L22" i="7" s="1"/>
  <c r="M19" i="7"/>
  <c r="M20" i="7" s="1"/>
  <c r="M22" i="7" s="1"/>
  <c r="L19" i="7"/>
  <c r="C17" i="7"/>
  <c r="M16" i="7"/>
  <c r="L16" i="7"/>
  <c r="M15" i="7"/>
  <c r="L15" i="7"/>
  <c r="M12" i="7"/>
  <c r="L12" i="7"/>
  <c r="M11" i="7"/>
  <c r="L11" i="7"/>
  <c r="M8" i="7"/>
  <c r="L8" i="7"/>
  <c r="M7" i="7"/>
  <c r="L7" i="7"/>
  <c r="C30" i="6"/>
  <c r="D30" i="6" s="1"/>
  <c r="C29" i="6"/>
  <c r="C31" i="6" s="1"/>
  <c r="C23" i="6" s="1"/>
  <c r="M28" i="6"/>
  <c r="L28" i="6"/>
  <c r="L30" i="6" s="1"/>
  <c r="M27" i="6"/>
  <c r="M31" i="6" s="1"/>
  <c r="M32" i="6" s="1"/>
  <c r="L27" i="6"/>
  <c r="M26" i="6"/>
  <c r="L26" i="6"/>
  <c r="C20" i="6"/>
  <c r="M19" i="6"/>
  <c r="M20" i="6" s="1"/>
  <c r="M22" i="6" s="1"/>
  <c r="L19" i="6"/>
  <c r="L20" i="6" s="1"/>
  <c r="L22" i="6" s="1"/>
  <c r="L23" i="6" s="1"/>
  <c r="C17" i="6"/>
  <c r="M16" i="6"/>
  <c r="L16" i="6"/>
  <c r="M15" i="6"/>
  <c r="L15" i="6"/>
  <c r="M12" i="6"/>
  <c r="L12" i="6"/>
  <c r="M11" i="6"/>
  <c r="L11" i="6"/>
  <c r="M8" i="6"/>
  <c r="L8" i="6"/>
  <c r="M7" i="6"/>
  <c r="L7" i="6"/>
  <c r="L31" i="5"/>
  <c r="C30" i="5"/>
  <c r="D30" i="5" s="1"/>
  <c r="C29" i="5"/>
  <c r="C31" i="5" s="1"/>
  <c r="C23" i="5" s="1"/>
  <c r="M27" i="5"/>
  <c r="M31" i="5" s="1"/>
  <c r="L27" i="5"/>
  <c r="M26" i="5"/>
  <c r="M28" i="5" s="1"/>
  <c r="L26" i="5"/>
  <c r="L28" i="5" s="1"/>
  <c r="L30" i="5" s="1"/>
  <c r="C20" i="5"/>
  <c r="M19" i="5"/>
  <c r="M20" i="5" s="1"/>
  <c r="M22" i="5" s="1"/>
  <c r="L19" i="5"/>
  <c r="L20" i="5" s="1"/>
  <c r="L22" i="5" s="1"/>
  <c r="L23" i="5" s="1"/>
  <c r="C17" i="5"/>
  <c r="M16" i="5"/>
  <c r="L16" i="5"/>
  <c r="M15" i="5"/>
  <c r="L15" i="5"/>
  <c r="M12" i="5"/>
  <c r="L12" i="5"/>
  <c r="M11" i="5"/>
  <c r="L11" i="5"/>
  <c r="M8" i="5"/>
  <c r="L8" i="5"/>
  <c r="M7" i="5"/>
  <c r="L7" i="5"/>
  <c r="C30" i="4"/>
  <c r="D30" i="4" s="1"/>
  <c r="C29" i="4"/>
  <c r="D29" i="4" s="1"/>
  <c r="M28" i="4"/>
  <c r="L28" i="4"/>
  <c r="L30" i="4" s="1"/>
  <c r="M27" i="4"/>
  <c r="M31" i="4" s="1"/>
  <c r="M32" i="4" s="1"/>
  <c r="L27" i="4"/>
  <c r="L32" i="4" s="1"/>
  <c r="M26" i="4"/>
  <c r="L26" i="4"/>
  <c r="C20" i="4"/>
  <c r="L20" i="4" s="1"/>
  <c r="L22" i="4" s="1"/>
  <c r="L23" i="4" s="1"/>
  <c r="M19" i="4"/>
  <c r="M20" i="4" s="1"/>
  <c r="M22" i="4" s="1"/>
  <c r="L19" i="4"/>
  <c r="C17" i="4"/>
  <c r="M16" i="4"/>
  <c r="L16" i="4"/>
  <c r="M15" i="4"/>
  <c r="L15" i="4"/>
  <c r="M12" i="4"/>
  <c r="L12" i="4"/>
  <c r="M11" i="4"/>
  <c r="L11" i="4"/>
  <c r="M8" i="4"/>
  <c r="L8" i="4"/>
  <c r="M7" i="4"/>
  <c r="L7" i="4"/>
  <c r="L31" i="3"/>
  <c r="C30" i="3"/>
  <c r="D30" i="3" s="1"/>
  <c r="C29" i="3"/>
  <c r="C31" i="3" s="1"/>
  <c r="C23" i="3" s="1"/>
  <c r="M28" i="3"/>
  <c r="L28" i="3"/>
  <c r="L30" i="3" s="1"/>
  <c r="M27" i="3"/>
  <c r="M31" i="3" s="1"/>
  <c r="M32" i="3" s="1"/>
  <c r="L27" i="3"/>
  <c r="L32" i="3" s="1"/>
  <c r="M26" i="3"/>
  <c r="L26" i="3"/>
  <c r="C20" i="3"/>
  <c r="L20" i="3" s="1"/>
  <c r="L22" i="3" s="1"/>
  <c r="M19" i="3"/>
  <c r="M20" i="3" s="1"/>
  <c r="M22" i="3" s="1"/>
  <c r="L19" i="3"/>
  <c r="C17" i="3"/>
  <c r="M16" i="3"/>
  <c r="L16" i="3"/>
  <c r="M15" i="3"/>
  <c r="L15" i="3"/>
  <c r="M12" i="3"/>
  <c r="L12" i="3"/>
  <c r="M11" i="3"/>
  <c r="L11" i="3"/>
  <c r="M8" i="3"/>
  <c r="L8" i="3"/>
  <c r="M7" i="3"/>
  <c r="L7" i="3"/>
  <c r="L23" i="9" l="1"/>
  <c r="D29" i="9"/>
  <c r="D29" i="8"/>
  <c r="L31" i="8"/>
  <c r="L32" i="7"/>
  <c r="L23" i="7"/>
  <c r="D29" i="7"/>
  <c r="L31" i="7"/>
  <c r="L32" i="6"/>
  <c r="D29" i="6"/>
  <c r="L31" i="6"/>
  <c r="L32" i="5"/>
  <c r="M32" i="5"/>
  <c r="D29" i="5"/>
  <c r="C31" i="4"/>
  <c r="C23" i="4" s="1"/>
  <c r="L31" i="4"/>
  <c r="L23" i="3"/>
  <c r="D29" i="3"/>
  <c r="M27" i="1" l="1"/>
  <c r="M31" i="1" s="1"/>
  <c r="M26" i="1"/>
  <c r="L27" i="1"/>
  <c r="L31" i="1" s="1"/>
  <c r="L26" i="1"/>
  <c r="M19" i="1"/>
  <c r="L19" i="1"/>
  <c r="M16" i="1"/>
  <c r="L16" i="1"/>
  <c r="M15" i="1"/>
  <c r="L15" i="1"/>
  <c r="M12" i="1"/>
  <c r="L12" i="1"/>
  <c r="M11" i="1"/>
  <c r="L11" i="1"/>
  <c r="M8" i="1"/>
  <c r="L8" i="1"/>
  <c r="M7" i="1"/>
  <c r="L7" i="1"/>
  <c r="L28" i="1" l="1"/>
  <c r="M28" i="1"/>
  <c r="C20" i="1"/>
  <c r="L30" i="1" l="1"/>
  <c r="L32" i="1" s="1"/>
  <c r="C30" i="1"/>
  <c r="D30" i="1" s="1"/>
  <c r="C29" i="1"/>
  <c r="D29" i="1" s="1"/>
  <c r="C17" i="1"/>
  <c r="M32" i="1" l="1"/>
  <c r="L20" i="1"/>
  <c r="L22" i="1" s="1"/>
  <c r="M20" i="1"/>
  <c r="M22" i="1" s="1"/>
  <c r="C31" i="1"/>
  <c r="C23" i="1" s="1"/>
  <c r="L23" i="1" l="1"/>
</calcChain>
</file>

<file path=xl/sharedStrings.xml><?xml version="1.0" encoding="utf-8"?>
<sst xmlns="http://schemas.openxmlformats.org/spreadsheetml/2006/main" count="333" uniqueCount="34">
  <si>
    <t>x</t>
  </si>
  <si>
    <t>y</t>
  </si>
  <si>
    <t>Punkt A</t>
  </si>
  <si>
    <t>Punkt B</t>
  </si>
  <si>
    <t>Punkt C</t>
  </si>
  <si>
    <t>Absolute Distanz zum Punkt A:</t>
  </si>
  <si>
    <t>m</t>
  </si>
  <si>
    <t>2. Fehler:</t>
  </si>
  <si>
    <t>Längen Differenz von E:</t>
  </si>
  <si>
    <t>1. Fehler:</t>
  </si>
  <si>
    <t xml:space="preserve"> 3. Fehler: </t>
  </si>
  <si>
    <t>Winkeldifferenz</t>
  </si>
  <si>
    <t>delta_phi(ges)</t>
  </si>
  <si>
    <t>°</t>
  </si>
  <si>
    <t>Ziel Koordinaten:</t>
  </si>
  <si>
    <t>Bestätigungskoordianten:</t>
  </si>
  <si>
    <t>Ground Truth</t>
  </si>
  <si>
    <t>Weg des Patienten</t>
  </si>
  <si>
    <t>Absoluter Fehler</t>
  </si>
  <si>
    <t>Längendifferenz</t>
  </si>
  <si>
    <t>phi(c_a) - Richtung d. wahren Wegs</t>
  </si>
  <si>
    <t>phi(c_e) - Richtung des Patienten</t>
  </si>
  <si>
    <t>Range</t>
  </si>
  <si>
    <t>Bedienung</t>
  </si>
  <si>
    <t>Koordinaten der drei Punkte A, B und C in dem Pfad in die grünen Felder (C7:D9) eintragen und die Koordinaten, an denen der Patient den Knopf gedrückt hat, in die orangenen Felder (G7:H7) eintragen. 
Die drei Fehler werden automatisch berechnet und können in den grau hinterlegten Feldern  (C17, C20 &amp; C23) abgelesen werden.
In der Grafik wird der Pfad mit den Positionen A, B, C blau dargestellt.
Der Weg des Patienten ist gelb dargestellt und der Weg, den er idealerweise hätte gehen sollen ist grün dargestellt.
Die absolute Distanz zwischen dem Punkt A und dem Endpunkt des Patienten (1. Fehler) und die Längendifferenz von dem idealen Weg und dem tatsächlichen Weg (2. Fehler) werden rot dargestellt</t>
  </si>
  <si>
    <t>Knopfdruck des Patienten</t>
  </si>
  <si>
    <t>${ax}</t>
  </si>
  <si>
    <t>${ay}</t>
  </si>
  <si>
    <t>${by}</t>
  </si>
  <si>
    <t>${cx}</t>
  </si>
  <si>
    <t>${cy}</t>
  </si>
  <si>
    <t>${confirmx}</t>
  </si>
  <si>
    <t>${confirmy}</t>
  </si>
  <si>
    <t>${bx}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</si>
</sst>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2" fontId="3" fillId="3" borderId="5" xfId="0" applyNumberFormat="1" applyFont="1" applyFill="1" applyBorder="1"/>
    <xf numFmtId="0" fontId="3" fillId="0" borderId="6" xfId="0" applyFont="1" applyBorder="1"/>
    <xf numFmtId="0" fontId="3" fillId="0" borderId="3" xfId="0" applyFont="1" applyBorder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2" fontId="0" fillId="2" borderId="0" xfId="0" applyNumberFormat="1" applyFill="1" applyBorder="1"/>
    <xf numFmtId="2" fontId="0" fillId="2" borderId="8" xfId="0" applyNumberFormat="1" applyFill="1" applyBorder="1"/>
    <xf numFmtId="0" fontId="3" fillId="0" borderId="4" xfId="0" applyFont="1" applyBorder="1" applyAlignment="1">
      <alignment horizontal="right"/>
    </xf>
    <xf numFmtId="0" fontId="0" fillId="0" borderId="4" xfId="0" applyBorder="1"/>
    <xf numFmtId="2" fontId="0" fillId="4" borderId="6" xfId="0" applyNumberFormat="1" applyFill="1" applyBorder="1"/>
    <xf numFmtId="2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Pfad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Training!$C$7:$C$9</c:f>
              <c:strCache>
                <c:ptCount val="3"/>
                <c:pt idx="0">
                  <c:v>${ax}</c:v>
                </c:pt>
                <c:pt idx="1">
                  <c:v>${bx}</c:v>
                </c:pt>
                <c:pt idx="2">
                  <c:v>${cx}</c:v>
                </c:pt>
              </c:strCache>
            </c:strRef>
          </c:xVal>
          <c:yVal>
            <c:numRef>
              <c:f>Training!$D$7:$D$9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7-469A-9F88-3D3F9A98BF2B}"/>
            </c:ext>
          </c:extLst>
        </c:ser>
        <c:ser>
          <c:idx val="2"/>
          <c:order val="1"/>
          <c:tx>
            <c:v>Wahrer Weg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Training!$L$7:$L$8</c:f>
              <c:strCache>
                <c:ptCount val="2"/>
                <c:pt idx="0">
                  <c:v>${cx}</c:v>
                </c:pt>
                <c:pt idx="1">
                  <c:v>${ax}</c:v>
                </c:pt>
              </c:strCache>
            </c:strRef>
          </c:xVal>
          <c:yVal>
            <c:numRef>
              <c:f>Training!$M$7:$M$8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8-EC47-BE74-B00891C90082}"/>
            </c:ext>
          </c:extLst>
        </c:ser>
        <c:ser>
          <c:idx val="3"/>
          <c:order val="2"/>
          <c:tx>
            <c:v>Weg d. Patienten</c:v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Training!$L$11:$L$12</c:f>
              <c:strCache>
                <c:ptCount val="2"/>
                <c:pt idx="0">
                  <c:v>${cx}</c:v>
                </c:pt>
                <c:pt idx="1">
                  <c:v>${confirmx}</c:v>
                </c:pt>
              </c:strCache>
            </c:strRef>
          </c:xVal>
          <c:yVal>
            <c:numRef>
              <c:f>Training!$M$11:$M$12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98-EC47-BE74-B00891C90082}"/>
            </c:ext>
          </c:extLst>
        </c:ser>
        <c:ser>
          <c:idx val="4"/>
          <c:order val="3"/>
          <c:tx>
            <c:v>Absolute Distanz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Training!$L$15:$L$16</c:f>
              <c:strCache>
                <c:ptCount val="2"/>
                <c:pt idx="0">
                  <c:v>${ax}</c:v>
                </c:pt>
                <c:pt idx="1">
                  <c:v>${confirmx}</c:v>
                </c:pt>
              </c:strCache>
            </c:strRef>
          </c:xVal>
          <c:yVal>
            <c:numRef>
              <c:f>Training!$M$15:$M$16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98-EC47-BE74-B00891C90082}"/>
            </c:ext>
          </c:extLst>
        </c:ser>
        <c:ser>
          <c:idx val="1"/>
          <c:order val="4"/>
          <c:tx>
            <c:v>Längendifferenez</c:v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Training!$L$19:$L$20</c:f>
              <c:strCache>
                <c:ptCount val="2"/>
                <c:pt idx="0">
                  <c:v>${ax}</c:v>
                </c:pt>
                <c:pt idx="1">
                  <c:v>#WERT!</c:v>
                </c:pt>
              </c:strCache>
            </c:strRef>
          </c:xVal>
          <c:yVal>
            <c:numRef>
              <c:f>Training!$M$19:$M$20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98-EC47-BE74-B00891C9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05712"/>
        <c:axId val="1657118208"/>
      </c:scatterChart>
      <c:valAx>
        <c:axId val="1610505712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18208"/>
        <c:crosses val="autoZero"/>
        <c:crossBetween val="midCat"/>
        <c:majorUnit val="1"/>
      </c:valAx>
      <c:valAx>
        <c:axId val="165711820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0505712"/>
        <c:crosses val="autoZero"/>
        <c:crossBetween val="midCat"/>
        <c:majorUnit val="1"/>
      </c:valAx>
      <c:spPr>
        <a:noFill/>
        <a:ln>
          <a:solidFill>
            <a:schemeClr val="accent2">
              <a:alpha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Pfad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n!$C$7:$C$9</c:f>
              <c:strCache>
                <c:ptCount val="3"/>
                <c:pt idx="0">
                  <c:v>${ax}</c:v>
                </c:pt>
                <c:pt idx="1">
                  <c:v>${bx}</c:v>
                </c:pt>
                <c:pt idx="2">
                  <c:v>${cx}</c:v>
                </c:pt>
              </c:strCache>
            </c:strRef>
          </c:xVal>
          <c:yVal>
            <c:numRef>
              <c:f>n!$D$7:$D$9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A-4E17-8520-F0BB0A689982}"/>
            </c:ext>
          </c:extLst>
        </c:ser>
        <c:ser>
          <c:idx val="2"/>
          <c:order val="1"/>
          <c:tx>
            <c:v>Wahrer Weg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n!$L$7:$L$8</c:f>
              <c:strCache>
                <c:ptCount val="2"/>
                <c:pt idx="0">
                  <c:v>${cx}</c:v>
                </c:pt>
                <c:pt idx="1">
                  <c:v>${ax}</c:v>
                </c:pt>
              </c:strCache>
            </c:strRef>
          </c:xVal>
          <c:yVal>
            <c:numRef>
              <c:f>n!$M$7:$M$8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3A-4E17-8520-F0BB0A689982}"/>
            </c:ext>
          </c:extLst>
        </c:ser>
        <c:ser>
          <c:idx val="3"/>
          <c:order val="2"/>
          <c:tx>
            <c:v>Weg d. Patienten</c:v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n!$L$11:$L$12</c:f>
              <c:strCache>
                <c:ptCount val="2"/>
                <c:pt idx="0">
                  <c:v>${cx}</c:v>
                </c:pt>
                <c:pt idx="1">
                  <c:v>${confirmx}</c:v>
                </c:pt>
              </c:strCache>
            </c:strRef>
          </c:xVal>
          <c:yVal>
            <c:numRef>
              <c:f>n!$M$11:$M$12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3A-4E17-8520-F0BB0A689982}"/>
            </c:ext>
          </c:extLst>
        </c:ser>
        <c:ser>
          <c:idx val="4"/>
          <c:order val="3"/>
          <c:tx>
            <c:v>Absolute Distanz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n!$L$15:$L$16</c:f>
              <c:strCache>
                <c:ptCount val="2"/>
                <c:pt idx="0">
                  <c:v>${ax}</c:v>
                </c:pt>
                <c:pt idx="1">
                  <c:v>${confirmx}</c:v>
                </c:pt>
              </c:strCache>
            </c:strRef>
          </c:xVal>
          <c:yVal>
            <c:numRef>
              <c:f>n!$M$15:$M$16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3A-4E17-8520-F0BB0A689982}"/>
            </c:ext>
          </c:extLst>
        </c:ser>
        <c:ser>
          <c:idx val="1"/>
          <c:order val="4"/>
          <c:tx>
            <c:v>Längendifferenez</c:v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n!$L$19:$L$20</c:f>
              <c:strCache>
                <c:ptCount val="2"/>
                <c:pt idx="0">
                  <c:v>${ax}</c:v>
                </c:pt>
                <c:pt idx="1">
                  <c:v>#VALUE!</c:v>
                </c:pt>
              </c:strCache>
            </c:strRef>
          </c:xVal>
          <c:yVal>
            <c:numRef>
              <c:f>n!$M$19:$M$20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3A-4E17-8520-F0BB0A689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05712"/>
        <c:axId val="1657118208"/>
      </c:scatterChart>
      <c:valAx>
        <c:axId val="1610505712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18208"/>
        <c:crosses val="autoZero"/>
        <c:crossBetween val="midCat"/>
        <c:majorUnit val="1"/>
      </c:valAx>
      <c:valAx>
        <c:axId val="165711820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0505712"/>
        <c:crosses val="autoZero"/>
        <c:crossBetween val="midCat"/>
        <c:majorUnit val="1"/>
      </c:valAx>
      <c:spPr>
        <a:noFill/>
        <a:ln>
          <a:solidFill>
            <a:schemeClr val="accent2">
              <a:alpha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6-425E-92CA-A294A7DFAC6B}"/>
            </c:ext>
          </c:extLst>
        </c:ser>
        <c:ser>
          <c:idx val="2"/>
          <c:order val="1"/>
          <c:tx>
            <c:v>Wahrer Weg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A6-425E-92CA-A294A7DFAC6B}"/>
            </c:ext>
          </c:extLst>
        </c:ser>
        <c:ser>
          <c:idx val="3"/>
          <c:order val="2"/>
          <c:tx>
            <c:v>Weg d. Patienten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6-425E-92CA-A294A7DFAC6B}"/>
            </c:ext>
          </c:extLst>
        </c:ser>
        <c:ser>
          <c:idx val="4"/>
          <c:order val="3"/>
          <c:tx>
            <c:v>Absolute Distanz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A6-425E-92CA-A294A7DFAC6B}"/>
            </c:ext>
          </c:extLst>
        </c:ser>
        <c:ser>
          <c:idx val="1"/>
          <c:order val="4"/>
          <c:tx>
            <c:v>Längendifferenez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A6-425E-92CA-A294A7DFA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05712"/>
        <c:axId val="1657118208"/>
      </c:scatterChart>
      <c:valAx>
        <c:axId val="1610505712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18208"/>
        <c:crosses val="autoZero"/>
        <c:crossBetween val="midCat"/>
        <c:majorUnit val="1"/>
      </c:valAx>
      <c:valAx>
        <c:axId val="165711820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0505712"/>
        <c:crosses val="autoZero"/>
        <c:crossBetween val="midCat"/>
        <c:majorUnit val="1"/>
      </c:valAx>
      <c:spPr>
        <a:noFill/>
        <a:ln>
          <a:solidFill>
            <a:schemeClr val="accent2">
              <a:alpha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Pfad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GespiegeltesC!$C$7:$C$9</c:f>
              <c:strCache>
                <c:ptCount val="3"/>
                <c:pt idx="0">
                  <c:v>${ax}</c:v>
                </c:pt>
                <c:pt idx="1">
                  <c:v>${bx}</c:v>
                </c:pt>
                <c:pt idx="2">
                  <c:v>${cx}</c:v>
                </c:pt>
              </c:strCache>
            </c:strRef>
          </c:xVal>
          <c:yVal>
            <c:numRef>
              <c:f>GespiegeltesC!$D$7:$D$9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5D7-8B0E-2C4D256C40DB}"/>
            </c:ext>
          </c:extLst>
        </c:ser>
        <c:ser>
          <c:idx val="2"/>
          <c:order val="1"/>
          <c:tx>
            <c:v>Wahrer Weg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GespiegeltesC!$L$7:$L$8</c:f>
              <c:strCache>
                <c:ptCount val="2"/>
                <c:pt idx="0">
                  <c:v>${cx}</c:v>
                </c:pt>
                <c:pt idx="1">
                  <c:v>${ax}</c:v>
                </c:pt>
              </c:strCache>
            </c:strRef>
          </c:xVal>
          <c:yVal>
            <c:numRef>
              <c:f>GespiegeltesC!$M$7:$M$8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8-45D7-8B0E-2C4D256C40DB}"/>
            </c:ext>
          </c:extLst>
        </c:ser>
        <c:ser>
          <c:idx val="3"/>
          <c:order val="2"/>
          <c:tx>
            <c:v>Weg d. Patienten</c:v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GespiegeltesC!$L$11:$L$12</c:f>
              <c:strCache>
                <c:ptCount val="2"/>
                <c:pt idx="0">
                  <c:v>${cx}</c:v>
                </c:pt>
                <c:pt idx="1">
                  <c:v>${confirmx}</c:v>
                </c:pt>
              </c:strCache>
            </c:strRef>
          </c:xVal>
          <c:yVal>
            <c:numRef>
              <c:f>GespiegeltesC!$M$11:$M$12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8-45D7-8B0E-2C4D256C40DB}"/>
            </c:ext>
          </c:extLst>
        </c:ser>
        <c:ser>
          <c:idx val="4"/>
          <c:order val="3"/>
          <c:tx>
            <c:v>Absolute Distanz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GespiegeltesC!$L$15:$L$16</c:f>
              <c:strCache>
                <c:ptCount val="2"/>
                <c:pt idx="0">
                  <c:v>${ax}</c:v>
                </c:pt>
                <c:pt idx="1">
                  <c:v>${confirmx}</c:v>
                </c:pt>
              </c:strCache>
            </c:strRef>
          </c:xVal>
          <c:yVal>
            <c:numRef>
              <c:f>GespiegeltesC!$M$15:$M$16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8-45D7-8B0E-2C4D256C40DB}"/>
            </c:ext>
          </c:extLst>
        </c:ser>
        <c:ser>
          <c:idx val="1"/>
          <c:order val="4"/>
          <c:tx>
            <c:v>Längendifferenez</c:v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GespiegeltesC!$L$19:$L$20</c:f>
              <c:strCache>
                <c:ptCount val="2"/>
                <c:pt idx="0">
                  <c:v>${ax}</c:v>
                </c:pt>
                <c:pt idx="1">
                  <c:v>#VALUE!</c:v>
                </c:pt>
              </c:strCache>
            </c:strRef>
          </c:xVal>
          <c:yVal>
            <c:numRef>
              <c:f>GespiegeltesC!$M$19:$M$20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B8-45D7-8B0E-2C4D256C4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05712"/>
        <c:axId val="1657118208"/>
      </c:scatterChart>
      <c:valAx>
        <c:axId val="1610505712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18208"/>
        <c:crosses val="autoZero"/>
        <c:crossBetween val="midCat"/>
        <c:majorUnit val="1"/>
      </c:valAx>
      <c:valAx>
        <c:axId val="165711820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0505712"/>
        <c:crosses val="autoZero"/>
        <c:crossBetween val="midCat"/>
        <c:majorUnit val="1"/>
      </c:valAx>
      <c:spPr>
        <a:noFill/>
        <a:ln>
          <a:solidFill>
            <a:schemeClr val="accent2">
              <a:alpha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Pfad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Stufe!$C$7:$C$9</c:f>
              <c:strCache>
                <c:ptCount val="3"/>
                <c:pt idx="0">
                  <c:v>${ax}</c:v>
                </c:pt>
                <c:pt idx="1">
                  <c:v>${bx}</c:v>
                </c:pt>
                <c:pt idx="2">
                  <c:v>${cx}</c:v>
                </c:pt>
              </c:strCache>
            </c:strRef>
          </c:xVal>
          <c:yVal>
            <c:numRef>
              <c:f>Stufe!$D$7:$D$9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9-4587-AD11-61683223AE41}"/>
            </c:ext>
          </c:extLst>
        </c:ser>
        <c:ser>
          <c:idx val="2"/>
          <c:order val="1"/>
          <c:tx>
            <c:v>Wahrer Weg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Stufe!$L$7:$L$8</c:f>
              <c:strCache>
                <c:ptCount val="2"/>
                <c:pt idx="0">
                  <c:v>${cx}</c:v>
                </c:pt>
                <c:pt idx="1">
                  <c:v>${ax}</c:v>
                </c:pt>
              </c:strCache>
            </c:strRef>
          </c:xVal>
          <c:yVal>
            <c:numRef>
              <c:f>Stufe!$M$7:$M$8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9-4587-AD11-61683223AE41}"/>
            </c:ext>
          </c:extLst>
        </c:ser>
        <c:ser>
          <c:idx val="3"/>
          <c:order val="2"/>
          <c:tx>
            <c:v>Weg d. Patienten</c:v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Stufe!$L$11:$L$12</c:f>
              <c:strCache>
                <c:ptCount val="2"/>
                <c:pt idx="0">
                  <c:v>${cx}</c:v>
                </c:pt>
                <c:pt idx="1">
                  <c:v>${confirmx}</c:v>
                </c:pt>
              </c:strCache>
            </c:strRef>
          </c:xVal>
          <c:yVal>
            <c:numRef>
              <c:f>Stufe!$M$11:$M$12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9-4587-AD11-61683223AE41}"/>
            </c:ext>
          </c:extLst>
        </c:ser>
        <c:ser>
          <c:idx val="4"/>
          <c:order val="3"/>
          <c:tx>
            <c:v>Absolute Distanz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Stufe!$L$15:$L$16</c:f>
              <c:strCache>
                <c:ptCount val="2"/>
                <c:pt idx="0">
                  <c:v>${ax}</c:v>
                </c:pt>
                <c:pt idx="1">
                  <c:v>${confirmx}</c:v>
                </c:pt>
              </c:strCache>
            </c:strRef>
          </c:xVal>
          <c:yVal>
            <c:numRef>
              <c:f>Stufe!$M$15:$M$16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69-4587-AD11-61683223AE41}"/>
            </c:ext>
          </c:extLst>
        </c:ser>
        <c:ser>
          <c:idx val="1"/>
          <c:order val="4"/>
          <c:tx>
            <c:v>Längendifferenez</c:v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Stufe!$L$19:$L$20</c:f>
              <c:strCache>
                <c:ptCount val="2"/>
                <c:pt idx="0">
                  <c:v>${ax}</c:v>
                </c:pt>
                <c:pt idx="1">
                  <c:v>#WERT!</c:v>
                </c:pt>
              </c:strCache>
            </c:strRef>
          </c:xVal>
          <c:yVal>
            <c:numRef>
              <c:f>Stufe!$M$19:$M$20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69-4587-AD11-61683223A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05712"/>
        <c:axId val="1657118208"/>
      </c:scatterChart>
      <c:valAx>
        <c:axId val="1610505712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18208"/>
        <c:crosses val="autoZero"/>
        <c:crossBetween val="midCat"/>
        <c:majorUnit val="1"/>
      </c:valAx>
      <c:valAx>
        <c:axId val="165711820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0505712"/>
        <c:crosses val="autoZero"/>
        <c:crossBetween val="midCat"/>
        <c:majorUnit val="1"/>
      </c:valAx>
      <c:spPr>
        <a:noFill/>
        <a:ln>
          <a:solidFill>
            <a:schemeClr val="accent2">
              <a:alpha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Pfad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V!$C$7:$C$9</c:f>
              <c:strCache>
                <c:ptCount val="3"/>
                <c:pt idx="0">
                  <c:v>${ax}</c:v>
                </c:pt>
                <c:pt idx="1">
                  <c:v>${bx}</c:v>
                </c:pt>
                <c:pt idx="2">
                  <c:v>${cx}</c:v>
                </c:pt>
              </c:strCache>
            </c:strRef>
          </c:xVal>
          <c:yVal>
            <c:numRef>
              <c:f>V!$D$7:$D$9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D-4F62-92DA-30D405F3E6C2}"/>
            </c:ext>
          </c:extLst>
        </c:ser>
        <c:ser>
          <c:idx val="2"/>
          <c:order val="1"/>
          <c:tx>
            <c:v>Wahrer Weg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V!$L$7:$L$8</c:f>
              <c:strCache>
                <c:ptCount val="2"/>
                <c:pt idx="0">
                  <c:v>${cx}</c:v>
                </c:pt>
                <c:pt idx="1">
                  <c:v>${ax}</c:v>
                </c:pt>
              </c:strCache>
            </c:strRef>
          </c:xVal>
          <c:yVal>
            <c:numRef>
              <c:f>V!$M$7:$M$8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D-4F62-92DA-30D405F3E6C2}"/>
            </c:ext>
          </c:extLst>
        </c:ser>
        <c:ser>
          <c:idx val="3"/>
          <c:order val="2"/>
          <c:tx>
            <c:v>Weg d. Patienten</c:v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V!$L$11:$L$12</c:f>
              <c:strCache>
                <c:ptCount val="2"/>
                <c:pt idx="0">
                  <c:v>${cx}</c:v>
                </c:pt>
                <c:pt idx="1">
                  <c:v>${confirmx}</c:v>
                </c:pt>
              </c:strCache>
            </c:strRef>
          </c:xVal>
          <c:yVal>
            <c:numRef>
              <c:f>V!$M$11:$M$12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8D-4F62-92DA-30D405F3E6C2}"/>
            </c:ext>
          </c:extLst>
        </c:ser>
        <c:ser>
          <c:idx val="4"/>
          <c:order val="3"/>
          <c:tx>
            <c:v>Absolute Distanz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V!$L$15:$L$16</c:f>
              <c:strCache>
                <c:ptCount val="2"/>
                <c:pt idx="0">
                  <c:v>${ax}</c:v>
                </c:pt>
                <c:pt idx="1">
                  <c:v>${confirmx}</c:v>
                </c:pt>
              </c:strCache>
            </c:strRef>
          </c:xVal>
          <c:yVal>
            <c:numRef>
              <c:f>V!$M$15:$M$16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8D-4F62-92DA-30D405F3E6C2}"/>
            </c:ext>
          </c:extLst>
        </c:ser>
        <c:ser>
          <c:idx val="1"/>
          <c:order val="4"/>
          <c:tx>
            <c:v>Längendifferenez</c:v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V!$L$19:$L$20</c:f>
              <c:strCache>
                <c:ptCount val="2"/>
                <c:pt idx="0">
                  <c:v>${ax}</c:v>
                </c:pt>
                <c:pt idx="1">
                  <c:v>#VALUE!</c:v>
                </c:pt>
              </c:strCache>
            </c:strRef>
          </c:xVal>
          <c:yVal>
            <c:numRef>
              <c:f>V!$M$19:$M$20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8D-4F62-92DA-30D405F3E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05712"/>
        <c:axId val="1657118208"/>
      </c:scatterChart>
      <c:valAx>
        <c:axId val="1610505712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18208"/>
        <c:crosses val="autoZero"/>
        <c:crossBetween val="midCat"/>
        <c:majorUnit val="1"/>
      </c:valAx>
      <c:valAx>
        <c:axId val="165711820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0505712"/>
        <c:crosses val="autoZero"/>
        <c:crossBetween val="midCat"/>
        <c:majorUnit val="1"/>
      </c:valAx>
      <c:spPr>
        <a:noFill/>
        <a:ln>
          <a:solidFill>
            <a:schemeClr val="accent2">
              <a:alpha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Pfad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U!$C$7:$C$9</c:f>
              <c:strCache>
                <c:ptCount val="3"/>
                <c:pt idx="0">
                  <c:v>${ax}</c:v>
                </c:pt>
                <c:pt idx="1">
                  <c:v>${bx}</c:v>
                </c:pt>
                <c:pt idx="2">
                  <c:v>${cx}</c:v>
                </c:pt>
              </c:strCache>
            </c:strRef>
          </c:xVal>
          <c:yVal>
            <c:numRef>
              <c:f>U!$D$7:$D$9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D-4786-B949-F389FD75E249}"/>
            </c:ext>
          </c:extLst>
        </c:ser>
        <c:ser>
          <c:idx val="2"/>
          <c:order val="1"/>
          <c:tx>
            <c:v>Wahrer Weg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U!$L$7:$L$8</c:f>
              <c:strCache>
                <c:ptCount val="2"/>
                <c:pt idx="0">
                  <c:v>${cx}</c:v>
                </c:pt>
                <c:pt idx="1">
                  <c:v>${ax}</c:v>
                </c:pt>
              </c:strCache>
            </c:strRef>
          </c:xVal>
          <c:yVal>
            <c:numRef>
              <c:f>U!$M$7:$M$8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2D-4786-B949-F389FD75E249}"/>
            </c:ext>
          </c:extLst>
        </c:ser>
        <c:ser>
          <c:idx val="3"/>
          <c:order val="2"/>
          <c:tx>
            <c:v>Weg d. Patienten</c:v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U!$L$11:$L$12</c:f>
              <c:strCache>
                <c:ptCount val="2"/>
                <c:pt idx="0">
                  <c:v>${cx}</c:v>
                </c:pt>
                <c:pt idx="1">
                  <c:v>${confirmx}</c:v>
                </c:pt>
              </c:strCache>
            </c:strRef>
          </c:xVal>
          <c:yVal>
            <c:numRef>
              <c:f>U!$M$11:$M$12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2D-4786-B949-F389FD75E249}"/>
            </c:ext>
          </c:extLst>
        </c:ser>
        <c:ser>
          <c:idx val="4"/>
          <c:order val="3"/>
          <c:tx>
            <c:v>Absolute Distanz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U!$L$15:$L$16</c:f>
              <c:strCache>
                <c:ptCount val="2"/>
                <c:pt idx="0">
                  <c:v>${ax}</c:v>
                </c:pt>
                <c:pt idx="1">
                  <c:v>${confirmx}</c:v>
                </c:pt>
              </c:strCache>
            </c:strRef>
          </c:xVal>
          <c:yVal>
            <c:numRef>
              <c:f>U!$M$15:$M$16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2D-4786-B949-F389FD75E249}"/>
            </c:ext>
          </c:extLst>
        </c:ser>
        <c:ser>
          <c:idx val="1"/>
          <c:order val="4"/>
          <c:tx>
            <c:v>Längendifferenez</c:v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U!$L$19:$L$20</c:f>
              <c:strCache>
                <c:ptCount val="2"/>
                <c:pt idx="0">
                  <c:v>${ax}</c:v>
                </c:pt>
                <c:pt idx="1">
                  <c:v>#VALUE!</c:v>
                </c:pt>
              </c:strCache>
            </c:strRef>
          </c:xVal>
          <c:yVal>
            <c:numRef>
              <c:f>U!$M$19:$M$20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2D-4786-B949-F389FD75E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05712"/>
        <c:axId val="1657118208"/>
      </c:scatterChart>
      <c:valAx>
        <c:axId val="1610505712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18208"/>
        <c:crosses val="autoZero"/>
        <c:crossBetween val="midCat"/>
        <c:majorUnit val="1"/>
      </c:valAx>
      <c:valAx>
        <c:axId val="165711820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0505712"/>
        <c:crosses val="autoZero"/>
        <c:crossBetween val="midCat"/>
        <c:majorUnit val="1"/>
      </c:valAx>
      <c:spPr>
        <a:noFill/>
        <a:ln>
          <a:solidFill>
            <a:schemeClr val="accent2">
              <a:alpha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Pfad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O!$C$7:$C$9</c:f>
              <c:strCache>
                <c:ptCount val="3"/>
                <c:pt idx="0">
                  <c:v>${ax}</c:v>
                </c:pt>
                <c:pt idx="1">
                  <c:v>${bx}</c:v>
                </c:pt>
                <c:pt idx="2">
                  <c:v>${cx}</c:v>
                </c:pt>
              </c:strCache>
            </c:strRef>
          </c:xVal>
          <c:yVal>
            <c:numRef>
              <c:f>O!$D$7:$D$9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7-4186-9921-7CCC493CF086}"/>
            </c:ext>
          </c:extLst>
        </c:ser>
        <c:ser>
          <c:idx val="2"/>
          <c:order val="1"/>
          <c:tx>
            <c:v>Wahrer Weg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O!$L$7:$L$8</c:f>
              <c:strCache>
                <c:ptCount val="2"/>
                <c:pt idx="0">
                  <c:v>${cx}</c:v>
                </c:pt>
                <c:pt idx="1">
                  <c:v>${ax}</c:v>
                </c:pt>
              </c:strCache>
            </c:strRef>
          </c:xVal>
          <c:yVal>
            <c:numRef>
              <c:f>O!$M$7:$M$8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7-4186-9921-7CCC493CF086}"/>
            </c:ext>
          </c:extLst>
        </c:ser>
        <c:ser>
          <c:idx val="3"/>
          <c:order val="2"/>
          <c:tx>
            <c:v>Weg d. Patienten</c:v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O!$L$11:$L$12</c:f>
              <c:strCache>
                <c:ptCount val="2"/>
                <c:pt idx="0">
                  <c:v>${cx}</c:v>
                </c:pt>
                <c:pt idx="1">
                  <c:v>${confirmx}</c:v>
                </c:pt>
              </c:strCache>
            </c:strRef>
          </c:xVal>
          <c:yVal>
            <c:numRef>
              <c:f>O!$M$11:$M$12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97-4186-9921-7CCC493CF086}"/>
            </c:ext>
          </c:extLst>
        </c:ser>
        <c:ser>
          <c:idx val="4"/>
          <c:order val="3"/>
          <c:tx>
            <c:v>Absolute Distanz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O!$L$15:$L$16</c:f>
              <c:strCache>
                <c:ptCount val="2"/>
                <c:pt idx="0">
                  <c:v>${ax}</c:v>
                </c:pt>
                <c:pt idx="1">
                  <c:v>${confirmx}</c:v>
                </c:pt>
              </c:strCache>
            </c:strRef>
          </c:xVal>
          <c:yVal>
            <c:numRef>
              <c:f>O!$M$15:$M$16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97-4186-9921-7CCC493CF086}"/>
            </c:ext>
          </c:extLst>
        </c:ser>
        <c:ser>
          <c:idx val="1"/>
          <c:order val="4"/>
          <c:tx>
            <c:v>Längendifferenez</c:v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O!$L$19:$L$20</c:f>
              <c:strCache>
                <c:ptCount val="2"/>
                <c:pt idx="0">
                  <c:v>${ax}</c:v>
                </c:pt>
                <c:pt idx="1">
                  <c:v>#VALUE!</c:v>
                </c:pt>
              </c:strCache>
            </c:strRef>
          </c:xVal>
          <c:yVal>
            <c:numRef>
              <c:f>O!$M$19:$M$20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97-4186-9921-7CCC493C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05712"/>
        <c:axId val="1657118208"/>
      </c:scatterChart>
      <c:valAx>
        <c:axId val="1610505712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18208"/>
        <c:crosses val="autoZero"/>
        <c:crossBetween val="midCat"/>
        <c:majorUnit val="1"/>
      </c:valAx>
      <c:valAx>
        <c:axId val="165711820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0505712"/>
        <c:crosses val="autoZero"/>
        <c:crossBetween val="midCat"/>
        <c:majorUnit val="1"/>
      </c:valAx>
      <c:spPr>
        <a:noFill/>
        <a:ln>
          <a:solidFill>
            <a:schemeClr val="accent2">
              <a:alpha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Pfad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Deich!$C$7:$C$9</c:f>
              <c:strCache>
                <c:ptCount val="3"/>
                <c:pt idx="0">
                  <c:v>${ax}</c:v>
                </c:pt>
                <c:pt idx="1">
                  <c:v>${bx}</c:v>
                </c:pt>
                <c:pt idx="2">
                  <c:v>${cx}</c:v>
                </c:pt>
              </c:strCache>
            </c:strRef>
          </c:xVal>
          <c:yVal>
            <c:numRef>
              <c:f>Deich!$D$7:$D$9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C-4A84-9FE2-687CF0B79EE6}"/>
            </c:ext>
          </c:extLst>
        </c:ser>
        <c:ser>
          <c:idx val="2"/>
          <c:order val="1"/>
          <c:tx>
            <c:v>Wahrer Weg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Deich!$L$7:$L$8</c:f>
              <c:strCache>
                <c:ptCount val="2"/>
                <c:pt idx="0">
                  <c:v>${cx}</c:v>
                </c:pt>
                <c:pt idx="1">
                  <c:v>${ax}</c:v>
                </c:pt>
              </c:strCache>
            </c:strRef>
          </c:xVal>
          <c:yVal>
            <c:numRef>
              <c:f>Deich!$M$7:$M$8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7C-4A84-9FE2-687CF0B79EE6}"/>
            </c:ext>
          </c:extLst>
        </c:ser>
        <c:ser>
          <c:idx val="3"/>
          <c:order val="2"/>
          <c:tx>
            <c:v>Weg d. Patienten</c:v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Deich!$L$11:$L$12</c:f>
              <c:strCache>
                <c:ptCount val="2"/>
                <c:pt idx="0">
                  <c:v>${cx}</c:v>
                </c:pt>
                <c:pt idx="1">
                  <c:v>${confirmx}</c:v>
                </c:pt>
              </c:strCache>
            </c:strRef>
          </c:xVal>
          <c:yVal>
            <c:numRef>
              <c:f>Deich!$M$11:$M$12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7C-4A84-9FE2-687CF0B79EE6}"/>
            </c:ext>
          </c:extLst>
        </c:ser>
        <c:ser>
          <c:idx val="4"/>
          <c:order val="3"/>
          <c:tx>
            <c:v>Absolute Distanz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Deich!$L$15:$L$16</c:f>
              <c:strCache>
                <c:ptCount val="2"/>
                <c:pt idx="0">
                  <c:v>${ax}</c:v>
                </c:pt>
                <c:pt idx="1">
                  <c:v>${confirmx}</c:v>
                </c:pt>
              </c:strCache>
            </c:strRef>
          </c:xVal>
          <c:yVal>
            <c:numRef>
              <c:f>Deich!$M$15:$M$16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7C-4A84-9FE2-687CF0B79EE6}"/>
            </c:ext>
          </c:extLst>
        </c:ser>
        <c:ser>
          <c:idx val="1"/>
          <c:order val="4"/>
          <c:tx>
            <c:v>Längendifferenez</c:v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Deich!$L$19:$L$20</c:f>
              <c:strCache>
                <c:ptCount val="2"/>
                <c:pt idx="0">
                  <c:v>${ax}</c:v>
                </c:pt>
                <c:pt idx="1">
                  <c:v>#VALUE!</c:v>
                </c:pt>
              </c:strCache>
            </c:strRef>
          </c:xVal>
          <c:yVal>
            <c:numRef>
              <c:f>Deich!$M$19:$M$20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7C-4A84-9FE2-687CF0B79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05712"/>
        <c:axId val="1657118208"/>
      </c:scatterChart>
      <c:valAx>
        <c:axId val="1610505712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18208"/>
        <c:crosses val="autoZero"/>
        <c:crossBetween val="midCat"/>
        <c:majorUnit val="1"/>
      </c:valAx>
      <c:valAx>
        <c:axId val="165711820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0505712"/>
        <c:crosses val="autoZero"/>
        <c:crossBetween val="midCat"/>
        <c:majorUnit val="1"/>
      </c:valAx>
      <c:spPr>
        <a:noFill/>
        <a:ln>
          <a:solidFill>
            <a:schemeClr val="accent2">
              <a:alpha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Pfad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ZickZack!$C$7:$C$9</c:f>
              <c:strCache>
                <c:ptCount val="3"/>
                <c:pt idx="0">
                  <c:v>${ax}</c:v>
                </c:pt>
                <c:pt idx="1">
                  <c:v>${bx}</c:v>
                </c:pt>
                <c:pt idx="2">
                  <c:v>${cx}</c:v>
                </c:pt>
              </c:strCache>
            </c:strRef>
          </c:xVal>
          <c:yVal>
            <c:numRef>
              <c:f>ZickZack!$D$7:$D$9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9-417E-961F-2EBD7AE3DC3E}"/>
            </c:ext>
          </c:extLst>
        </c:ser>
        <c:ser>
          <c:idx val="2"/>
          <c:order val="1"/>
          <c:tx>
            <c:v>Wahrer Weg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ZickZack!$L$7:$L$8</c:f>
              <c:strCache>
                <c:ptCount val="2"/>
                <c:pt idx="0">
                  <c:v>${cx}</c:v>
                </c:pt>
                <c:pt idx="1">
                  <c:v>${ax}</c:v>
                </c:pt>
              </c:strCache>
            </c:strRef>
          </c:xVal>
          <c:yVal>
            <c:numRef>
              <c:f>ZickZack!$M$7:$M$8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9-417E-961F-2EBD7AE3DC3E}"/>
            </c:ext>
          </c:extLst>
        </c:ser>
        <c:ser>
          <c:idx val="3"/>
          <c:order val="2"/>
          <c:tx>
            <c:v>Weg d. Patienten</c:v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ZickZack!$L$11:$L$12</c:f>
              <c:strCache>
                <c:ptCount val="2"/>
                <c:pt idx="0">
                  <c:v>${cx}</c:v>
                </c:pt>
                <c:pt idx="1">
                  <c:v>${confirmx}</c:v>
                </c:pt>
              </c:strCache>
            </c:strRef>
          </c:xVal>
          <c:yVal>
            <c:numRef>
              <c:f>ZickZack!$M$11:$M$12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D9-417E-961F-2EBD7AE3DC3E}"/>
            </c:ext>
          </c:extLst>
        </c:ser>
        <c:ser>
          <c:idx val="4"/>
          <c:order val="3"/>
          <c:tx>
            <c:v>Absolute Distanz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ZickZack!$L$15:$L$16</c:f>
              <c:strCache>
                <c:ptCount val="2"/>
                <c:pt idx="0">
                  <c:v>${ax}</c:v>
                </c:pt>
                <c:pt idx="1">
                  <c:v>${confirmx}</c:v>
                </c:pt>
              </c:strCache>
            </c:strRef>
          </c:xVal>
          <c:yVal>
            <c:numRef>
              <c:f>ZickZack!$M$15:$M$16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D9-417E-961F-2EBD7AE3DC3E}"/>
            </c:ext>
          </c:extLst>
        </c:ser>
        <c:ser>
          <c:idx val="1"/>
          <c:order val="4"/>
          <c:tx>
            <c:v>Längendifferenez</c:v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ZickZack!$L$19:$L$20</c:f>
              <c:strCache>
                <c:ptCount val="2"/>
                <c:pt idx="0">
                  <c:v>${ax}</c:v>
                </c:pt>
                <c:pt idx="1">
                  <c:v>#VALUE!</c:v>
                </c:pt>
              </c:strCache>
            </c:strRef>
          </c:xVal>
          <c:yVal>
            <c:numRef>
              <c:f>ZickZack!$M$19:$M$20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D9-417E-961F-2EBD7AE3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05712"/>
        <c:axId val="1657118208"/>
      </c:scatterChart>
      <c:valAx>
        <c:axId val="1610505712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18208"/>
        <c:crosses val="autoZero"/>
        <c:crossBetween val="midCat"/>
        <c:majorUnit val="1"/>
      </c:valAx>
      <c:valAx>
        <c:axId val="165711820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0505712"/>
        <c:crosses val="autoZero"/>
        <c:crossBetween val="midCat"/>
        <c:majorUnit val="1"/>
      </c:valAx>
      <c:spPr>
        <a:noFill/>
        <a:ln>
          <a:solidFill>
            <a:schemeClr val="accent2">
              <a:alpha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11</xdr:row>
      <xdr:rowOff>0</xdr:rowOff>
    </xdr:from>
    <xdr:to>
      <xdr:col>10</xdr:col>
      <xdr:colOff>330200</xdr:colOff>
      <xdr:row>38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D52EB5-5482-4819-8421-09DC41AA2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11</xdr:row>
      <xdr:rowOff>0</xdr:rowOff>
    </xdr:from>
    <xdr:to>
      <xdr:col>10</xdr:col>
      <xdr:colOff>330200</xdr:colOff>
      <xdr:row>38</xdr:row>
      <xdr:rowOff>165100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2FE44B0-D16C-4E4E-8F2B-0F27BCB82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22224</xdr:colOff>
      <xdr:row>11</xdr:row>
      <xdr:rowOff>0</xdr:rowOff>
    </xdr:from>
    <xdr:to>
      <xdr:col>10</xdr:col>
      <xdr:colOff>330200</xdr:colOff>
      <xdr:row>38</xdr:row>
      <xdr:rowOff>165100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59F51DB-3EE6-407C-9462-4156CA629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11</xdr:row>
      <xdr:rowOff>0</xdr:rowOff>
    </xdr:from>
    <xdr:to>
      <xdr:col>10</xdr:col>
      <xdr:colOff>330200</xdr:colOff>
      <xdr:row>38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B051CE-F355-41AD-BFC6-CB5ED5D23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11</xdr:row>
      <xdr:rowOff>0</xdr:rowOff>
    </xdr:from>
    <xdr:to>
      <xdr:col>10</xdr:col>
      <xdr:colOff>330200</xdr:colOff>
      <xdr:row>38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0F4F23-06AA-41AC-A4F5-F3142486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11</xdr:row>
      <xdr:rowOff>0</xdr:rowOff>
    </xdr:from>
    <xdr:to>
      <xdr:col>10</xdr:col>
      <xdr:colOff>330200</xdr:colOff>
      <xdr:row>38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2B7A9DF-A365-44A9-8386-9F3ED3D88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11</xdr:row>
      <xdr:rowOff>0</xdr:rowOff>
    </xdr:from>
    <xdr:to>
      <xdr:col>10</xdr:col>
      <xdr:colOff>330200</xdr:colOff>
      <xdr:row>38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99B2675-EDCA-4F04-9DCF-8C3F98630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11</xdr:row>
      <xdr:rowOff>0</xdr:rowOff>
    </xdr:from>
    <xdr:to>
      <xdr:col>10</xdr:col>
      <xdr:colOff>330200</xdr:colOff>
      <xdr:row>38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9703A80-35F7-47AA-9FD2-74B98037B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11</xdr:row>
      <xdr:rowOff>0</xdr:rowOff>
    </xdr:from>
    <xdr:to>
      <xdr:col>10</xdr:col>
      <xdr:colOff>330200</xdr:colOff>
      <xdr:row>38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A3CD0E-5970-4A60-AE53-C9D148536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11</xdr:row>
      <xdr:rowOff>0</xdr:rowOff>
    </xdr:from>
    <xdr:to>
      <xdr:col>10</xdr:col>
      <xdr:colOff>330200</xdr:colOff>
      <xdr:row>38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D9D46B9-C703-4479-8C53-BBCC5993E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B9CAB-28AD-4FEA-A879-8BEC6413507B}">
  <dimension ref="A1:M32"/>
  <sheetViews>
    <sheetView topLeftCell="A4" zoomScale="115" zoomScaleNormal="115" workbookViewId="0">
      <selection activeCell="G10" sqref="G10"/>
    </sheetView>
  </sheetViews>
  <sheetFormatPr baseColWidth="10" defaultRowHeight="15" x14ac:dyDescent="0.25"/>
  <cols>
    <col min="1" max="1" width="5.28515625" customWidth="1"/>
    <col min="2" max="2" width="27.7109375" bestFit="1" customWidth="1"/>
    <col min="6" max="6" width="23.42578125" bestFit="1" customWidth="1"/>
  </cols>
  <sheetData>
    <row r="1" spans="1:13" ht="18" customHeight="1" x14ac:dyDescent="0.35">
      <c r="A1" s="1"/>
      <c r="B1" s="22" t="s">
        <v>23</v>
      </c>
    </row>
    <row r="2" spans="1:13" x14ac:dyDescent="0.25">
      <c r="B2" s="23" t="s">
        <v>24</v>
      </c>
      <c r="C2" s="24"/>
      <c r="D2" s="24"/>
      <c r="E2" s="24"/>
      <c r="F2" s="24"/>
      <c r="G2" s="24"/>
      <c r="H2" s="24"/>
      <c r="I2" s="24"/>
      <c r="J2" s="24"/>
    </row>
    <row r="3" spans="1:13" x14ac:dyDescent="0.25">
      <c r="B3" s="24"/>
      <c r="C3" s="24"/>
      <c r="D3" s="24"/>
      <c r="E3" s="24"/>
      <c r="F3" s="24"/>
      <c r="G3" s="24"/>
      <c r="H3" s="24"/>
      <c r="I3" s="24"/>
      <c r="J3" s="24"/>
    </row>
    <row r="4" spans="1:13" ht="111.95" customHeight="1" x14ac:dyDescent="0.25">
      <c r="B4" s="24"/>
      <c r="C4" s="24"/>
      <c r="D4" s="24"/>
      <c r="E4" s="24"/>
      <c r="F4" s="24"/>
      <c r="G4" s="24"/>
      <c r="H4" s="24"/>
      <c r="I4" s="24"/>
      <c r="J4" s="24"/>
    </row>
    <row r="6" spans="1:13" x14ac:dyDescent="0.25">
      <c r="B6" s="11" t="s">
        <v>14</v>
      </c>
      <c r="C6" s="12" t="s">
        <v>0</v>
      </c>
      <c r="D6" s="13" t="s">
        <v>1</v>
      </c>
      <c r="F6" s="11" t="s">
        <v>15</v>
      </c>
      <c r="G6" s="12" t="s">
        <v>0</v>
      </c>
      <c r="H6" s="13" t="s">
        <v>1</v>
      </c>
      <c r="L6" s="26" t="s">
        <v>16</v>
      </c>
      <c r="M6" s="26"/>
    </row>
    <row r="7" spans="1:13" x14ac:dyDescent="0.25">
      <c r="B7" s="14" t="s">
        <v>2</v>
      </c>
      <c r="C7" s="15" t="s">
        <v>26</v>
      </c>
      <c r="D7" s="16" t="s">
        <v>27</v>
      </c>
      <c r="F7" s="18" t="s">
        <v>25</v>
      </c>
      <c r="G7" s="15" t="s">
        <v>31</v>
      </c>
      <c r="H7" s="19" t="s">
        <v>32</v>
      </c>
      <c r="L7" s="20" t="str">
        <f>C9</f>
        <v>${cx}</v>
      </c>
      <c r="M7" s="20" t="str">
        <f>D9</f>
        <v>${cy}</v>
      </c>
    </row>
    <row r="8" spans="1:13" x14ac:dyDescent="0.25">
      <c r="B8" s="14" t="s">
        <v>3</v>
      </c>
      <c r="C8" s="15" t="s">
        <v>33</v>
      </c>
      <c r="D8" s="15" t="s">
        <v>28</v>
      </c>
      <c r="L8" s="20" t="str">
        <f>C7</f>
        <v>${ax}</v>
      </c>
      <c r="M8" s="20" t="str">
        <f>D7</f>
        <v>${ay}</v>
      </c>
    </row>
    <row r="9" spans="1:13" x14ac:dyDescent="0.25">
      <c r="B9" s="17" t="s">
        <v>4</v>
      </c>
      <c r="C9" s="15" t="s">
        <v>29</v>
      </c>
      <c r="D9" s="15" t="s">
        <v>30</v>
      </c>
      <c r="L9" s="21"/>
      <c r="M9" s="21"/>
    </row>
    <row r="10" spans="1:13" x14ac:dyDescent="0.25">
      <c r="L10" s="26" t="s">
        <v>17</v>
      </c>
      <c r="M10" s="26"/>
    </row>
    <row r="11" spans="1:13" x14ac:dyDescent="0.25">
      <c r="L11" s="20" t="str">
        <f>C9</f>
        <v>${cx}</v>
      </c>
      <c r="M11" s="20" t="str">
        <f>D9</f>
        <v>${cy}</v>
      </c>
    </row>
    <row r="12" spans="1:13" x14ac:dyDescent="0.25">
      <c r="L12" s="20" t="str">
        <f>G7</f>
        <v>${confirmx}</v>
      </c>
      <c r="M12" s="20" t="str">
        <f>H7</f>
        <v>${confirmy}</v>
      </c>
    </row>
    <row r="13" spans="1:13" x14ac:dyDescent="0.25">
      <c r="L13" s="21"/>
      <c r="M13" s="21"/>
    </row>
    <row r="14" spans="1:13" x14ac:dyDescent="0.25">
      <c r="L14" s="26" t="s">
        <v>18</v>
      </c>
      <c r="M14" s="26"/>
    </row>
    <row r="15" spans="1:13" x14ac:dyDescent="0.25">
      <c r="L15" s="20" t="str">
        <f>C7</f>
        <v>${ax}</v>
      </c>
      <c r="M15" s="20" t="str">
        <f>D7</f>
        <v>${ay}</v>
      </c>
    </row>
    <row r="16" spans="1:13" x14ac:dyDescent="0.25">
      <c r="B16" s="4" t="s">
        <v>9</v>
      </c>
      <c r="C16" s="5"/>
      <c r="D16" s="6"/>
      <c r="L16" s="20" t="str">
        <f>G7</f>
        <v>${confirmx}</v>
      </c>
      <c r="M16" s="20" t="str">
        <f>H7</f>
        <v>${confirmy}</v>
      </c>
    </row>
    <row r="17" spans="2:13" x14ac:dyDescent="0.25">
      <c r="B17" s="7" t="s">
        <v>5</v>
      </c>
      <c r="C17" s="8" t="e">
        <f>SQRT((G7-C7)^2+(H7-D7)^2)</f>
        <v>#VALUE!</v>
      </c>
      <c r="D17" s="9" t="s">
        <v>6</v>
      </c>
      <c r="L17" s="21"/>
      <c r="M17" s="21"/>
    </row>
    <row r="18" spans="2:13" x14ac:dyDescent="0.25">
      <c r="B18" s="3"/>
      <c r="D18" s="3"/>
      <c r="L18" s="26" t="s">
        <v>19</v>
      </c>
      <c r="M18" s="26"/>
    </row>
    <row r="19" spans="2:13" x14ac:dyDescent="0.25">
      <c r="B19" s="4" t="s">
        <v>7</v>
      </c>
      <c r="C19" s="5"/>
      <c r="D19" s="10"/>
      <c r="L19" s="20" t="str">
        <f>C7</f>
        <v>${ax}</v>
      </c>
      <c r="M19" s="20" t="str">
        <f>D7</f>
        <v>${ay}</v>
      </c>
    </row>
    <row r="20" spans="2:13" x14ac:dyDescent="0.25">
      <c r="B20" s="7" t="s">
        <v>8</v>
      </c>
      <c r="C20" s="8" t="e">
        <f>SQRT((C9-C7)^2+(D9-D7)^2)-SQRT((C9-G7)^2+(D9-H7)^2)</f>
        <v>#VALUE!</v>
      </c>
      <c r="D20" s="9" t="s">
        <v>6</v>
      </c>
      <c r="L20" s="20" t="e">
        <f>L19+C20*COS(C29)</f>
        <v>#VALUE!</v>
      </c>
      <c r="M20" s="20" t="e">
        <f>M19+C20*SIN(C29)</f>
        <v>#VALUE!</v>
      </c>
    </row>
    <row r="21" spans="2:13" x14ac:dyDescent="0.25">
      <c r="B21" s="3"/>
      <c r="D21" s="3"/>
    </row>
    <row r="22" spans="2:13" x14ac:dyDescent="0.25">
      <c r="B22" s="4" t="s">
        <v>10</v>
      </c>
      <c r="C22" s="5"/>
      <c r="D22" s="10"/>
      <c r="L22" s="20" t="e">
        <f>L20-L19</f>
        <v>#VALUE!</v>
      </c>
      <c r="M22" s="20" t="e">
        <f>M20-M19</f>
        <v>#VALUE!</v>
      </c>
    </row>
    <row r="23" spans="2:13" x14ac:dyDescent="0.25">
      <c r="B23" s="7" t="s">
        <v>11</v>
      </c>
      <c r="C23" s="8" t="e">
        <f>(C31*180)/PI()</f>
        <v>#VALUE!</v>
      </c>
      <c r="D23" s="9" t="s">
        <v>13</v>
      </c>
      <c r="L23" s="21" t="e">
        <f>SQRT(L22*L22+M22*M22)</f>
        <v>#VALUE!</v>
      </c>
    </row>
    <row r="25" spans="2:13" x14ac:dyDescent="0.25">
      <c r="L25" s="25" t="s">
        <v>22</v>
      </c>
      <c r="M25" s="25"/>
    </row>
    <row r="26" spans="2:13" x14ac:dyDescent="0.25">
      <c r="L26" s="20">
        <f>MAX(C7:C9,G7)</f>
        <v>0</v>
      </c>
      <c r="M26" s="20">
        <f>MAX(D7:D9,H7)</f>
        <v>0</v>
      </c>
    </row>
    <row r="27" spans="2:13" x14ac:dyDescent="0.25">
      <c r="L27" s="20">
        <f>MIN(C7:C9,G7)</f>
        <v>0</v>
      </c>
      <c r="M27" s="20">
        <f>MIN(D7:D9,H7)</f>
        <v>0</v>
      </c>
    </row>
    <row r="28" spans="2:13" x14ac:dyDescent="0.25">
      <c r="L28" s="20">
        <f>L26-L27</f>
        <v>0</v>
      </c>
      <c r="M28" s="20">
        <f>M26-M27</f>
        <v>0</v>
      </c>
    </row>
    <row r="29" spans="2:13" x14ac:dyDescent="0.25">
      <c r="B29" s="2" t="s">
        <v>20</v>
      </c>
      <c r="C29" s="2" t="e">
        <f>ATAN2((C9-C7),(D9-D7))</f>
        <v>#VALUE!</v>
      </c>
      <c r="D29" s="20" t="e">
        <f>C29*180/PI()</f>
        <v>#VALUE!</v>
      </c>
      <c r="L29" s="21"/>
      <c r="M29" s="21"/>
    </row>
    <row r="30" spans="2:13" x14ac:dyDescent="0.25">
      <c r="B30" s="2" t="s">
        <v>21</v>
      </c>
      <c r="C30" s="2" t="e">
        <f>ATAN2((C9-G7),(D9-H7))</f>
        <v>#VALUE!</v>
      </c>
      <c r="D30" s="20" t="e">
        <f>C30*180/PI()</f>
        <v>#VALUE!</v>
      </c>
      <c r="L30" s="20">
        <f>MAX(L28,M28)</f>
        <v>0</v>
      </c>
      <c r="M30" s="21"/>
    </row>
    <row r="31" spans="2:13" x14ac:dyDescent="0.25">
      <c r="B31" s="2" t="s">
        <v>12</v>
      </c>
      <c r="C31" s="2" t="e">
        <f>C29-C30</f>
        <v>#VALUE!</v>
      </c>
      <c r="L31" s="20">
        <f>L27</f>
        <v>0</v>
      </c>
      <c r="M31" s="20">
        <f>M27</f>
        <v>0</v>
      </c>
    </row>
    <row r="32" spans="2:13" x14ac:dyDescent="0.25">
      <c r="L32" s="20">
        <f>L27+L30</f>
        <v>0</v>
      </c>
      <c r="M32" s="20">
        <f>M31+L30</f>
        <v>0</v>
      </c>
    </row>
  </sheetData>
  <mergeCells count="6">
    <mergeCell ref="B2:J4"/>
    <mergeCell ref="L25:M25"/>
    <mergeCell ref="L6:M6"/>
    <mergeCell ref="L10:M10"/>
    <mergeCell ref="L14:M14"/>
    <mergeCell ref="L18:M18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89FB-9070-445F-AC71-E571F775092E}">
  <dimension ref="A1:M32"/>
  <sheetViews>
    <sheetView tabSelected="1" topLeftCell="A7" zoomScale="130" zoomScaleNormal="130" workbookViewId="0">
      <selection activeCell="O17" sqref="O17"/>
    </sheetView>
  </sheetViews>
  <sheetFormatPr baseColWidth="10" defaultRowHeight="15" x14ac:dyDescent="0.25"/>
  <cols>
    <col min="1" max="1" width="5.28515625" customWidth="1"/>
    <col min="2" max="2" width="27.7109375" bestFit="1" customWidth="1"/>
    <col min="6" max="6" width="23.42578125" bestFit="1" customWidth="1"/>
  </cols>
  <sheetData>
    <row r="1" spans="1:13" ht="18" customHeight="1" x14ac:dyDescent="0.35">
      <c r="A1" s="1"/>
      <c r="B1" s="22" t="s">
        <v>23</v>
      </c>
    </row>
    <row r="2" spans="1:13" x14ac:dyDescent="0.25">
      <c r="B2" s="23" t="s">
        <v>24</v>
      </c>
      <c r="C2" s="24"/>
      <c r="D2" s="24"/>
      <c r="E2" s="24"/>
      <c r="F2" s="24"/>
      <c r="G2" s="24"/>
      <c r="H2" s="24"/>
      <c r="I2" s="24"/>
      <c r="J2" s="24"/>
    </row>
    <row r="3" spans="1:13" x14ac:dyDescent="0.25">
      <c r="B3" s="24"/>
      <c r="C3" s="24"/>
      <c r="D3" s="24"/>
      <c r="E3" s="24"/>
      <c r="F3" s="24"/>
      <c r="G3" s="24"/>
      <c r="H3" s="24"/>
      <c r="I3" s="24"/>
      <c r="J3" s="24"/>
    </row>
    <row r="4" spans="1:13" ht="111.95" customHeight="1" x14ac:dyDescent="0.25">
      <c r="B4" s="24"/>
      <c r="C4" s="24"/>
      <c r="D4" s="24"/>
      <c r="E4" s="24"/>
      <c r="F4" s="24"/>
      <c r="G4" s="24"/>
      <c r="H4" s="24"/>
      <c r="I4" s="24"/>
      <c r="J4" s="24"/>
    </row>
    <row r="6" spans="1:13" x14ac:dyDescent="0.25">
      <c r="B6" s="11" t="s">
        <v>14</v>
      </c>
      <c r="C6" s="12" t="s">
        <v>0</v>
      </c>
      <c r="D6" s="13" t="s">
        <v>1</v>
      </c>
      <c r="F6" s="11" t="s">
        <v>15</v>
      </c>
      <c r="G6" s="12" t="s">
        <v>0</v>
      </c>
      <c r="H6" s="13" t="s">
        <v>1</v>
      </c>
      <c r="L6" s="26" t="s">
        <v>16</v>
      </c>
      <c r="M6" s="26"/>
    </row>
    <row r="7" spans="1:13" x14ac:dyDescent="0.25">
      <c r="B7" s="14" t="s">
        <v>2</v>
      </c>
      <c r="C7" s="15" t="s">
        <v>26</v>
      </c>
      <c r="D7" s="16" t="s">
        <v>27</v>
      </c>
      <c r="F7" s="18" t="s">
        <v>25</v>
      </c>
      <c r="G7" s="15" t="s">
        <v>31</v>
      </c>
      <c r="H7" s="19" t="s">
        <v>32</v>
      </c>
      <c r="L7" s="20" t="str">
        <f>C9</f>
        <v>${cx}</v>
      </c>
      <c r="M7" s="20" t="str">
        <f>D9</f>
        <v>${cy}</v>
      </c>
    </row>
    <row r="8" spans="1:13" x14ac:dyDescent="0.25">
      <c r="B8" s="14" t="s">
        <v>3</v>
      </c>
      <c r="C8" s="15" t="s">
        <v>33</v>
      </c>
      <c r="D8" s="15" t="s">
        <v>28</v>
      </c>
      <c r="L8" s="20" t="str">
        <f>C7</f>
        <v>${ax}</v>
      </c>
      <c r="M8" s="20" t="str">
        <f>D7</f>
        <v>${ay}</v>
      </c>
    </row>
    <row r="9" spans="1:13" x14ac:dyDescent="0.25">
      <c r="B9" s="17" t="s">
        <v>4</v>
      </c>
      <c r="C9" s="15" t="s">
        <v>29</v>
      </c>
      <c r="D9" s="15" t="s">
        <v>30</v>
      </c>
      <c r="L9" s="21"/>
      <c r="M9" s="21"/>
    </row>
    <row r="10" spans="1:13" x14ac:dyDescent="0.25">
      <c r="L10" s="26" t="s">
        <v>17</v>
      </c>
      <c r="M10" s="26"/>
    </row>
    <row r="11" spans="1:13" x14ac:dyDescent="0.25">
      <c r="L11" s="20" t="str">
        <f>C9</f>
        <v>${cx}</v>
      </c>
      <c r="M11" s="20" t="str">
        <f>D9</f>
        <v>${cy}</v>
      </c>
    </row>
    <row r="12" spans="1:13" x14ac:dyDescent="0.25">
      <c r="L12" s="20" t="str">
        <f>G7</f>
        <v>${confirmx}</v>
      </c>
      <c r="M12" s="20" t="str">
        <f>H7</f>
        <v>${confirmy}</v>
      </c>
    </row>
    <row r="13" spans="1:13" x14ac:dyDescent="0.25">
      <c r="L13" s="21"/>
      <c r="M13" s="21"/>
    </row>
    <row r="14" spans="1:13" x14ac:dyDescent="0.25">
      <c r="L14" s="26" t="s">
        <v>18</v>
      </c>
      <c r="M14" s="26"/>
    </row>
    <row r="15" spans="1:13" x14ac:dyDescent="0.25">
      <c r="L15" s="20" t="str">
        <f>C7</f>
        <v>${ax}</v>
      </c>
      <c r="M15" s="20" t="str">
        <f>D7</f>
        <v>${ay}</v>
      </c>
    </row>
    <row r="16" spans="1:13" x14ac:dyDescent="0.25">
      <c r="B16" s="4" t="s">
        <v>9</v>
      </c>
      <c r="C16" s="5"/>
      <c r="D16" s="6"/>
      <c r="L16" s="20" t="str">
        <f>G7</f>
        <v>${confirmx}</v>
      </c>
      <c r="M16" s="20" t="str">
        <f>H7</f>
        <v>${confirmy}</v>
      </c>
    </row>
    <row r="17" spans="2:13" x14ac:dyDescent="0.25">
      <c r="B17" s="7" t="s">
        <v>5</v>
      </c>
      <c r="C17" s="8" t="e">
        <f>SQRT((G7-C7)^2+(H7-D7)^2)</f>
        <v>#VALUE!</v>
      </c>
      <c r="D17" s="9" t="s">
        <v>6</v>
      </c>
      <c r="L17" s="21"/>
      <c r="M17" s="21"/>
    </row>
    <row r="18" spans="2:13" x14ac:dyDescent="0.25">
      <c r="B18" s="3"/>
      <c r="D18" s="3"/>
      <c r="L18" s="26" t="s">
        <v>19</v>
      </c>
      <c r="M18" s="26"/>
    </row>
    <row r="19" spans="2:13" x14ac:dyDescent="0.25">
      <c r="B19" s="4" t="s">
        <v>7</v>
      </c>
      <c r="C19" s="5"/>
      <c r="D19" s="10"/>
      <c r="L19" s="20" t="str">
        <f>C7</f>
        <v>${ax}</v>
      </c>
      <c r="M19" s="20" t="str">
        <f>D7</f>
        <v>${ay}</v>
      </c>
    </row>
    <row r="20" spans="2:13" x14ac:dyDescent="0.25">
      <c r="B20" s="7" t="s">
        <v>8</v>
      </c>
      <c r="C20" s="8" t="e">
        <f>SQRT((C9-C7)^2+(D9-D7)^2)-SQRT((C9-G7)^2+(D9-H7)^2)</f>
        <v>#VALUE!</v>
      </c>
      <c r="D20" s="9" t="s">
        <v>6</v>
      </c>
      <c r="L20" s="20" t="e">
        <f>L19+C20*COS(C29)</f>
        <v>#VALUE!</v>
      </c>
      <c r="M20" s="20" t="e">
        <f>M19+C20*SIN(C29)</f>
        <v>#VALUE!</v>
      </c>
    </row>
    <row r="21" spans="2:13" x14ac:dyDescent="0.25">
      <c r="B21" s="3"/>
      <c r="D21" s="3"/>
    </row>
    <row r="22" spans="2:13" x14ac:dyDescent="0.25">
      <c r="B22" s="4" t="s">
        <v>10</v>
      </c>
      <c r="C22" s="5"/>
      <c r="D22" s="10"/>
      <c r="L22" s="20" t="e">
        <f>L20-L19</f>
        <v>#VALUE!</v>
      </c>
      <c r="M22" s="20" t="e">
        <f>M20-M19</f>
        <v>#VALUE!</v>
      </c>
    </row>
    <row r="23" spans="2:13" x14ac:dyDescent="0.25">
      <c r="B23" s="7" t="s">
        <v>11</v>
      </c>
      <c r="C23" s="8" t="e">
        <f>(C31*180)/PI()</f>
        <v>#VALUE!</v>
      </c>
      <c r="D23" s="9" t="s">
        <v>13</v>
      </c>
      <c r="L23" s="21" t="e">
        <f>SQRT(L22*L22+M22*M22)</f>
        <v>#VALUE!</v>
      </c>
    </row>
    <row r="25" spans="2:13" x14ac:dyDescent="0.25">
      <c r="L25" s="25" t="s">
        <v>22</v>
      </c>
      <c r="M25" s="25"/>
    </row>
    <row r="26" spans="2:13" x14ac:dyDescent="0.25">
      <c r="L26" s="20">
        <f>MAX(C7:C9,G7)</f>
        <v>0</v>
      </c>
      <c r="M26" s="20">
        <f>MAX(D7:D9,H7)</f>
        <v>0</v>
      </c>
    </row>
    <row r="27" spans="2:13" x14ac:dyDescent="0.25">
      <c r="L27" s="20">
        <f>MIN(C7:C9,G7)</f>
        <v>0</v>
      </c>
      <c r="M27" s="20">
        <f>MIN(D7:D9,H7)</f>
        <v>0</v>
      </c>
    </row>
    <row r="28" spans="2:13" x14ac:dyDescent="0.25">
      <c r="L28" s="20">
        <f>L26-L27</f>
        <v>0</v>
      </c>
      <c r="M28" s="20">
        <f>M26-M27</f>
        <v>0</v>
      </c>
    </row>
    <row r="29" spans="2:13" x14ac:dyDescent="0.25">
      <c r="B29" s="2" t="s">
        <v>20</v>
      </c>
      <c r="C29" s="2" t="e">
        <f>ATAN2((C9-C7),(D9-D7))</f>
        <v>#VALUE!</v>
      </c>
      <c r="D29" s="20" t="e">
        <f>C29*180/PI()</f>
        <v>#VALUE!</v>
      </c>
      <c r="L29" s="21"/>
      <c r="M29" s="21"/>
    </row>
    <row r="30" spans="2:13" x14ac:dyDescent="0.25">
      <c r="B30" s="2" t="s">
        <v>21</v>
      </c>
      <c r="C30" s="2" t="e">
        <f>ATAN2((C9-G7),(D9-H7))</f>
        <v>#VALUE!</v>
      </c>
      <c r="D30" s="20" t="e">
        <f>C30*180/PI()</f>
        <v>#VALUE!</v>
      </c>
      <c r="L30" s="20">
        <f>MAX(L28,M28)</f>
        <v>0</v>
      </c>
      <c r="M30" s="21"/>
    </row>
    <row r="31" spans="2:13" x14ac:dyDescent="0.25">
      <c r="B31" s="2" t="s">
        <v>12</v>
      </c>
      <c r="C31" s="2" t="e">
        <f>C29-C30</f>
        <v>#VALUE!</v>
      </c>
      <c r="L31" s="20">
        <f>L27</f>
        <v>0</v>
      </c>
      <c r="M31" s="20">
        <f>M27</f>
        <v>0</v>
      </c>
    </row>
    <row r="32" spans="2:13" x14ac:dyDescent="0.25">
      <c r="L32" s="20">
        <f>L27+L30</f>
        <v>0</v>
      </c>
      <c r="M32" s="20">
        <f>M31+L30</f>
        <v>0</v>
      </c>
    </row>
  </sheetData>
  <mergeCells count="6">
    <mergeCell ref="L25:M25"/>
    <mergeCell ref="B2:J4"/>
    <mergeCell ref="L6:M6"/>
    <mergeCell ref="L10:M10"/>
    <mergeCell ref="L14:M14"/>
    <mergeCell ref="L18:M1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0E23-4E7C-43E2-8D40-45D8DC98D2C7}">
  <dimension ref="A1:M32"/>
  <sheetViews>
    <sheetView zoomScale="145" zoomScaleNormal="145" workbookViewId="0">
      <selection activeCell="C11" sqref="A1:XFD1048576"/>
    </sheetView>
  </sheetViews>
  <sheetFormatPr baseColWidth="10" defaultRowHeight="15" x14ac:dyDescent="0.25"/>
  <cols>
    <col min="1" max="1" width="5.28515625" customWidth="1"/>
    <col min="2" max="2" width="27.7109375" bestFit="1" customWidth="1"/>
    <col min="6" max="6" width="23.42578125" bestFit="1" customWidth="1"/>
  </cols>
  <sheetData>
    <row r="1" spans="1:13" ht="18" customHeight="1" x14ac:dyDescent="0.35">
      <c r="A1" s="1"/>
      <c r="B1" s="22" t="s">
        <v>23</v>
      </c>
    </row>
    <row r="2" spans="1:13" x14ac:dyDescent="0.25">
      <c r="B2" s="23" t="s">
        <v>24</v>
      </c>
      <c r="C2" s="24"/>
      <c r="D2" s="24"/>
      <c r="E2" s="24"/>
      <c r="F2" s="24"/>
      <c r="G2" s="24"/>
      <c r="H2" s="24"/>
      <c r="I2" s="24"/>
      <c r="J2" s="24"/>
    </row>
    <row r="3" spans="1:13" x14ac:dyDescent="0.25">
      <c r="B3" s="24"/>
      <c r="C3" s="24"/>
      <c r="D3" s="24"/>
      <c r="E3" s="24"/>
      <c r="F3" s="24"/>
      <c r="G3" s="24"/>
      <c r="H3" s="24"/>
      <c r="I3" s="24"/>
      <c r="J3" s="24"/>
    </row>
    <row r="4" spans="1:13" ht="111.95" customHeight="1" x14ac:dyDescent="0.25">
      <c r="B4" s="24"/>
      <c r="C4" s="24"/>
      <c r="D4" s="24"/>
      <c r="E4" s="24"/>
      <c r="F4" s="24"/>
      <c r="G4" s="24"/>
      <c r="H4" s="24"/>
      <c r="I4" s="24"/>
      <c r="J4" s="24"/>
    </row>
    <row r="6" spans="1:13" x14ac:dyDescent="0.25">
      <c r="B6" s="11" t="s">
        <v>14</v>
      </c>
      <c r="C6" s="12" t="s">
        <v>0</v>
      </c>
      <c r="D6" s="13" t="s">
        <v>1</v>
      </c>
      <c r="F6" s="11" t="s">
        <v>15</v>
      </c>
      <c r="G6" s="12" t="s">
        <v>0</v>
      </c>
      <c r="H6" s="13" t="s">
        <v>1</v>
      </c>
      <c r="L6" s="26" t="s">
        <v>16</v>
      </c>
      <c r="M6" s="26"/>
    </row>
    <row r="7" spans="1:13" x14ac:dyDescent="0.25">
      <c r="B7" s="14" t="s">
        <v>2</v>
      </c>
      <c r="C7" s="15" t="s">
        <v>26</v>
      </c>
      <c r="D7" s="16" t="s">
        <v>27</v>
      </c>
      <c r="F7" s="18" t="s">
        <v>25</v>
      </c>
      <c r="G7" s="15" t="s">
        <v>31</v>
      </c>
      <c r="H7" s="19" t="s">
        <v>32</v>
      </c>
      <c r="L7" s="20" t="str">
        <f>C9</f>
        <v>${cx}</v>
      </c>
      <c r="M7" s="20" t="str">
        <f>D9</f>
        <v>${cy}</v>
      </c>
    </row>
    <row r="8" spans="1:13" x14ac:dyDescent="0.25">
      <c r="B8" s="14" t="s">
        <v>3</v>
      </c>
      <c r="C8" s="15" t="s">
        <v>33</v>
      </c>
      <c r="D8" s="15" t="s">
        <v>28</v>
      </c>
      <c r="L8" s="20" t="str">
        <f>C7</f>
        <v>${ax}</v>
      </c>
      <c r="M8" s="20" t="str">
        <f>D7</f>
        <v>${ay}</v>
      </c>
    </row>
    <row r="9" spans="1:13" x14ac:dyDescent="0.25">
      <c r="B9" s="17" t="s">
        <v>4</v>
      </c>
      <c r="C9" s="15" t="s">
        <v>29</v>
      </c>
      <c r="D9" s="15" t="s">
        <v>30</v>
      </c>
      <c r="L9" s="21"/>
      <c r="M9" s="21"/>
    </row>
    <row r="10" spans="1:13" x14ac:dyDescent="0.25">
      <c r="L10" s="26" t="s">
        <v>17</v>
      </c>
      <c r="M10" s="26"/>
    </row>
    <row r="11" spans="1:13" x14ac:dyDescent="0.25">
      <c r="L11" s="20" t="str">
        <f>C9</f>
        <v>${cx}</v>
      </c>
      <c r="M11" s="20" t="str">
        <f>D9</f>
        <v>${cy}</v>
      </c>
    </row>
    <row r="12" spans="1:13" x14ac:dyDescent="0.25">
      <c r="L12" s="20" t="str">
        <f>G7</f>
        <v>${confirmx}</v>
      </c>
      <c r="M12" s="20" t="str">
        <f>H7</f>
        <v>${confirmy}</v>
      </c>
    </row>
    <row r="13" spans="1:13" x14ac:dyDescent="0.25">
      <c r="L13" s="21"/>
      <c r="M13" s="21"/>
    </row>
    <row r="14" spans="1:13" x14ac:dyDescent="0.25">
      <c r="L14" s="26" t="s">
        <v>18</v>
      </c>
      <c r="M14" s="26"/>
    </row>
    <row r="15" spans="1:13" x14ac:dyDescent="0.25">
      <c r="L15" s="20" t="str">
        <f>C7</f>
        <v>${ax}</v>
      </c>
      <c r="M15" s="20" t="str">
        <f>D7</f>
        <v>${ay}</v>
      </c>
    </row>
    <row r="16" spans="1:13" x14ac:dyDescent="0.25">
      <c r="B16" s="4" t="s">
        <v>9</v>
      </c>
      <c r="C16" s="5"/>
      <c r="D16" s="6"/>
      <c r="L16" s="20" t="str">
        <f>G7</f>
        <v>${confirmx}</v>
      </c>
      <c r="M16" s="20" t="str">
        <f>H7</f>
        <v>${confirmy}</v>
      </c>
    </row>
    <row r="17" spans="2:13" x14ac:dyDescent="0.25">
      <c r="B17" s="7" t="s">
        <v>5</v>
      </c>
      <c r="C17" s="8" t="e">
        <f>SQRT((G7-C7)^2+(H7-D7)^2)</f>
        <v>#VALUE!</v>
      </c>
      <c r="D17" s="9" t="s">
        <v>6</v>
      </c>
      <c r="L17" s="21"/>
      <c r="M17" s="21"/>
    </row>
    <row r="18" spans="2:13" x14ac:dyDescent="0.25">
      <c r="B18" s="3"/>
      <c r="D18" s="3"/>
      <c r="L18" s="26" t="s">
        <v>19</v>
      </c>
      <c r="M18" s="26"/>
    </row>
    <row r="19" spans="2:13" x14ac:dyDescent="0.25">
      <c r="B19" s="4" t="s">
        <v>7</v>
      </c>
      <c r="C19" s="5"/>
      <c r="D19" s="10"/>
      <c r="L19" s="20" t="str">
        <f>C7</f>
        <v>${ax}</v>
      </c>
      <c r="M19" s="20" t="str">
        <f>D7</f>
        <v>${ay}</v>
      </c>
    </row>
    <row r="20" spans="2:13" x14ac:dyDescent="0.25">
      <c r="B20" s="7" t="s">
        <v>8</v>
      </c>
      <c r="C20" s="8" t="e">
        <f>SQRT((C9-C7)^2+(D9-D7)^2)-SQRT((C9-G7)^2+(D9-H7)^2)</f>
        <v>#VALUE!</v>
      </c>
      <c r="D20" s="9" t="s">
        <v>6</v>
      </c>
      <c r="L20" s="20" t="e">
        <f>L19+C20*COS(C29)</f>
        <v>#VALUE!</v>
      </c>
      <c r="M20" s="20" t="e">
        <f>M19+C20*SIN(C29)</f>
        <v>#VALUE!</v>
      </c>
    </row>
    <row r="21" spans="2:13" x14ac:dyDescent="0.25">
      <c r="B21" s="3"/>
      <c r="D21" s="3"/>
    </row>
    <row r="22" spans="2:13" x14ac:dyDescent="0.25">
      <c r="B22" s="4" t="s">
        <v>10</v>
      </c>
      <c r="C22" s="5"/>
      <c r="D22" s="10"/>
      <c r="L22" s="20" t="e">
        <f>L20-L19</f>
        <v>#VALUE!</v>
      </c>
      <c r="M22" s="20" t="e">
        <f>M20-M19</f>
        <v>#VALUE!</v>
      </c>
    </row>
    <row r="23" spans="2:13" x14ac:dyDescent="0.25">
      <c r="B23" s="7" t="s">
        <v>11</v>
      </c>
      <c r="C23" s="8" t="e">
        <f>(C31*180)/PI()</f>
        <v>#VALUE!</v>
      </c>
      <c r="D23" s="9" t="s">
        <v>13</v>
      </c>
      <c r="L23" s="21" t="e">
        <f>SQRT(L22*L22+M22*M22)</f>
        <v>#VALUE!</v>
      </c>
    </row>
    <row r="25" spans="2:13" x14ac:dyDescent="0.25">
      <c r="L25" s="25" t="s">
        <v>22</v>
      </c>
      <c r="M25" s="25"/>
    </row>
    <row r="26" spans="2:13" x14ac:dyDescent="0.25">
      <c r="L26" s="20">
        <f>MAX(C7:C9,G7)</f>
        <v>0</v>
      </c>
      <c r="M26" s="20">
        <f>MAX(D7:D9,H7)</f>
        <v>0</v>
      </c>
    </row>
    <row r="27" spans="2:13" x14ac:dyDescent="0.25">
      <c r="L27" s="20">
        <f>MIN(C7:C9,G7)</f>
        <v>0</v>
      </c>
      <c r="M27" s="20">
        <f>MIN(D7:D9,H7)</f>
        <v>0</v>
      </c>
    </row>
    <row r="28" spans="2:13" x14ac:dyDescent="0.25">
      <c r="L28" s="20">
        <f>L26-L27</f>
        <v>0</v>
      </c>
      <c r="M28" s="20">
        <f>M26-M27</f>
        <v>0</v>
      </c>
    </row>
    <row r="29" spans="2:13" x14ac:dyDescent="0.25">
      <c r="B29" s="2" t="s">
        <v>20</v>
      </c>
      <c r="C29" s="2" t="e">
        <f>ATAN2((C9-C7),(D9-D7))</f>
        <v>#VALUE!</v>
      </c>
      <c r="D29" s="20" t="e">
        <f>C29*180/PI()</f>
        <v>#VALUE!</v>
      </c>
      <c r="L29" s="21"/>
      <c r="M29" s="21"/>
    </row>
    <row r="30" spans="2:13" x14ac:dyDescent="0.25">
      <c r="B30" s="2" t="s">
        <v>21</v>
      </c>
      <c r="C30" s="2" t="e">
        <f>ATAN2((C9-G7),(D9-H7))</f>
        <v>#VALUE!</v>
      </c>
      <c r="D30" s="20" t="e">
        <f>C30*180/PI()</f>
        <v>#VALUE!</v>
      </c>
      <c r="L30" s="20">
        <f>MAX(L28,M28)</f>
        <v>0</v>
      </c>
      <c r="M30" s="21"/>
    </row>
    <row r="31" spans="2:13" x14ac:dyDescent="0.25">
      <c r="B31" s="2" t="s">
        <v>12</v>
      </c>
      <c r="C31" s="2" t="e">
        <f>C29-C30</f>
        <v>#VALUE!</v>
      </c>
      <c r="L31" s="20">
        <f>L27</f>
        <v>0</v>
      </c>
      <c r="M31" s="20">
        <f>M27</f>
        <v>0</v>
      </c>
    </row>
    <row r="32" spans="2:13" x14ac:dyDescent="0.25">
      <c r="L32" s="20">
        <f>L27+L30</f>
        <v>0</v>
      </c>
      <c r="M32" s="20">
        <f>M31+L30</f>
        <v>0</v>
      </c>
    </row>
  </sheetData>
  <mergeCells count="6">
    <mergeCell ref="L25:M25"/>
    <mergeCell ref="B2:J4"/>
    <mergeCell ref="L6:M6"/>
    <mergeCell ref="L10:M10"/>
    <mergeCell ref="L14:M14"/>
    <mergeCell ref="L18:M18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B6E99-31CF-4200-8CDC-45E8587E77AE}">
  <dimension ref="A1:M32"/>
  <sheetViews>
    <sheetView topLeftCell="A5" zoomScale="145" zoomScaleNormal="145" workbookViewId="0">
      <selection activeCell="E44" sqref="E44"/>
    </sheetView>
  </sheetViews>
  <sheetFormatPr baseColWidth="10" defaultRowHeight="15" x14ac:dyDescent="0.25"/>
  <cols>
    <col min="1" max="1" width="5.28515625" customWidth="1"/>
    <col min="2" max="2" width="27.7109375" bestFit="1" customWidth="1"/>
    <col min="6" max="6" width="23.42578125" bestFit="1" customWidth="1"/>
  </cols>
  <sheetData>
    <row r="1" spans="1:13" ht="18" customHeight="1" x14ac:dyDescent="0.35">
      <c r="A1" s="1"/>
      <c r="B1" s="22" t="s">
        <v>23</v>
      </c>
    </row>
    <row r="2" spans="1:13" x14ac:dyDescent="0.25">
      <c r="B2" s="23" t="s">
        <v>24</v>
      </c>
      <c r="C2" s="24"/>
      <c r="D2" s="24"/>
      <c r="E2" s="24"/>
      <c r="F2" s="24"/>
      <c r="G2" s="24"/>
      <c r="H2" s="24"/>
      <c r="I2" s="24"/>
      <c r="J2" s="24"/>
    </row>
    <row r="3" spans="1:13" x14ac:dyDescent="0.25">
      <c r="B3" s="24"/>
      <c r="C3" s="24"/>
      <c r="D3" s="24"/>
      <c r="E3" s="24"/>
      <c r="F3" s="24"/>
      <c r="G3" s="24"/>
      <c r="H3" s="24"/>
      <c r="I3" s="24"/>
      <c r="J3" s="24"/>
    </row>
    <row r="4" spans="1:13" ht="111.95" customHeight="1" x14ac:dyDescent="0.25">
      <c r="B4" s="24"/>
      <c r="C4" s="24"/>
      <c r="D4" s="24"/>
      <c r="E4" s="24"/>
      <c r="F4" s="24"/>
      <c r="G4" s="24"/>
      <c r="H4" s="24"/>
      <c r="I4" s="24"/>
      <c r="J4" s="24"/>
    </row>
    <row r="6" spans="1:13" x14ac:dyDescent="0.25">
      <c r="B6" s="11" t="s">
        <v>14</v>
      </c>
      <c r="C6" s="12" t="s">
        <v>0</v>
      </c>
      <c r="D6" s="13" t="s">
        <v>1</v>
      </c>
      <c r="F6" s="11" t="s">
        <v>15</v>
      </c>
      <c r="G6" s="12" t="s">
        <v>0</v>
      </c>
      <c r="H6" s="13" t="s">
        <v>1</v>
      </c>
      <c r="L6" s="26" t="s">
        <v>16</v>
      </c>
      <c r="M6" s="26"/>
    </row>
    <row r="7" spans="1:13" x14ac:dyDescent="0.25">
      <c r="B7" s="14" t="s">
        <v>2</v>
      </c>
      <c r="C7" s="15" t="s">
        <v>26</v>
      </c>
      <c r="D7" s="16" t="s">
        <v>27</v>
      </c>
      <c r="F7" s="18" t="s">
        <v>25</v>
      </c>
      <c r="G7" s="15" t="s">
        <v>31</v>
      </c>
      <c r="H7" s="19" t="s">
        <v>32</v>
      </c>
      <c r="L7" s="20" t="str">
        <f>C9</f>
        <v>${cx}</v>
      </c>
      <c r="M7" s="20" t="str">
        <f>D9</f>
        <v>${cy}</v>
      </c>
    </row>
    <row r="8" spans="1:13" x14ac:dyDescent="0.25">
      <c r="B8" s="14" t="s">
        <v>3</v>
      </c>
      <c r="C8" s="15" t="s">
        <v>33</v>
      </c>
      <c r="D8" s="15" t="s">
        <v>28</v>
      </c>
      <c r="L8" s="20" t="str">
        <f>C7</f>
        <v>${ax}</v>
      </c>
      <c r="M8" s="20" t="str">
        <f>D7</f>
        <v>${ay}</v>
      </c>
    </row>
    <row r="9" spans="1:13" x14ac:dyDescent="0.25">
      <c r="B9" s="17" t="s">
        <v>4</v>
      </c>
      <c r="C9" s="15" t="s">
        <v>29</v>
      </c>
      <c r="D9" s="15" t="s">
        <v>30</v>
      </c>
      <c r="L9" s="21"/>
      <c r="M9" s="21"/>
    </row>
    <row r="10" spans="1:13" x14ac:dyDescent="0.25">
      <c r="L10" s="26" t="s">
        <v>17</v>
      </c>
      <c r="M10" s="26"/>
    </row>
    <row r="11" spans="1:13" x14ac:dyDescent="0.25">
      <c r="L11" s="20" t="str">
        <f>C9</f>
        <v>${cx}</v>
      </c>
      <c r="M11" s="20" t="str">
        <f>D9</f>
        <v>${cy}</v>
      </c>
    </row>
    <row r="12" spans="1:13" x14ac:dyDescent="0.25">
      <c r="L12" s="20" t="str">
        <f>G7</f>
        <v>${confirmx}</v>
      </c>
      <c r="M12" s="20" t="str">
        <f>H7</f>
        <v>${confirmy}</v>
      </c>
    </row>
    <row r="13" spans="1:13" x14ac:dyDescent="0.25">
      <c r="L13" s="21"/>
      <c r="M13" s="21"/>
    </row>
    <row r="14" spans="1:13" x14ac:dyDescent="0.25">
      <c r="L14" s="26" t="s">
        <v>18</v>
      </c>
      <c r="M14" s="26"/>
    </row>
    <row r="15" spans="1:13" x14ac:dyDescent="0.25">
      <c r="L15" s="20" t="str">
        <f>C7</f>
        <v>${ax}</v>
      </c>
      <c r="M15" s="20" t="str">
        <f>D7</f>
        <v>${ay}</v>
      </c>
    </row>
    <row r="16" spans="1:13" x14ac:dyDescent="0.25">
      <c r="B16" s="4" t="s">
        <v>9</v>
      </c>
      <c r="C16" s="5"/>
      <c r="D16" s="6"/>
      <c r="L16" s="20" t="str">
        <f>G7</f>
        <v>${confirmx}</v>
      </c>
      <c r="M16" s="20" t="str">
        <f>H7</f>
        <v>${confirmy}</v>
      </c>
    </row>
    <row r="17" spans="2:13" x14ac:dyDescent="0.25">
      <c r="B17" s="7" t="s">
        <v>5</v>
      </c>
      <c r="C17" s="8" t="e">
        <f>SQRT((G7-C7)^2+(H7-D7)^2)</f>
        <v>#VALUE!</v>
      </c>
      <c r="D17" s="9" t="s">
        <v>6</v>
      </c>
      <c r="L17" s="21"/>
      <c r="M17" s="21"/>
    </row>
    <row r="18" spans="2:13" x14ac:dyDescent="0.25">
      <c r="B18" s="3"/>
      <c r="D18" s="3"/>
      <c r="L18" s="26" t="s">
        <v>19</v>
      </c>
      <c r="M18" s="26"/>
    </row>
    <row r="19" spans="2:13" x14ac:dyDescent="0.25">
      <c r="B19" s="4" t="s">
        <v>7</v>
      </c>
      <c r="C19" s="5"/>
      <c r="D19" s="10"/>
      <c r="L19" s="20" t="str">
        <f>C7</f>
        <v>${ax}</v>
      </c>
      <c r="M19" s="20" t="str">
        <f>D7</f>
        <v>${ay}</v>
      </c>
    </row>
    <row r="20" spans="2:13" x14ac:dyDescent="0.25">
      <c r="B20" s="7" t="s">
        <v>8</v>
      </c>
      <c r="C20" s="8" t="e">
        <f>SQRT((C9-C7)^2+(D9-D7)^2)-SQRT((C9-G7)^2+(D9-H7)^2)</f>
        <v>#VALUE!</v>
      </c>
      <c r="D20" s="9" t="s">
        <v>6</v>
      </c>
      <c r="L20" s="20" t="e">
        <f>L19+C20*COS(C29)</f>
        <v>#VALUE!</v>
      </c>
      <c r="M20" s="20" t="e">
        <f>M19+C20*SIN(C29)</f>
        <v>#VALUE!</v>
      </c>
    </row>
    <row r="21" spans="2:13" x14ac:dyDescent="0.25">
      <c r="B21" s="3"/>
      <c r="D21" s="3"/>
    </row>
    <row r="22" spans="2:13" x14ac:dyDescent="0.25">
      <c r="B22" s="4" t="s">
        <v>10</v>
      </c>
      <c r="C22" s="5"/>
      <c r="D22" s="10"/>
      <c r="L22" s="20" t="e">
        <f>L20-L19</f>
        <v>#VALUE!</v>
      </c>
      <c r="M22" s="20" t="e">
        <f>M20-M19</f>
        <v>#VALUE!</v>
      </c>
    </row>
    <row r="23" spans="2:13" x14ac:dyDescent="0.25">
      <c r="B23" s="7" t="s">
        <v>11</v>
      </c>
      <c r="C23" s="8" t="e">
        <f>(C31*180)/PI()</f>
        <v>#VALUE!</v>
      </c>
      <c r="D23" s="9" t="s">
        <v>13</v>
      </c>
      <c r="L23" s="21" t="e">
        <f>SQRT(L22*L22+M22*M22)</f>
        <v>#VALUE!</v>
      </c>
    </row>
    <row r="25" spans="2:13" x14ac:dyDescent="0.25">
      <c r="L25" s="25" t="s">
        <v>22</v>
      </c>
      <c r="M25" s="25"/>
    </row>
    <row r="26" spans="2:13" x14ac:dyDescent="0.25">
      <c r="L26" s="20">
        <f>MAX(C7:C9,G7)</f>
        <v>0</v>
      </c>
      <c r="M26" s="20">
        <f>MAX(D7:D9,H7)</f>
        <v>0</v>
      </c>
    </row>
    <row r="27" spans="2:13" x14ac:dyDescent="0.25">
      <c r="L27" s="20">
        <f>MIN(C7:C9,G7)</f>
        <v>0</v>
      </c>
      <c r="M27" s="20">
        <f>MIN(D7:D9,H7)</f>
        <v>0</v>
      </c>
    </row>
    <row r="28" spans="2:13" x14ac:dyDescent="0.25">
      <c r="L28" s="20">
        <f>L26-L27</f>
        <v>0</v>
      </c>
      <c r="M28" s="20">
        <f>M26-M27</f>
        <v>0</v>
      </c>
    </row>
    <row r="29" spans="2:13" x14ac:dyDescent="0.25">
      <c r="B29" s="2" t="s">
        <v>20</v>
      </c>
      <c r="C29" s="2" t="e">
        <f>ATAN2((C9-C7),(D9-D7))</f>
        <v>#VALUE!</v>
      </c>
      <c r="D29" s="20" t="e">
        <f>C29*180/PI()</f>
        <v>#VALUE!</v>
      </c>
      <c r="L29" s="21"/>
      <c r="M29" s="21"/>
    </row>
    <row r="30" spans="2:13" x14ac:dyDescent="0.25">
      <c r="B30" s="2" t="s">
        <v>21</v>
      </c>
      <c r="C30" s="2" t="e">
        <f>ATAN2((C9-G7),(D9-H7))</f>
        <v>#VALUE!</v>
      </c>
      <c r="D30" s="20" t="e">
        <f>C30*180/PI()</f>
        <v>#VALUE!</v>
      </c>
      <c r="L30" s="20">
        <f>MAX(L28,M28)</f>
        <v>0</v>
      </c>
      <c r="M30" s="21"/>
    </row>
    <row r="31" spans="2:13" x14ac:dyDescent="0.25">
      <c r="B31" s="2" t="s">
        <v>12</v>
      </c>
      <c r="C31" s="2" t="e">
        <f>C29-C30</f>
        <v>#VALUE!</v>
      </c>
      <c r="L31" s="20">
        <f>L27</f>
        <v>0</v>
      </c>
      <c r="M31" s="20">
        <f>M27</f>
        <v>0</v>
      </c>
    </row>
    <row r="32" spans="2:13" x14ac:dyDescent="0.25">
      <c r="L32" s="20">
        <f>L27+L30</f>
        <v>0</v>
      </c>
      <c r="M32" s="20">
        <f>M31+L30</f>
        <v>0</v>
      </c>
    </row>
  </sheetData>
  <mergeCells count="6">
    <mergeCell ref="L25:M25"/>
    <mergeCell ref="B2:J4"/>
    <mergeCell ref="L6:M6"/>
    <mergeCell ref="L10:M10"/>
    <mergeCell ref="L14:M14"/>
    <mergeCell ref="L18:M18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9136D-7E81-4AF8-A5F1-F03DA830C83B}">
  <dimension ref="A1:M32"/>
  <sheetViews>
    <sheetView topLeftCell="A5" zoomScale="160" zoomScaleNormal="160" workbookViewId="0">
      <selection activeCell="E32" sqref="E32"/>
    </sheetView>
  </sheetViews>
  <sheetFormatPr baseColWidth="10" defaultRowHeight="15" x14ac:dyDescent="0.25"/>
  <cols>
    <col min="1" max="1" width="5.28515625" customWidth="1"/>
    <col min="2" max="2" width="27.7109375" bestFit="1" customWidth="1"/>
    <col min="6" max="6" width="23.42578125" bestFit="1" customWidth="1"/>
  </cols>
  <sheetData>
    <row r="1" spans="1:13" ht="18" customHeight="1" x14ac:dyDescent="0.35">
      <c r="A1" s="1"/>
      <c r="B1" s="22" t="s">
        <v>23</v>
      </c>
    </row>
    <row r="2" spans="1:13" x14ac:dyDescent="0.25">
      <c r="B2" s="23" t="s">
        <v>24</v>
      </c>
      <c r="C2" s="24"/>
      <c r="D2" s="24"/>
      <c r="E2" s="24"/>
      <c r="F2" s="24"/>
      <c r="G2" s="24"/>
      <c r="H2" s="24"/>
      <c r="I2" s="24"/>
      <c r="J2" s="24"/>
    </row>
    <row r="3" spans="1:13" x14ac:dyDescent="0.25">
      <c r="B3" s="24"/>
      <c r="C3" s="24"/>
      <c r="D3" s="24"/>
      <c r="E3" s="24"/>
      <c r="F3" s="24"/>
      <c r="G3" s="24"/>
      <c r="H3" s="24"/>
      <c r="I3" s="24"/>
      <c r="J3" s="24"/>
    </row>
    <row r="4" spans="1:13" ht="111.95" customHeight="1" x14ac:dyDescent="0.25">
      <c r="B4" s="24"/>
      <c r="C4" s="24"/>
      <c r="D4" s="24"/>
      <c r="E4" s="24"/>
      <c r="F4" s="24"/>
      <c r="G4" s="24"/>
      <c r="H4" s="24"/>
      <c r="I4" s="24"/>
      <c r="J4" s="24"/>
    </row>
    <row r="6" spans="1:13" x14ac:dyDescent="0.25">
      <c r="B6" s="11" t="s">
        <v>14</v>
      </c>
      <c r="C6" s="12" t="s">
        <v>0</v>
      </c>
      <c r="D6" s="13" t="s">
        <v>1</v>
      </c>
      <c r="F6" s="11" t="s">
        <v>15</v>
      </c>
      <c r="G6" s="12" t="s">
        <v>0</v>
      </c>
      <c r="H6" s="13" t="s">
        <v>1</v>
      </c>
      <c r="L6" s="26" t="s">
        <v>16</v>
      </c>
      <c r="M6" s="26"/>
    </row>
    <row r="7" spans="1:13" x14ac:dyDescent="0.25">
      <c r="B7" s="14" t="s">
        <v>2</v>
      </c>
      <c r="C7" s="15" t="s">
        <v>26</v>
      </c>
      <c r="D7" s="16" t="s">
        <v>27</v>
      </c>
      <c r="F7" s="18" t="s">
        <v>25</v>
      </c>
      <c r="G7" s="15" t="s">
        <v>31</v>
      </c>
      <c r="H7" s="19" t="s">
        <v>32</v>
      </c>
      <c r="L7" s="20" t="str">
        <f>C9</f>
        <v>${cx}</v>
      </c>
      <c r="M7" s="20" t="str">
        <f>D9</f>
        <v>${cy}</v>
      </c>
    </row>
    <row r="8" spans="1:13" x14ac:dyDescent="0.25">
      <c r="B8" s="14" t="s">
        <v>3</v>
      </c>
      <c r="C8" s="15" t="s">
        <v>33</v>
      </c>
      <c r="D8" s="15" t="s">
        <v>28</v>
      </c>
      <c r="L8" s="20" t="str">
        <f>C7</f>
        <v>${ax}</v>
      </c>
      <c r="M8" s="20" t="str">
        <f>D7</f>
        <v>${ay}</v>
      </c>
    </row>
    <row r="9" spans="1:13" x14ac:dyDescent="0.25">
      <c r="B9" s="17" t="s">
        <v>4</v>
      </c>
      <c r="C9" s="15" t="s">
        <v>29</v>
      </c>
      <c r="D9" s="15" t="s">
        <v>30</v>
      </c>
      <c r="L9" s="21"/>
      <c r="M9" s="21"/>
    </row>
    <row r="10" spans="1:13" x14ac:dyDescent="0.25">
      <c r="L10" s="26" t="s">
        <v>17</v>
      </c>
      <c r="M10" s="26"/>
    </row>
    <row r="11" spans="1:13" x14ac:dyDescent="0.25">
      <c r="L11" s="20" t="str">
        <f>C9</f>
        <v>${cx}</v>
      </c>
      <c r="M11" s="20" t="str">
        <f>D9</f>
        <v>${cy}</v>
      </c>
    </row>
    <row r="12" spans="1:13" x14ac:dyDescent="0.25">
      <c r="L12" s="20" t="str">
        <f>G7</f>
        <v>${confirmx}</v>
      </c>
      <c r="M12" s="20" t="str">
        <f>H7</f>
        <v>${confirmy}</v>
      </c>
    </row>
    <row r="13" spans="1:13" x14ac:dyDescent="0.25">
      <c r="L13" s="21"/>
      <c r="M13" s="21"/>
    </row>
    <row r="14" spans="1:13" x14ac:dyDescent="0.25">
      <c r="L14" s="26" t="s">
        <v>18</v>
      </c>
      <c r="M14" s="26"/>
    </row>
    <row r="15" spans="1:13" x14ac:dyDescent="0.25">
      <c r="L15" s="20" t="str">
        <f>C7</f>
        <v>${ax}</v>
      </c>
      <c r="M15" s="20" t="str">
        <f>D7</f>
        <v>${ay}</v>
      </c>
    </row>
    <row r="16" spans="1:13" x14ac:dyDescent="0.25">
      <c r="B16" s="4" t="s">
        <v>9</v>
      </c>
      <c r="C16" s="5"/>
      <c r="D16" s="6"/>
      <c r="L16" s="20" t="str">
        <f>G7</f>
        <v>${confirmx}</v>
      </c>
      <c r="M16" s="20" t="str">
        <f>H7</f>
        <v>${confirmy}</v>
      </c>
    </row>
    <row r="17" spans="2:13" x14ac:dyDescent="0.25">
      <c r="B17" s="7" t="s">
        <v>5</v>
      </c>
      <c r="C17" s="8" t="e">
        <f>SQRT((G7-C7)^2+(H7-D7)^2)</f>
        <v>#VALUE!</v>
      </c>
      <c r="D17" s="9" t="s">
        <v>6</v>
      </c>
      <c r="L17" s="21"/>
      <c r="M17" s="21"/>
    </row>
    <row r="18" spans="2:13" x14ac:dyDescent="0.25">
      <c r="B18" s="3"/>
      <c r="D18" s="3"/>
      <c r="L18" s="26" t="s">
        <v>19</v>
      </c>
      <c r="M18" s="26"/>
    </row>
    <row r="19" spans="2:13" x14ac:dyDescent="0.25">
      <c r="B19" s="4" t="s">
        <v>7</v>
      </c>
      <c r="C19" s="5"/>
      <c r="D19" s="10"/>
      <c r="L19" s="20" t="str">
        <f>C7</f>
        <v>${ax}</v>
      </c>
      <c r="M19" s="20" t="str">
        <f>D7</f>
        <v>${ay}</v>
      </c>
    </row>
    <row r="20" spans="2:13" x14ac:dyDescent="0.25">
      <c r="B20" s="7" t="s">
        <v>8</v>
      </c>
      <c r="C20" s="8" t="e">
        <f>SQRT((C9-C7)^2+(D9-D7)^2)-SQRT((C9-G7)^2+(D9-H7)^2)</f>
        <v>#VALUE!</v>
      </c>
      <c r="D20" s="9" t="s">
        <v>6</v>
      </c>
      <c r="L20" s="20" t="e">
        <f>L19+C20*COS(C29)</f>
        <v>#VALUE!</v>
      </c>
      <c r="M20" s="20" t="e">
        <f>M19+C20*SIN(C29)</f>
        <v>#VALUE!</v>
      </c>
    </row>
    <row r="21" spans="2:13" x14ac:dyDescent="0.25">
      <c r="B21" s="3"/>
      <c r="D21" s="3"/>
    </row>
    <row r="22" spans="2:13" x14ac:dyDescent="0.25">
      <c r="B22" s="4" t="s">
        <v>10</v>
      </c>
      <c r="C22" s="5"/>
      <c r="D22" s="10"/>
      <c r="L22" s="20" t="e">
        <f>L20-L19</f>
        <v>#VALUE!</v>
      </c>
      <c r="M22" s="20" t="e">
        <f>M20-M19</f>
        <v>#VALUE!</v>
      </c>
    </row>
    <row r="23" spans="2:13" x14ac:dyDescent="0.25">
      <c r="B23" s="7" t="s">
        <v>11</v>
      </c>
      <c r="C23" s="8" t="e">
        <f>(C31*180)/PI()</f>
        <v>#VALUE!</v>
      </c>
      <c r="D23" s="9" t="s">
        <v>13</v>
      </c>
      <c r="L23" s="21" t="e">
        <f>SQRT(L22*L22+M22*M22)</f>
        <v>#VALUE!</v>
      </c>
    </row>
    <row r="25" spans="2:13" x14ac:dyDescent="0.25">
      <c r="L25" s="25" t="s">
        <v>22</v>
      </c>
      <c r="M25" s="25"/>
    </row>
    <row r="26" spans="2:13" x14ac:dyDescent="0.25">
      <c r="L26" s="20">
        <f>MAX(C7:C9,G7)</f>
        <v>0</v>
      </c>
      <c r="M26" s="20">
        <f>MAX(D7:D9,H7)</f>
        <v>0</v>
      </c>
    </row>
    <row r="27" spans="2:13" x14ac:dyDescent="0.25">
      <c r="L27" s="20">
        <f>MIN(C7:C9,G7)</f>
        <v>0</v>
      </c>
      <c r="M27" s="20">
        <f>MIN(D7:D9,H7)</f>
        <v>0</v>
      </c>
    </row>
    <row r="28" spans="2:13" x14ac:dyDescent="0.25">
      <c r="L28" s="20">
        <f>L26-L27</f>
        <v>0</v>
      </c>
      <c r="M28" s="20">
        <f>M26-M27</f>
        <v>0</v>
      </c>
    </row>
    <row r="29" spans="2:13" x14ac:dyDescent="0.25">
      <c r="B29" s="2" t="s">
        <v>20</v>
      </c>
      <c r="C29" s="2" t="e">
        <f>ATAN2((C9-C7),(D9-D7))</f>
        <v>#VALUE!</v>
      </c>
      <c r="D29" s="20" t="e">
        <f>C29*180/PI()</f>
        <v>#VALUE!</v>
      </c>
      <c r="L29" s="21"/>
      <c r="M29" s="21"/>
    </row>
    <row r="30" spans="2:13" x14ac:dyDescent="0.25">
      <c r="B30" s="2" t="s">
        <v>21</v>
      </c>
      <c r="C30" s="2" t="e">
        <f>ATAN2((C9-G7),(D9-H7))</f>
        <v>#VALUE!</v>
      </c>
      <c r="D30" s="20" t="e">
        <f>C30*180/PI()</f>
        <v>#VALUE!</v>
      </c>
      <c r="L30" s="20">
        <f>MAX(L28,M28)</f>
        <v>0</v>
      </c>
      <c r="M30" s="21"/>
    </row>
    <row r="31" spans="2:13" x14ac:dyDescent="0.25">
      <c r="B31" s="2" t="s">
        <v>12</v>
      </c>
      <c r="C31" s="2" t="e">
        <f>C29-C30</f>
        <v>#VALUE!</v>
      </c>
      <c r="L31" s="20">
        <f>L27</f>
        <v>0</v>
      </c>
      <c r="M31" s="20">
        <f>M27</f>
        <v>0</v>
      </c>
    </row>
    <row r="32" spans="2:13" x14ac:dyDescent="0.25">
      <c r="L32" s="20">
        <f>L27+L30</f>
        <v>0</v>
      </c>
      <c r="M32" s="20">
        <f>M31+L30</f>
        <v>0</v>
      </c>
    </row>
  </sheetData>
  <mergeCells count="6">
    <mergeCell ref="L25:M25"/>
    <mergeCell ref="B2:J4"/>
    <mergeCell ref="L6:M6"/>
    <mergeCell ref="L10:M10"/>
    <mergeCell ref="L14:M14"/>
    <mergeCell ref="L18:M18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06D84-4F40-4D0A-8230-1F0A89FCF474}">
  <dimension ref="A1:M32"/>
  <sheetViews>
    <sheetView workbookViewId="0">
      <selection activeCell="E30" sqref="E30"/>
    </sheetView>
  </sheetViews>
  <sheetFormatPr baseColWidth="10" defaultRowHeight="15" x14ac:dyDescent="0.25"/>
  <cols>
    <col min="1" max="1" width="5.28515625" customWidth="1"/>
    <col min="2" max="2" width="27.7109375" bestFit="1" customWidth="1"/>
    <col min="6" max="6" width="23.42578125" bestFit="1" customWidth="1"/>
  </cols>
  <sheetData>
    <row r="1" spans="1:13" ht="18" customHeight="1" x14ac:dyDescent="0.35">
      <c r="A1" s="1"/>
      <c r="B1" s="22" t="s">
        <v>23</v>
      </c>
    </row>
    <row r="2" spans="1:13" x14ac:dyDescent="0.25">
      <c r="B2" s="23" t="s">
        <v>24</v>
      </c>
      <c r="C2" s="24"/>
      <c r="D2" s="24"/>
      <c r="E2" s="24"/>
      <c r="F2" s="24"/>
      <c r="G2" s="24"/>
      <c r="H2" s="24"/>
      <c r="I2" s="24"/>
      <c r="J2" s="24"/>
    </row>
    <row r="3" spans="1:13" x14ac:dyDescent="0.25">
      <c r="B3" s="24"/>
      <c r="C3" s="24"/>
      <c r="D3" s="24"/>
      <c r="E3" s="24"/>
      <c r="F3" s="24"/>
      <c r="G3" s="24"/>
      <c r="H3" s="24"/>
      <c r="I3" s="24"/>
      <c r="J3" s="24"/>
    </row>
    <row r="4" spans="1:13" ht="111.95" customHeight="1" x14ac:dyDescent="0.25">
      <c r="B4" s="24"/>
      <c r="C4" s="24"/>
      <c r="D4" s="24"/>
      <c r="E4" s="24"/>
      <c r="F4" s="24"/>
      <c r="G4" s="24"/>
      <c r="H4" s="24"/>
      <c r="I4" s="24"/>
      <c r="J4" s="24"/>
    </row>
    <row r="6" spans="1:13" x14ac:dyDescent="0.25">
      <c r="B6" s="11" t="s">
        <v>14</v>
      </c>
      <c r="C6" s="12" t="s">
        <v>0</v>
      </c>
      <c r="D6" s="13" t="s">
        <v>1</v>
      </c>
      <c r="F6" s="11" t="s">
        <v>15</v>
      </c>
      <c r="G6" s="12" t="s">
        <v>0</v>
      </c>
      <c r="H6" s="13" t="s">
        <v>1</v>
      </c>
      <c r="L6" s="26" t="s">
        <v>16</v>
      </c>
      <c r="M6" s="26"/>
    </row>
    <row r="7" spans="1:13" x14ac:dyDescent="0.25">
      <c r="B7" s="14" t="s">
        <v>2</v>
      </c>
      <c r="C7" s="15" t="s">
        <v>26</v>
      </c>
      <c r="D7" s="16" t="s">
        <v>27</v>
      </c>
      <c r="F7" s="18" t="s">
        <v>25</v>
      </c>
      <c r="G7" s="15" t="s">
        <v>31</v>
      </c>
      <c r="H7" s="19" t="s">
        <v>32</v>
      </c>
      <c r="L7" s="20" t="str">
        <f>C9</f>
        <v>${cx}</v>
      </c>
      <c r="M7" s="20" t="str">
        <f>D9</f>
        <v>${cy}</v>
      </c>
    </row>
    <row r="8" spans="1:13" x14ac:dyDescent="0.25">
      <c r="B8" s="14" t="s">
        <v>3</v>
      </c>
      <c r="C8" s="15" t="s">
        <v>33</v>
      </c>
      <c r="D8" s="15" t="s">
        <v>28</v>
      </c>
      <c r="L8" s="20" t="str">
        <f>C7</f>
        <v>${ax}</v>
      </c>
      <c r="M8" s="20" t="str">
        <f>D7</f>
        <v>${ay}</v>
      </c>
    </row>
    <row r="9" spans="1:13" x14ac:dyDescent="0.25">
      <c r="B9" s="17" t="s">
        <v>4</v>
      </c>
      <c r="C9" s="15" t="s">
        <v>29</v>
      </c>
      <c r="D9" s="15" t="s">
        <v>30</v>
      </c>
      <c r="L9" s="21"/>
      <c r="M9" s="21"/>
    </row>
    <row r="10" spans="1:13" x14ac:dyDescent="0.25">
      <c r="L10" s="26" t="s">
        <v>17</v>
      </c>
      <c r="M10" s="26"/>
    </row>
    <row r="11" spans="1:13" x14ac:dyDescent="0.25">
      <c r="L11" s="20" t="str">
        <f>C9</f>
        <v>${cx}</v>
      </c>
      <c r="M11" s="20" t="str">
        <f>D9</f>
        <v>${cy}</v>
      </c>
    </row>
    <row r="12" spans="1:13" x14ac:dyDescent="0.25">
      <c r="L12" s="20" t="str">
        <f>G7</f>
        <v>${confirmx}</v>
      </c>
      <c r="M12" s="20" t="str">
        <f>H7</f>
        <v>${confirmy}</v>
      </c>
    </row>
    <row r="13" spans="1:13" x14ac:dyDescent="0.25">
      <c r="L13" s="21"/>
      <c r="M13" s="21"/>
    </row>
    <row r="14" spans="1:13" x14ac:dyDescent="0.25">
      <c r="L14" s="26" t="s">
        <v>18</v>
      </c>
      <c r="M14" s="26"/>
    </row>
    <row r="15" spans="1:13" x14ac:dyDescent="0.25">
      <c r="L15" s="20" t="str">
        <f>C7</f>
        <v>${ax}</v>
      </c>
      <c r="M15" s="20" t="str">
        <f>D7</f>
        <v>${ay}</v>
      </c>
    </row>
    <row r="16" spans="1:13" x14ac:dyDescent="0.25">
      <c r="B16" s="4" t="s">
        <v>9</v>
      </c>
      <c r="C16" s="5"/>
      <c r="D16" s="6"/>
      <c r="L16" s="20" t="str">
        <f>G7</f>
        <v>${confirmx}</v>
      </c>
      <c r="M16" s="20" t="str">
        <f>H7</f>
        <v>${confirmy}</v>
      </c>
    </row>
    <row r="17" spans="2:13" x14ac:dyDescent="0.25">
      <c r="B17" s="7" t="s">
        <v>5</v>
      </c>
      <c r="C17" s="8" t="e">
        <f>SQRT((G7-C7)^2+(H7-D7)^2)</f>
        <v>#VALUE!</v>
      </c>
      <c r="D17" s="9" t="s">
        <v>6</v>
      </c>
      <c r="L17" s="21"/>
      <c r="M17" s="21"/>
    </row>
    <row r="18" spans="2:13" x14ac:dyDescent="0.25">
      <c r="B18" s="3"/>
      <c r="D18" s="3"/>
      <c r="L18" s="26" t="s">
        <v>19</v>
      </c>
      <c r="M18" s="26"/>
    </row>
    <row r="19" spans="2:13" x14ac:dyDescent="0.25">
      <c r="B19" s="4" t="s">
        <v>7</v>
      </c>
      <c r="C19" s="5"/>
      <c r="D19" s="10"/>
      <c r="L19" s="20" t="str">
        <f>C7</f>
        <v>${ax}</v>
      </c>
      <c r="M19" s="20" t="str">
        <f>D7</f>
        <v>${ay}</v>
      </c>
    </row>
    <row r="20" spans="2:13" x14ac:dyDescent="0.25">
      <c r="B20" s="7" t="s">
        <v>8</v>
      </c>
      <c r="C20" s="8" t="e">
        <f>SQRT((C9-C7)^2+(D9-D7)^2)-SQRT((C9-G7)^2+(D9-H7)^2)</f>
        <v>#VALUE!</v>
      </c>
      <c r="D20" s="9" t="s">
        <v>6</v>
      </c>
      <c r="L20" s="20" t="e">
        <f>L19+C20*COS(C29)</f>
        <v>#VALUE!</v>
      </c>
      <c r="M20" s="20" t="e">
        <f>M19+C20*SIN(C29)</f>
        <v>#VALUE!</v>
      </c>
    </row>
    <row r="21" spans="2:13" x14ac:dyDescent="0.25">
      <c r="B21" s="3"/>
      <c r="D21" s="3"/>
    </row>
    <row r="22" spans="2:13" x14ac:dyDescent="0.25">
      <c r="B22" s="4" t="s">
        <v>10</v>
      </c>
      <c r="C22" s="5"/>
      <c r="D22" s="10"/>
      <c r="L22" s="20" t="e">
        <f>L20-L19</f>
        <v>#VALUE!</v>
      </c>
      <c r="M22" s="20" t="e">
        <f>M20-M19</f>
        <v>#VALUE!</v>
      </c>
    </row>
    <row r="23" spans="2:13" x14ac:dyDescent="0.25">
      <c r="B23" s="7" t="s">
        <v>11</v>
      </c>
      <c r="C23" s="8" t="e">
        <f>(C31*180)/PI()</f>
        <v>#VALUE!</v>
      </c>
      <c r="D23" s="9" t="s">
        <v>13</v>
      </c>
      <c r="L23" s="21" t="e">
        <f>SQRT(L22*L22+M22*M22)</f>
        <v>#VALUE!</v>
      </c>
    </row>
    <row r="25" spans="2:13" x14ac:dyDescent="0.25">
      <c r="L25" s="25" t="s">
        <v>22</v>
      </c>
      <c r="M25" s="25"/>
    </row>
    <row r="26" spans="2:13" x14ac:dyDescent="0.25">
      <c r="L26" s="20">
        <f>MAX(C7:C9,G7)</f>
        <v>0</v>
      </c>
      <c r="M26" s="20">
        <f>MAX(D7:D9,H7)</f>
        <v>0</v>
      </c>
    </row>
    <row r="27" spans="2:13" x14ac:dyDescent="0.25">
      <c r="L27" s="20">
        <f>MIN(C7:C9,G7)</f>
        <v>0</v>
      </c>
      <c r="M27" s="20">
        <f>MIN(D7:D9,H7)</f>
        <v>0</v>
      </c>
    </row>
    <row r="28" spans="2:13" x14ac:dyDescent="0.25">
      <c r="L28" s="20">
        <f>L26-L27</f>
        <v>0</v>
      </c>
      <c r="M28" s="20">
        <f>M26-M27</f>
        <v>0</v>
      </c>
    </row>
    <row r="29" spans="2:13" x14ac:dyDescent="0.25">
      <c r="B29" s="2" t="s">
        <v>20</v>
      </c>
      <c r="C29" s="2" t="e">
        <f>ATAN2((C9-C7),(D9-D7))</f>
        <v>#VALUE!</v>
      </c>
      <c r="D29" s="20" t="e">
        <f>C29*180/PI()</f>
        <v>#VALUE!</v>
      </c>
      <c r="L29" s="21"/>
      <c r="M29" s="21"/>
    </row>
    <row r="30" spans="2:13" x14ac:dyDescent="0.25">
      <c r="B30" s="2" t="s">
        <v>21</v>
      </c>
      <c r="C30" s="2" t="e">
        <f>ATAN2((C9-G7),(D9-H7))</f>
        <v>#VALUE!</v>
      </c>
      <c r="D30" s="20" t="e">
        <f>C30*180/PI()</f>
        <v>#VALUE!</v>
      </c>
      <c r="L30" s="20">
        <f>MAX(L28,M28)</f>
        <v>0</v>
      </c>
      <c r="M30" s="21"/>
    </row>
    <row r="31" spans="2:13" x14ac:dyDescent="0.25">
      <c r="B31" s="2" t="s">
        <v>12</v>
      </c>
      <c r="C31" s="2" t="e">
        <f>C29-C30</f>
        <v>#VALUE!</v>
      </c>
      <c r="L31" s="20">
        <f>L27</f>
        <v>0</v>
      </c>
      <c r="M31" s="20">
        <f>M27</f>
        <v>0</v>
      </c>
    </row>
    <row r="32" spans="2:13" x14ac:dyDescent="0.25">
      <c r="L32" s="20">
        <f>L27+L30</f>
        <v>0</v>
      </c>
      <c r="M32" s="20">
        <f>M31+L30</f>
        <v>0</v>
      </c>
    </row>
  </sheetData>
  <mergeCells count="6">
    <mergeCell ref="L25:M25"/>
    <mergeCell ref="B2:J4"/>
    <mergeCell ref="L6:M6"/>
    <mergeCell ref="L10:M10"/>
    <mergeCell ref="L14:M14"/>
    <mergeCell ref="L18:M18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479E-1770-45B8-9140-1F58AAC87383}">
  <dimension ref="A1:M32"/>
  <sheetViews>
    <sheetView workbookViewId="0">
      <selection activeCell="E32" sqref="E32"/>
    </sheetView>
  </sheetViews>
  <sheetFormatPr baseColWidth="10" defaultRowHeight="15" x14ac:dyDescent="0.25"/>
  <cols>
    <col min="1" max="1" width="5.28515625" customWidth="1"/>
    <col min="2" max="2" width="27.7109375" bestFit="1" customWidth="1"/>
    <col min="6" max="6" width="23.42578125" bestFit="1" customWidth="1"/>
  </cols>
  <sheetData>
    <row r="1" spans="1:13" ht="18" customHeight="1" x14ac:dyDescent="0.35">
      <c r="A1" s="1"/>
      <c r="B1" s="22" t="s">
        <v>23</v>
      </c>
    </row>
    <row r="2" spans="1:13" x14ac:dyDescent="0.25">
      <c r="B2" s="23" t="s">
        <v>24</v>
      </c>
      <c r="C2" s="24"/>
      <c r="D2" s="24"/>
      <c r="E2" s="24"/>
      <c r="F2" s="24"/>
      <c r="G2" s="24"/>
      <c r="H2" s="24"/>
      <c r="I2" s="24"/>
      <c r="J2" s="24"/>
    </row>
    <row r="3" spans="1:13" x14ac:dyDescent="0.25">
      <c r="B3" s="24"/>
      <c r="C3" s="24"/>
      <c r="D3" s="24"/>
      <c r="E3" s="24"/>
      <c r="F3" s="24"/>
      <c r="G3" s="24"/>
      <c r="H3" s="24"/>
      <c r="I3" s="24"/>
      <c r="J3" s="24"/>
    </row>
    <row r="4" spans="1:13" ht="111.95" customHeight="1" x14ac:dyDescent="0.25">
      <c r="B4" s="24"/>
      <c r="C4" s="24"/>
      <c r="D4" s="24"/>
      <c r="E4" s="24"/>
      <c r="F4" s="24"/>
      <c r="G4" s="24"/>
      <c r="H4" s="24"/>
      <c r="I4" s="24"/>
      <c r="J4" s="24"/>
    </row>
    <row r="6" spans="1:13" x14ac:dyDescent="0.25">
      <c r="B6" s="11" t="s">
        <v>14</v>
      </c>
      <c r="C6" s="12" t="s">
        <v>0</v>
      </c>
      <c r="D6" s="13" t="s">
        <v>1</v>
      </c>
      <c r="F6" s="11" t="s">
        <v>15</v>
      </c>
      <c r="G6" s="12" t="s">
        <v>0</v>
      </c>
      <c r="H6" s="13" t="s">
        <v>1</v>
      </c>
      <c r="L6" s="26" t="s">
        <v>16</v>
      </c>
      <c r="M6" s="26"/>
    </row>
    <row r="7" spans="1:13" x14ac:dyDescent="0.25">
      <c r="B7" s="14" t="s">
        <v>2</v>
      </c>
      <c r="C7" s="15" t="s">
        <v>26</v>
      </c>
      <c r="D7" s="16" t="s">
        <v>27</v>
      </c>
      <c r="F7" s="18" t="s">
        <v>25</v>
      </c>
      <c r="G7" s="15" t="s">
        <v>31</v>
      </c>
      <c r="H7" s="19" t="s">
        <v>32</v>
      </c>
      <c r="L7" s="20" t="str">
        <f>C9</f>
        <v>${cx}</v>
      </c>
      <c r="M7" s="20" t="str">
        <f>D9</f>
        <v>${cy}</v>
      </c>
    </row>
    <row r="8" spans="1:13" x14ac:dyDescent="0.25">
      <c r="B8" s="14" t="s">
        <v>3</v>
      </c>
      <c r="C8" s="15" t="s">
        <v>33</v>
      </c>
      <c r="D8" s="15" t="s">
        <v>28</v>
      </c>
      <c r="L8" s="20" t="str">
        <f>C7</f>
        <v>${ax}</v>
      </c>
      <c r="M8" s="20" t="str">
        <f>D7</f>
        <v>${ay}</v>
      </c>
    </row>
    <row r="9" spans="1:13" x14ac:dyDescent="0.25">
      <c r="B9" s="17" t="s">
        <v>4</v>
      </c>
      <c r="C9" s="15" t="s">
        <v>29</v>
      </c>
      <c r="D9" s="15" t="s">
        <v>30</v>
      </c>
      <c r="L9" s="21"/>
      <c r="M9" s="21"/>
    </row>
    <row r="10" spans="1:13" x14ac:dyDescent="0.25">
      <c r="L10" s="26" t="s">
        <v>17</v>
      </c>
      <c r="M10" s="26"/>
    </row>
    <row r="11" spans="1:13" x14ac:dyDescent="0.25">
      <c r="L11" s="20" t="str">
        <f>C9</f>
        <v>${cx}</v>
      </c>
      <c r="M11" s="20" t="str">
        <f>D9</f>
        <v>${cy}</v>
      </c>
    </row>
    <row r="12" spans="1:13" x14ac:dyDescent="0.25">
      <c r="L12" s="20" t="str">
        <f>G7</f>
        <v>${confirmx}</v>
      </c>
      <c r="M12" s="20" t="str">
        <f>H7</f>
        <v>${confirmy}</v>
      </c>
    </row>
    <row r="13" spans="1:13" x14ac:dyDescent="0.25">
      <c r="L13" s="21"/>
      <c r="M13" s="21"/>
    </row>
    <row r="14" spans="1:13" x14ac:dyDescent="0.25">
      <c r="L14" s="26" t="s">
        <v>18</v>
      </c>
      <c r="M14" s="26"/>
    </row>
    <row r="15" spans="1:13" x14ac:dyDescent="0.25">
      <c r="L15" s="20" t="str">
        <f>C7</f>
        <v>${ax}</v>
      </c>
      <c r="M15" s="20" t="str">
        <f>D7</f>
        <v>${ay}</v>
      </c>
    </row>
    <row r="16" spans="1:13" x14ac:dyDescent="0.25">
      <c r="B16" s="4" t="s">
        <v>9</v>
      </c>
      <c r="C16" s="5"/>
      <c r="D16" s="6"/>
      <c r="L16" s="20" t="str">
        <f>G7</f>
        <v>${confirmx}</v>
      </c>
      <c r="M16" s="20" t="str">
        <f>H7</f>
        <v>${confirmy}</v>
      </c>
    </row>
    <row r="17" spans="2:13" x14ac:dyDescent="0.25">
      <c r="B17" s="7" t="s">
        <v>5</v>
      </c>
      <c r="C17" s="8" t="e">
        <f>SQRT((G7-C7)^2+(H7-D7)^2)</f>
        <v>#VALUE!</v>
      </c>
      <c r="D17" s="9" t="s">
        <v>6</v>
      </c>
      <c r="L17" s="21"/>
      <c r="M17" s="21"/>
    </row>
    <row r="18" spans="2:13" x14ac:dyDescent="0.25">
      <c r="B18" s="3"/>
      <c r="D18" s="3"/>
      <c r="L18" s="26" t="s">
        <v>19</v>
      </c>
      <c r="M18" s="26"/>
    </row>
    <row r="19" spans="2:13" x14ac:dyDescent="0.25">
      <c r="B19" s="4" t="s">
        <v>7</v>
      </c>
      <c r="C19" s="5"/>
      <c r="D19" s="10"/>
      <c r="L19" s="20" t="str">
        <f>C7</f>
        <v>${ax}</v>
      </c>
      <c r="M19" s="20" t="str">
        <f>D7</f>
        <v>${ay}</v>
      </c>
    </row>
    <row r="20" spans="2:13" x14ac:dyDescent="0.25">
      <c r="B20" s="7" t="s">
        <v>8</v>
      </c>
      <c r="C20" s="8" t="e">
        <f>SQRT((C9-C7)^2+(D9-D7)^2)-SQRT((C9-G7)^2+(D9-H7)^2)</f>
        <v>#VALUE!</v>
      </c>
      <c r="D20" s="9" t="s">
        <v>6</v>
      </c>
      <c r="L20" s="20" t="e">
        <f>L19+C20*COS(C29)</f>
        <v>#VALUE!</v>
      </c>
      <c r="M20" s="20" t="e">
        <f>M19+C20*SIN(C29)</f>
        <v>#VALUE!</v>
      </c>
    </row>
    <row r="21" spans="2:13" x14ac:dyDescent="0.25">
      <c r="B21" s="3"/>
      <c r="D21" s="3"/>
    </row>
    <row r="22" spans="2:13" x14ac:dyDescent="0.25">
      <c r="B22" s="4" t="s">
        <v>10</v>
      </c>
      <c r="C22" s="5"/>
      <c r="D22" s="10"/>
      <c r="L22" s="20" t="e">
        <f>L20-L19</f>
        <v>#VALUE!</v>
      </c>
      <c r="M22" s="20" t="e">
        <f>M20-M19</f>
        <v>#VALUE!</v>
      </c>
    </row>
    <row r="23" spans="2:13" x14ac:dyDescent="0.25">
      <c r="B23" s="7" t="s">
        <v>11</v>
      </c>
      <c r="C23" s="8" t="e">
        <f>(C31*180)/PI()</f>
        <v>#VALUE!</v>
      </c>
      <c r="D23" s="9" t="s">
        <v>13</v>
      </c>
      <c r="L23" s="21" t="e">
        <f>SQRT(L22*L22+M22*M22)</f>
        <v>#VALUE!</v>
      </c>
    </row>
    <row r="25" spans="2:13" x14ac:dyDescent="0.25">
      <c r="L25" s="25" t="s">
        <v>22</v>
      </c>
      <c r="M25" s="25"/>
    </row>
    <row r="26" spans="2:13" x14ac:dyDescent="0.25">
      <c r="L26" s="20">
        <f>MAX(C7:C9,G7)</f>
        <v>0</v>
      </c>
      <c r="M26" s="20">
        <f>MAX(D7:D9,H7)</f>
        <v>0</v>
      </c>
    </row>
    <row r="27" spans="2:13" x14ac:dyDescent="0.25">
      <c r="L27" s="20">
        <f>MIN(C7:C9,G7)</f>
        <v>0</v>
      </c>
      <c r="M27" s="20">
        <f>MIN(D7:D9,H7)</f>
        <v>0</v>
      </c>
    </row>
    <row r="28" spans="2:13" x14ac:dyDescent="0.25">
      <c r="L28" s="20">
        <f>L26-L27</f>
        <v>0</v>
      </c>
      <c r="M28" s="20">
        <f>M26-M27</f>
        <v>0</v>
      </c>
    </row>
    <row r="29" spans="2:13" x14ac:dyDescent="0.25">
      <c r="B29" s="2" t="s">
        <v>20</v>
      </c>
      <c r="C29" s="2" t="e">
        <f>ATAN2((C9-C7),(D9-D7))</f>
        <v>#VALUE!</v>
      </c>
      <c r="D29" s="20" t="e">
        <f>C29*180/PI()</f>
        <v>#VALUE!</v>
      </c>
      <c r="L29" s="21"/>
      <c r="M29" s="21"/>
    </row>
    <row r="30" spans="2:13" x14ac:dyDescent="0.25">
      <c r="B30" s="2" t="s">
        <v>21</v>
      </c>
      <c r="C30" s="2" t="e">
        <f>ATAN2((C9-G7),(D9-H7))</f>
        <v>#VALUE!</v>
      </c>
      <c r="D30" s="20" t="e">
        <f>C30*180/PI()</f>
        <v>#VALUE!</v>
      </c>
      <c r="L30" s="20">
        <f>MAX(L28,M28)</f>
        <v>0</v>
      </c>
      <c r="M30" s="21"/>
    </row>
    <row r="31" spans="2:13" x14ac:dyDescent="0.25">
      <c r="B31" s="2" t="s">
        <v>12</v>
      </c>
      <c r="C31" s="2" t="e">
        <f>C29-C30</f>
        <v>#VALUE!</v>
      </c>
      <c r="L31" s="20">
        <f>L27</f>
        <v>0</v>
      </c>
      <c r="M31" s="20">
        <f>M27</f>
        <v>0</v>
      </c>
    </row>
    <row r="32" spans="2:13" x14ac:dyDescent="0.25">
      <c r="L32" s="20">
        <f>L27+L30</f>
        <v>0</v>
      </c>
      <c r="M32" s="20">
        <f>M31+L30</f>
        <v>0</v>
      </c>
    </row>
  </sheetData>
  <mergeCells count="6">
    <mergeCell ref="L25:M25"/>
    <mergeCell ref="B2:J4"/>
    <mergeCell ref="L6:M6"/>
    <mergeCell ref="L10:M10"/>
    <mergeCell ref="L14:M14"/>
    <mergeCell ref="L18:M18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6EF0-C17C-48A4-9420-886FFEF672E2}">
  <dimension ref="A1:M32"/>
  <sheetViews>
    <sheetView workbookViewId="0">
      <selection activeCell="G47" sqref="G47"/>
    </sheetView>
  </sheetViews>
  <sheetFormatPr baseColWidth="10" defaultRowHeight="15" x14ac:dyDescent="0.25"/>
  <cols>
    <col min="1" max="1" width="5.28515625" customWidth="1"/>
    <col min="2" max="2" width="27.7109375" bestFit="1" customWidth="1"/>
    <col min="6" max="6" width="23.42578125" bestFit="1" customWidth="1"/>
  </cols>
  <sheetData>
    <row r="1" spans="1:13" ht="18" customHeight="1" x14ac:dyDescent="0.35">
      <c r="A1" s="1"/>
      <c r="B1" s="22" t="s">
        <v>23</v>
      </c>
    </row>
    <row r="2" spans="1:13" x14ac:dyDescent="0.25">
      <c r="B2" s="23" t="s">
        <v>24</v>
      </c>
      <c r="C2" s="24"/>
      <c r="D2" s="24"/>
      <c r="E2" s="24"/>
      <c r="F2" s="24"/>
      <c r="G2" s="24"/>
      <c r="H2" s="24"/>
      <c r="I2" s="24"/>
      <c r="J2" s="24"/>
    </row>
    <row r="3" spans="1:13" x14ac:dyDescent="0.25">
      <c r="B3" s="24"/>
      <c r="C3" s="24"/>
      <c r="D3" s="24"/>
      <c r="E3" s="24"/>
      <c r="F3" s="24"/>
      <c r="G3" s="24"/>
      <c r="H3" s="24"/>
      <c r="I3" s="24"/>
      <c r="J3" s="24"/>
    </row>
    <row r="4" spans="1:13" ht="111.95" customHeight="1" x14ac:dyDescent="0.25">
      <c r="B4" s="24"/>
      <c r="C4" s="24"/>
      <c r="D4" s="24"/>
      <c r="E4" s="24"/>
      <c r="F4" s="24"/>
      <c r="G4" s="24"/>
      <c r="H4" s="24"/>
      <c r="I4" s="24"/>
      <c r="J4" s="24"/>
    </row>
    <row r="6" spans="1:13" x14ac:dyDescent="0.25">
      <c r="B6" s="11" t="s">
        <v>14</v>
      </c>
      <c r="C6" s="12" t="s">
        <v>0</v>
      </c>
      <c r="D6" s="13" t="s">
        <v>1</v>
      </c>
      <c r="F6" s="11" t="s">
        <v>15</v>
      </c>
      <c r="G6" s="12" t="s">
        <v>0</v>
      </c>
      <c r="H6" s="13" t="s">
        <v>1</v>
      </c>
      <c r="L6" s="26" t="s">
        <v>16</v>
      </c>
      <c r="M6" s="26"/>
    </row>
    <row r="7" spans="1:13" x14ac:dyDescent="0.25">
      <c r="B7" s="14" t="s">
        <v>2</v>
      </c>
      <c r="C7" s="15" t="s">
        <v>26</v>
      </c>
      <c r="D7" s="16" t="s">
        <v>27</v>
      </c>
      <c r="F7" s="18" t="s">
        <v>25</v>
      </c>
      <c r="G7" s="15" t="s">
        <v>31</v>
      </c>
      <c r="H7" s="19" t="s">
        <v>32</v>
      </c>
      <c r="L7" s="20" t="str">
        <f>C9</f>
        <v>${cx}</v>
      </c>
      <c r="M7" s="20" t="str">
        <f>D9</f>
        <v>${cy}</v>
      </c>
    </row>
    <row r="8" spans="1:13" x14ac:dyDescent="0.25">
      <c r="B8" s="14" t="s">
        <v>3</v>
      </c>
      <c r="C8" s="15" t="s">
        <v>33</v>
      </c>
      <c r="D8" s="15" t="s">
        <v>28</v>
      </c>
      <c r="L8" s="20" t="str">
        <f>C7</f>
        <v>${ax}</v>
      </c>
      <c r="M8" s="20" t="str">
        <f>D7</f>
        <v>${ay}</v>
      </c>
    </row>
    <row r="9" spans="1:13" x14ac:dyDescent="0.25">
      <c r="B9" s="17" t="s">
        <v>4</v>
      </c>
      <c r="C9" s="15" t="s">
        <v>29</v>
      </c>
      <c r="D9" s="15" t="s">
        <v>30</v>
      </c>
      <c r="L9" s="21"/>
      <c r="M9" s="21"/>
    </row>
    <row r="10" spans="1:13" x14ac:dyDescent="0.25">
      <c r="L10" s="26" t="s">
        <v>17</v>
      </c>
      <c r="M10" s="26"/>
    </row>
    <row r="11" spans="1:13" x14ac:dyDescent="0.25">
      <c r="L11" s="20" t="str">
        <f>C9</f>
        <v>${cx}</v>
      </c>
      <c r="M11" s="20" t="str">
        <f>D9</f>
        <v>${cy}</v>
      </c>
    </row>
    <row r="12" spans="1:13" x14ac:dyDescent="0.25">
      <c r="L12" s="20" t="str">
        <f>G7</f>
        <v>${confirmx}</v>
      </c>
      <c r="M12" s="20" t="str">
        <f>H7</f>
        <v>${confirmy}</v>
      </c>
    </row>
    <row r="13" spans="1:13" x14ac:dyDescent="0.25">
      <c r="L13" s="21"/>
      <c r="M13" s="21"/>
    </row>
    <row r="14" spans="1:13" x14ac:dyDescent="0.25">
      <c r="L14" s="26" t="s">
        <v>18</v>
      </c>
      <c r="M14" s="26"/>
    </row>
    <row r="15" spans="1:13" x14ac:dyDescent="0.25">
      <c r="L15" s="20" t="str">
        <f>C7</f>
        <v>${ax}</v>
      </c>
      <c r="M15" s="20" t="str">
        <f>D7</f>
        <v>${ay}</v>
      </c>
    </row>
    <row r="16" spans="1:13" x14ac:dyDescent="0.25">
      <c r="B16" s="4" t="s">
        <v>9</v>
      </c>
      <c r="C16" s="5"/>
      <c r="D16" s="6"/>
      <c r="L16" s="20" t="str">
        <f>G7</f>
        <v>${confirmx}</v>
      </c>
      <c r="M16" s="20" t="str">
        <f>H7</f>
        <v>${confirmy}</v>
      </c>
    </row>
    <row r="17" spans="2:13" x14ac:dyDescent="0.25">
      <c r="B17" s="7" t="s">
        <v>5</v>
      </c>
      <c r="C17" s="8" t="e">
        <f>SQRT((G7-C7)^2+(H7-D7)^2)</f>
        <v>#VALUE!</v>
      </c>
      <c r="D17" s="9" t="s">
        <v>6</v>
      </c>
      <c r="L17" s="21"/>
      <c r="M17" s="21"/>
    </row>
    <row r="18" spans="2:13" x14ac:dyDescent="0.25">
      <c r="B18" s="3"/>
      <c r="D18" s="3"/>
      <c r="L18" s="26" t="s">
        <v>19</v>
      </c>
      <c r="M18" s="26"/>
    </row>
    <row r="19" spans="2:13" x14ac:dyDescent="0.25">
      <c r="B19" s="4" t="s">
        <v>7</v>
      </c>
      <c r="C19" s="5"/>
      <c r="D19" s="10"/>
      <c r="L19" s="20" t="str">
        <f>C7</f>
        <v>${ax}</v>
      </c>
      <c r="M19" s="20" t="str">
        <f>D7</f>
        <v>${ay}</v>
      </c>
    </row>
    <row r="20" spans="2:13" x14ac:dyDescent="0.25">
      <c r="B20" s="7" t="s">
        <v>8</v>
      </c>
      <c r="C20" s="8" t="e">
        <f>SQRT((C9-C7)^2+(D9-D7)^2)-SQRT((C9-G7)^2+(D9-H7)^2)</f>
        <v>#VALUE!</v>
      </c>
      <c r="D20" s="9" t="s">
        <v>6</v>
      </c>
      <c r="L20" s="20" t="e">
        <f>L19+C20*COS(C29)</f>
        <v>#VALUE!</v>
      </c>
      <c r="M20" s="20" t="e">
        <f>M19+C20*SIN(C29)</f>
        <v>#VALUE!</v>
      </c>
    </row>
    <row r="21" spans="2:13" x14ac:dyDescent="0.25">
      <c r="B21" s="3"/>
      <c r="D21" s="3"/>
    </row>
    <row r="22" spans="2:13" x14ac:dyDescent="0.25">
      <c r="B22" s="4" t="s">
        <v>10</v>
      </c>
      <c r="C22" s="5"/>
      <c r="D22" s="10"/>
      <c r="L22" s="20" t="e">
        <f>L20-L19</f>
        <v>#VALUE!</v>
      </c>
      <c r="M22" s="20" t="e">
        <f>M20-M19</f>
        <v>#VALUE!</v>
      </c>
    </row>
    <row r="23" spans="2:13" x14ac:dyDescent="0.25">
      <c r="B23" s="7" t="s">
        <v>11</v>
      </c>
      <c r="C23" s="8" t="e">
        <f>(C31*180)/PI()</f>
        <v>#VALUE!</v>
      </c>
      <c r="D23" s="9" t="s">
        <v>13</v>
      </c>
      <c r="L23" s="21" t="e">
        <f>SQRT(L22*L22+M22*M22)</f>
        <v>#VALUE!</v>
      </c>
    </row>
    <row r="25" spans="2:13" x14ac:dyDescent="0.25">
      <c r="L25" s="25" t="s">
        <v>22</v>
      </c>
      <c r="M25" s="25"/>
    </row>
    <row r="26" spans="2:13" x14ac:dyDescent="0.25">
      <c r="L26" s="20">
        <f>MAX(C7:C9,G7)</f>
        <v>0</v>
      </c>
      <c r="M26" s="20">
        <f>MAX(D7:D9,H7)</f>
        <v>0</v>
      </c>
    </row>
    <row r="27" spans="2:13" x14ac:dyDescent="0.25">
      <c r="L27" s="20">
        <f>MIN(C7:C9,G7)</f>
        <v>0</v>
      </c>
      <c r="M27" s="20">
        <f>MIN(D7:D9,H7)</f>
        <v>0</v>
      </c>
    </row>
    <row r="28" spans="2:13" x14ac:dyDescent="0.25">
      <c r="L28" s="20">
        <f>L26-L27</f>
        <v>0</v>
      </c>
      <c r="M28" s="20">
        <f>M26-M27</f>
        <v>0</v>
      </c>
    </row>
    <row r="29" spans="2:13" x14ac:dyDescent="0.25">
      <c r="B29" s="2" t="s">
        <v>20</v>
      </c>
      <c r="C29" s="2" t="e">
        <f>ATAN2((C9-C7),(D9-D7))</f>
        <v>#VALUE!</v>
      </c>
      <c r="D29" s="20" t="e">
        <f>C29*180/PI()</f>
        <v>#VALUE!</v>
      </c>
      <c r="L29" s="21"/>
      <c r="M29" s="21"/>
    </row>
    <row r="30" spans="2:13" x14ac:dyDescent="0.25">
      <c r="B30" s="2" t="s">
        <v>21</v>
      </c>
      <c r="C30" s="2" t="e">
        <f>ATAN2((C9-G7),(D9-H7))</f>
        <v>#VALUE!</v>
      </c>
      <c r="D30" s="20" t="e">
        <f>C30*180/PI()</f>
        <v>#VALUE!</v>
      </c>
      <c r="L30" s="20">
        <f>MAX(L28,M28)</f>
        <v>0</v>
      </c>
      <c r="M30" s="21"/>
    </row>
    <row r="31" spans="2:13" x14ac:dyDescent="0.25">
      <c r="B31" s="2" t="s">
        <v>12</v>
      </c>
      <c r="C31" s="2" t="e">
        <f>C29-C30</f>
        <v>#VALUE!</v>
      </c>
      <c r="L31" s="20">
        <f>L27</f>
        <v>0</v>
      </c>
      <c r="M31" s="20">
        <f>M27</f>
        <v>0</v>
      </c>
    </row>
    <row r="32" spans="2:13" x14ac:dyDescent="0.25">
      <c r="L32" s="20">
        <f>L27+L30</f>
        <v>0</v>
      </c>
      <c r="M32" s="20">
        <f>M31+L30</f>
        <v>0</v>
      </c>
    </row>
  </sheetData>
  <mergeCells count="6">
    <mergeCell ref="L25:M25"/>
    <mergeCell ref="B2:J4"/>
    <mergeCell ref="L6:M6"/>
    <mergeCell ref="L10:M10"/>
    <mergeCell ref="L14:M14"/>
    <mergeCell ref="L18:M18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6FC7-06C4-4E53-B1D0-0FB818BE67D2}">
  <dimension ref="A1:M32"/>
  <sheetViews>
    <sheetView workbookViewId="0">
      <selection activeCell="J40" sqref="J40"/>
    </sheetView>
  </sheetViews>
  <sheetFormatPr baseColWidth="10" defaultRowHeight="15" x14ac:dyDescent="0.25"/>
  <cols>
    <col min="1" max="1" width="5.28515625" customWidth="1"/>
    <col min="2" max="2" width="27.7109375" bestFit="1" customWidth="1"/>
    <col min="6" max="6" width="23.42578125" bestFit="1" customWidth="1"/>
  </cols>
  <sheetData>
    <row r="1" spans="1:13" ht="18" customHeight="1" x14ac:dyDescent="0.35">
      <c r="A1" s="1"/>
      <c r="B1" s="22" t="s">
        <v>23</v>
      </c>
    </row>
    <row r="2" spans="1:13" x14ac:dyDescent="0.25">
      <c r="B2" s="23" t="s">
        <v>24</v>
      </c>
      <c r="C2" s="24"/>
      <c r="D2" s="24"/>
      <c r="E2" s="24"/>
      <c r="F2" s="24"/>
      <c r="G2" s="24"/>
      <c r="H2" s="24"/>
      <c r="I2" s="24"/>
      <c r="J2" s="24"/>
    </row>
    <row r="3" spans="1:13" x14ac:dyDescent="0.25">
      <c r="B3" s="24"/>
      <c r="C3" s="24"/>
      <c r="D3" s="24"/>
      <c r="E3" s="24"/>
      <c r="F3" s="24"/>
      <c r="G3" s="24"/>
      <c r="H3" s="24"/>
      <c r="I3" s="24"/>
      <c r="J3" s="24"/>
    </row>
    <row r="4" spans="1:13" ht="111.95" customHeight="1" x14ac:dyDescent="0.25">
      <c r="B4" s="24"/>
      <c r="C4" s="24"/>
      <c r="D4" s="24"/>
      <c r="E4" s="24"/>
      <c r="F4" s="24"/>
      <c r="G4" s="24"/>
      <c r="H4" s="24"/>
      <c r="I4" s="24"/>
      <c r="J4" s="24"/>
    </row>
    <row r="6" spans="1:13" x14ac:dyDescent="0.25">
      <c r="B6" s="11" t="s">
        <v>14</v>
      </c>
      <c r="C6" s="12" t="s">
        <v>0</v>
      </c>
      <c r="D6" s="13" t="s">
        <v>1</v>
      </c>
      <c r="F6" s="11" t="s">
        <v>15</v>
      </c>
      <c r="G6" s="12" t="s">
        <v>0</v>
      </c>
      <c r="H6" s="13" t="s">
        <v>1</v>
      </c>
      <c r="L6" s="26" t="s">
        <v>16</v>
      </c>
      <c r="M6" s="26"/>
    </row>
    <row r="7" spans="1:13" x14ac:dyDescent="0.25">
      <c r="B7" s="14" t="s">
        <v>2</v>
      </c>
      <c r="C7" s="15" t="s">
        <v>26</v>
      </c>
      <c r="D7" s="16" t="s">
        <v>27</v>
      </c>
      <c r="F7" s="18" t="s">
        <v>25</v>
      </c>
      <c r="G7" s="15" t="s">
        <v>31</v>
      </c>
      <c r="H7" s="19" t="s">
        <v>32</v>
      </c>
      <c r="L7" s="20" t="str">
        <f>C9</f>
        <v>${cx}</v>
      </c>
      <c r="M7" s="20" t="str">
        <f>D9</f>
        <v>${cy}</v>
      </c>
    </row>
    <row r="8" spans="1:13" x14ac:dyDescent="0.25">
      <c r="B8" s="14" t="s">
        <v>3</v>
      </c>
      <c r="C8" s="15" t="s">
        <v>33</v>
      </c>
      <c r="D8" s="15" t="s">
        <v>28</v>
      </c>
      <c r="L8" s="20" t="str">
        <f>C7</f>
        <v>${ax}</v>
      </c>
      <c r="M8" s="20" t="str">
        <f>D7</f>
        <v>${ay}</v>
      </c>
    </row>
    <row r="9" spans="1:13" x14ac:dyDescent="0.25">
      <c r="B9" s="17" t="s">
        <v>4</v>
      </c>
      <c r="C9" s="15" t="s">
        <v>29</v>
      </c>
      <c r="D9" s="15" t="s">
        <v>30</v>
      </c>
      <c r="L9" s="21"/>
      <c r="M9" s="21"/>
    </row>
    <row r="10" spans="1:13" x14ac:dyDescent="0.25">
      <c r="L10" s="26" t="s">
        <v>17</v>
      </c>
      <c r="M10" s="26"/>
    </row>
    <row r="11" spans="1:13" x14ac:dyDescent="0.25">
      <c r="L11" s="20" t="str">
        <f>C9</f>
        <v>${cx}</v>
      </c>
      <c r="M11" s="20" t="str">
        <f>D9</f>
        <v>${cy}</v>
      </c>
    </row>
    <row r="12" spans="1:13" x14ac:dyDescent="0.25">
      <c r="L12" s="20" t="str">
        <f>G7</f>
        <v>${confirmx}</v>
      </c>
      <c r="M12" s="20" t="str">
        <f>H7</f>
        <v>${confirmy}</v>
      </c>
    </row>
    <row r="13" spans="1:13" x14ac:dyDescent="0.25">
      <c r="L13" s="21"/>
      <c r="M13" s="21"/>
    </row>
    <row r="14" spans="1:13" x14ac:dyDescent="0.25">
      <c r="L14" s="26" t="s">
        <v>18</v>
      </c>
      <c r="M14" s="26"/>
    </row>
    <row r="15" spans="1:13" x14ac:dyDescent="0.25">
      <c r="L15" s="20" t="str">
        <f>C7</f>
        <v>${ax}</v>
      </c>
      <c r="M15" s="20" t="str">
        <f>D7</f>
        <v>${ay}</v>
      </c>
    </row>
    <row r="16" spans="1:13" x14ac:dyDescent="0.25">
      <c r="B16" s="4" t="s">
        <v>9</v>
      </c>
      <c r="C16" s="5"/>
      <c r="D16" s="6"/>
      <c r="L16" s="20" t="str">
        <f>G7</f>
        <v>${confirmx}</v>
      </c>
      <c r="M16" s="20" t="str">
        <f>H7</f>
        <v>${confirmy}</v>
      </c>
    </row>
    <row r="17" spans="2:13" x14ac:dyDescent="0.25">
      <c r="B17" s="7" t="s">
        <v>5</v>
      </c>
      <c r="C17" s="8" t="e">
        <f>SQRT((G7-C7)^2+(H7-D7)^2)</f>
        <v>#VALUE!</v>
      </c>
      <c r="D17" s="9" t="s">
        <v>6</v>
      </c>
      <c r="L17" s="21"/>
      <c r="M17" s="21"/>
    </row>
    <row r="18" spans="2:13" x14ac:dyDescent="0.25">
      <c r="B18" s="3"/>
      <c r="D18" s="3"/>
      <c r="L18" s="26" t="s">
        <v>19</v>
      </c>
      <c r="M18" s="26"/>
    </row>
    <row r="19" spans="2:13" x14ac:dyDescent="0.25">
      <c r="B19" s="4" t="s">
        <v>7</v>
      </c>
      <c r="C19" s="5"/>
      <c r="D19" s="10"/>
      <c r="L19" s="20" t="str">
        <f>C7</f>
        <v>${ax}</v>
      </c>
      <c r="M19" s="20" t="str">
        <f>D7</f>
        <v>${ay}</v>
      </c>
    </row>
    <row r="20" spans="2:13" x14ac:dyDescent="0.25">
      <c r="B20" s="7" t="s">
        <v>8</v>
      </c>
      <c r="C20" s="8" t="e">
        <f>SQRT((C9-C7)^2+(D9-D7)^2)-SQRT((C9-G7)^2+(D9-H7)^2)</f>
        <v>#VALUE!</v>
      </c>
      <c r="D20" s="9" t="s">
        <v>6</v>
      </c>
      <c r="L20" s="20" t="e">
        <f>L19+C20*COS(C29)</f>
        <v>#VALUE!</v>
      </c>
      <c r="M20" s="20" t="e">
        <f>M19+C20*SIN(C29)</f>
        <v>#VALUE!</v>
      </c>
    </row>
    <row r="21" spans="2:13" x14ac:dyDescent="0.25">
      <c r="B21" s="3"/>
      <c r="D21" s="3"/>
    </row>
    <row r="22" spans="2:13" x14ac:dyDescent="0.25">
      <c r="B22" s="4" t="s">
        <v>10</v>
      </c>
      <c r="C22" s="5"/>
      <c r="D22" s="10"/>
      <c r="L22" s="20" t="e">
        <f>L20-L19</f>
        <v>#VALUE!</v>
      </c>
      <c r="M22" s="20" t="e">
        <f>M20-M19</f>
        <v>#VALUE!</v>
      </c>
    </row>
    <row r="23" spans="2:13" x14ac:dyDescent="0.25">
      <c r="B23" s="7" t="s">
        <v>11</v>
      </c>
      <c r="C23" s="8" t="e">
        <f>(C31*180)/PI()</f>
        <v>#VALUE!</v>
      </c>
      <c r="D23" s="9" t="s">
        <v>13</v>
      </c>
      <c r="L23" s="21" t="e">
        <f>SQRT(L22*L22+M22*M22)</f>
        <v>#VALUE!</v>
      </c>
    </row>
    <row r="25" spans="2:13" x14ac:dyDescent="0.25">
      <c r="L25" s="25" t="s">
        <v>22</v>
      </c>
      <c r="M25" s="25"/>
    </row>
    <row r="26" spans="2:13" x14ac:dyDescent="0.25">
      <c r="L26" s="20">
        <f>MAX(C7:C9,G7)</f>
        <v>0</v>
      </c>
      <c r="M26" s="20">
        <f>MAX(D7:D9,H7)</f>
        <v>0</v>
      </c>
    </row>
    <row r="27" spans="2:13" x14ac:dyDescent="0.25">
      <c r="L27" s="20">
        <f>MIN(C7:C9,G7)</f>
        <v>0</v>
      </c>
      <c r="M27" s="20">
        <f>MIN(D7:D9,H7)</f>
        <v>0</v>
      </c>
    </row>
    <row r="28" spans="2:13" x14ac:dyDescent="0.25">
      <c r="L28" s="20">
        <f>L26-L27</f>
        <v>0</v>
      </c>
      <c r="M28" s="20">
        <f>M26-M27</f>
        <v>0</v>
      </c>
    </row>
    <row r="29" spans="2:13" x14ac:dyDescent="0.25">
      <c r="B29" s="2" t="s">
        <v>20</v>
      </c>
      <c r="C29" s="2" t="e">
        <f>ATAN2((C9-C7),(D9-D7))</f>
        <v>#VALUE!</v>
      </c>
      <c r="D29" s="20" t="e">
        <f>C29*180/PI()</f>
        <v>#VALUE!</v>
      </c>
      <c r="L29" s="21"/>
      <c r="M29" s="21"/>
    </row>
    <row r="30" spans="2:13" x14ac:dyDescent="0.25">
      <c r="B30" s="2" t="s">
        <v>21</v>
      </c>
      <c r="C30" s="2" t="e">
        <f>ATAN2((C9-G7),(D9-H7))</f>
        <v>#VALUE!</v>
      </c>
      <c r="D30" s="20" t="e">
        <f>C30*180/PI()</f>
        <v>#VALUE!</v>
      </c>
      <c r="L30" s="20">
        <f>MAX(L28,M28)</f>
        <v>0</v>
      </c>
      <c r="M30" s="21"/>
    </row>
    <row r="31" spans="2:13" x14ac:dyDescent="0.25">
      <c r="B31" s="2" t="s">
        <v>12</v>
      </c>
      <c r="C31" s="2" t="e">
        <f>C29-C30</f>
        <v>#VALUE!</v>
      </c>
      <c r="L31" s="20">
        <f>L27</f>
        <v>0</v>
      </c>
      <c r="M31" s="20">
        <f>M27</f>
        <v>0</v>
      </c>
    </row>
    <row r="32" spans="2:13" x14ac:dyDescent="0.25">
      <c r="L32" s="20">
        <f>L27+L30</f>
        <v>0</v>
      </c>
      <c r="M32" s="20">
        <f>M31+L30</f>
        <v>0</v>
      </c>
    </row>
  </sheetData>
  <mergeCells count="6">
    <mergeCell ref="L25:M25"/>
    <mergeCell ref="B2:J4"/>
    <mergeCell ref="L6:M6"/>
    <mergeCell ref="L10:M10"/>
    <mergeCell ref="L14:M14"/>
    <mergeCell ref="L18:M1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Training</vt:lpstr>
      <vt:lpstr>GespiegeltesC</vt:lpstr>
      <vt:lpstr>Stufe</vt:lpstr>
      <vt:lpstr>V</vt:lpstr>
      <vt:lpstr>U</vt:lpstr>
      <vt:lpstr>O</vt:lpstr>
      <vt:lpstr>Deich</vt:lpstr>
      <vt:lpstr>ZickZack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Hahn</dc:creator>
  <cp:lastModifiedBy>Julian Hahn</cp:lastModifiedBy>
  <dcterms:created xsi:type="dcterms:W3CDTF">2020-01-22T15:16:02Z</dcterms:created>
  <dcterms:modified xsi:type="dcterms:W3CDTF">2020-12-17T23:36:13Z</dcterms:modified>
</cp:coreProperties>
</file>