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julianhough\Dropbox\webpage\public_html\bib\"/>
    </mc:Choice>
  </mc:AlternateContent>
  <xr:revisionPtr revIDLastSave="0" documentId="13_ncr:1_{104FE913-7EBA-4DDF-A096-B66DAFF24692}" xr6:coauthVersionLast="40" xr6:coauthVersionMax="40" xr10:uidLastSave="{00000000-0000-0000-0000-000000000000}"/>
  <bookViews>
    <workbookView xWindow="0" yWindow="0" windowWidth="16380" windowHeight="8196" tabRatio="992" activeTab="1" xr2:uid="{00000000-000D-0000-FFFF-FFFF00000000}"/>
  </bookViews>
  <sheets>
    <sheet name="READ FIRST_NOTES" sheetId="1" r:id="rId1"/>
    <sheet name="Current eligible staff" sheetId="2" r:id="rId2"/>
    <sheet name="Ex-QMUL staff" sheetId="3" r:id="rId3"/>
    <sheet name="Possible additional staff"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18" i="2" l="1"/>
  <c r="AF17" i="2"/>
  <c r="AF16" i="2"/>
  <c r="AF11" i="2"/>
  <c r="AF10" i="2"/>
  <c r="AF8" i="2"/>
  <c r="AF7" i="2"/>
  <c r="AF6" i="2"/>
  <c r="AC18" i="2"/>
  <c r="AF15" i="2"/>
  <c r="AF14" i="2"/>
  <c r="AF13" i="2"/>
  <c r="AF12" i="2"/>
  <c r="AF9" i="2"/>
  <c r="AF5" i="2"/>
  <c r="AC10" i="2"/>
  <c r="AF4" i="2"/>
  <c r="AF3" i="2"/>
  <c r="AC6" i="2"/>
  <c r="AK5" i="2"/>
  <c r="AK18" i="2"/>
  <c r="AK17" i="2"/>
  <c r="AK16" i="2"/>
  <c r="AK15" i="2"/>
  <c r="AK14" i="2"/>
  <c r="AK13" i="2"/>
  <c r="AK12" i="2"/>
  <c r="AK11" i="2"/>
  <c r="AK10" i="2"/>
  <c r="AK9" i="2"/>
  <c r="AK8" i="2"/>
  <c r="AK7" i="2"/>
  <c r="AK6" i="2"/>
  <c r="AC6" i="4"/>
  <c r="AC5" i="4"/>
  <c r="AC4" i="4"/>
  <c r="AC3" i="4"/>
  <c r="AC6" i="3"/>
  <c r="AC5" i="3"/>
  <c r="AC4" i="3"/>
  <c r="AC3" i="3"/>
  <c r="AK4" i="2"/>
  <c r="AK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2" authorId="0" shapeId="0" xr:uid="{00000000-0006-0000-0100-000001000000}">
      <text>
        <r>
          <rPr>
            <b/>
            <sz val="9"/>
            <color rgb="FF000000"/>
            <rFont val="Tahoma"/>
            <family val="2"/>
            <charset val="1"/>
          </rPr>
          <t xml:space="preserve">Bryony Frost:
</t>
        </r>
        <r>
          <rPr>
            <sz val="9"/>
            <color rgb="FF000000"/>
            <rFont val="Tahoma"/>
            <family val="2"/>
            <charset val="1"/>
          </rPr>
          <t>While the final decision on UoA will be taken by the REF strategy group, we welcome suggestions from S/Is as to the most appropriate UoA for each staff member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S2" authorId="0" shapeId="0" xr:uid="{00000000-0006-0000-0200-000001000000}">
      <text>
        <r>
          <rPr>
            <b/>
            <sz val="9"/>
            <color rgb="FF000000"/>
            <rFont val="Tahoma"/>
            <family val="2"/>
            <charset val="1"/>
          </rPr>
          <t xml:space="preserve">Bryony Frost:
</t>
        </r>
        <r>
          <rPr>
            <sz val="9"/>
            <color rgb="FF000000"/>
            <rFont val="Tahoma"/>
            <family val="2"/>
            <charset val="1"/>
          </rPr>
          <t>While the final decision on UoA will be taken by the REF strategy group, we welcome suggestions from S/Is as to the most appropriate UoA for each staff member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2" authorId="0" shapeId="0" xr:uid="{00000000-0006-0000-0300-000001000000}">
      <text>
        <r>
          <rPr>
            <b/>
            <sz val="9"/>
            <color rgb="FF000000"/>
            <rFont val="Tahoma"/>
            <family val="2"/>
            <charset val="1"/>
          </rPr>
          <t xml:space="preserve">Bryony Frost:
</t>
        </r>
        <r>
          <rPr>
            <sz val="9"/>
            <color rgb="FF000000"/>
            <rFont val="Tahoma"/>
            <family val="2"/>
            <charset val="1"/>
          </rPr>
          <t>While the final decision on UoA will be taken by the REF strategy group, we welcome suggestions from S/Is as to the most appropriate UoA for each staff member</t>
        </r>
      </text>
    </comment>
  </commentList>
</comments>
</file>

<file path=xl/sharedStrings.xml><?xml version="1.0" encoding="utf-8"?>
<sst xmlns="http://schemas.openxmlformats.org/spreadsheetml/2006/main" count="404" uniqueCount="172">
  <si>
    <t>Copy from REF eligible staff lists you don't need to complete this EECS will do centrally</t>
  </si>
  <si>
    <t>Staff details, include ALL REF eligible staff even if there are no outputs.
Please copy and paste staff details for each new output and do not leave blank.</t>
  </si>
  <si>
    <t>Number possible outputs from 1 - 6. Please put one output per row. If staff member has no outputs please number as zero</t>
  </si>
  <si>
    <t xml:space="preserve">e.g. journal article title / title of book chapter </t>
  </si>
  <si>
    <t>e.g. journal title/ title of book for chapters / publication series.</t>
  </si>
  <si>
    <t xml:space="preserve">e.g. Journal article / book /  performance </t>
  </si>
  <si>
    <t>Please complete in the order that authors appear on the publication.</t>
  </si>
  <si>
    <t xml:space="preserve">Please list all  REF eliglble QMUL authors for this output  </t>
  </si>
  <si>
    <t>Please suggest which QMUL author should be assigned to this output for the purposes of the REF submission</t>
  </si>
  <si>
    <t>Enter 'accepted' if not yet published and note likely publication date in comments column</t>
  </si>
  <si>
    <r>
      <rPr>
        <i/>
        <sz val="11"/>
        <color rgb="FFFF0000"/>
        <rFont val="Calibri"/>
        <family val="2"/>
        <charset val="1"/>
      </rPr>
      <t xml:space="preserve">Please complete for all journal articles and conference proceedings with a </t>
    </r>
    <r>
      <rPr>
        <b/>
        <i/>
        <sz val="11"/>
        <color rgb="FFFF0000"/>
        <rFont val="Calibri"/>
        <family val="2"/>
        <charset val="1"/>
      </rPr>
      <t xml:space="preserve">publication date </t>
    </r>
    <r>
      <rPr>
        <i/>
        <sz val="11"/>
        <color rgb="FFFF0000"/>
        <rFont val="Calibri"/>
        <family val="2"/>
        <charset val="1"/>
      </rPr>
      <t xml:space="preserve">of 1st April 2016 or later </t>
    </r>
  </si>
  <si>
    <r>
      <rPr>
        <i/>
        <sz val="11"/>
        <color rgb="FFFF0000"/>
        <rFont val="Calibri"/>
        <family val="2"/>
        <charset val="1"/>
      </rPr>
      <t xml:space="preserve">Please complete for all journal articles and conference proceedings with an </t>
    </r>
    <r>
      <rPr>
        <b/>
        <i/>
        <sz val="11"/>
        <color rgb="FFFF0000"/>
        <rFont val="Calibri"/>
        <family val="2"/>
        <charset val="1"/>
      </rPr>
      <t>acceptance date</t>
    </r>
    <r>
      <rPr>
        <i/>
        <sz val="11"/>
        <color rgb="FFFF0000"/>
        <rFont val="Calibri"/>
        <family val="2"/>
        <charset val="1"/>
      </rPr>
      <t xml:space="preserve"> of 1st April 2016 or later </t>
    </r>
  </si>
  <si>
    <t>Is this compliant with the REF Open Access policy?
Compliant / Exempt / Non-compliant</t>
  </si>
  <si>
    <t>"ELEMENTS" ID NUMBER FOR THIS ENTRY</t>
  </si>
  <si>
    <t>URL/DoI</t>
  </si>
  <si>
    <r>
      <rPr>
        <sz val="11"/>
        <color rgb="FFFF0000"/>
        <rFont val="Calibri"/>
        <family val="2"/>
        <charset val="1"/>
      </rPr>
      <t xml:space="preserve">Y / N
</t>
    </r>
    <r>
      <rPr>
        <i/>
        <sz val="11"/>
        <color rgb="FFFF0000"/>
        <rFont val="Calibri"/>
        <family val="2"/>
        <charset val="1"/>
      </rPr>
      <t>Should the output be considered for double-weighting (see guidance notes)</t>
    </r>
  </si>
  <si>
    <t>Please suggest any relevant UoAs based on REF2014 categories.</t>
  </si>
  <si>
    <t>Please extract from Elements records or enter n/a if unavailable</t>
  </si>
  <si>
    <t>ERA2010 journal rank if available NOT USED BY EECS</t>
  </si>
  <si>
    <t>Googles Scholar h5-index</t>
  </si>
  <si>
    <t xml:space="preserve">Scimago Journal H-Index: </t>
  </si>
  <si>
    <t>Scimago Journal 2016 Quartile (1-4)</t>
  </si>
  <si>
    <t>InCites 5-yr impact factor  from Thomson reuters InCites</t>
  </si>
  <si>
    <t>Google scholar citations for this output: get from your Google Scholar Profile</t>
  </si>
  <si>
    <t xml:space="preserve">Scopus citations: get from “elements” </t>
  </si>
  <si>
    <t xml:space="preserve">Web of Science Citations:  get from “elements” </t>
  </si>
  <si>
    <t>4* / 3* / 2* / 1* / U</t>
  </si>
  <si>
    <t>Lower / Middle / Upper</t>
  </si>
  <si>
    <t xml:space="preserve">Yes / No </t>
  </si>
  <si>
    <t>Copy formula to populate
Please use this unique number to name files for external review</t>
  </si>
  <si>
    <t xml:space="preserve">Only complete this for outputs requring external review:
PDF/ hard copy/other </t>
  </si>
  <si>
    <t>Additional School columns</t>
  </si>
  <si>
    <t>DO NOT DELETE</t>
  </si>
  <si>
    <t>QMUL employee number</t>
  </si>
  <si>
    <t>Title</t>
  </si>
  <si>
    <t>Forename</t>
  </si>
  <si>
    <t>Surname</t>
  </si>
  <si>
    <t>FTE</t>
  </si>
  <si>
    <t>Output Number</t>
  </si>
  <si>
    <t>Output Title</t>
  </si>
  <si>
    <t>Output location</t>
  </si>
  <si>
    <t>Output Type</t>
  </si>
  <si>
    <t>Author list</t>
  </si>
  <si>
    <t>QMUL authors</t>
  </si>
  <si>
    <t>Primary assignment (duplicates)</t>
  </si>
  <si>
    <t>Year of Publication</t>
  </si>
  <si>
    <t>Date of acceptance of publication</t>
  </si>
  <si>
    <t>Date of deposit in OA repository</t>
  </si>
  <si>
    <t>OA compliant?</t>
  </si>
  <si>
    <t>ELEMENTS ID</t>
  </si>
  <si>
    <t>Option to Double-Weight?</t>
  </si>
  <si>
    <t>Suggested UoA</t>
  </si>
  <si>
    <t>SNIP journal rank</t>
  </si>
  <si>
    <t>SJR journal rank</t>
  </si>
  <si>
    <t>ERA2010 journal rank</t>
  </si>
  <si>
    <t>GSH5</t>
  </si>
  <si>
    <t xml:space="preserve">SCIM-H </t>
  </si>
  <si>
    <t xml:space="preserve">SCIM-Quart </t>
  </si>
  <si>
    <r>
      <rPr>
        <b/>
        <sz val="11"/>
        <color rgb="FF000000"/>
        <rFont val="Arial"/>
        <family val="2"/>
        <charset val="1"/>
      </rPr>
      <t>InCites-5</t>
    </r>
    <r>
      <rPr>
        <sz val="11"/>
        <color rgb="FF000000"/>
        <rFont val="Arial"/>
        <family val="2"/>
        <charset val="1"/>
      </rPr>
      <t xml:space="preserve"> </t>
    </r>
  </si>
  <si>
    <t xml:space="preserve">Scholar-Cit </t>
  </si>
  <si>
    <t xml:space="preserve">Scopus-Cit </t>
  </si>
  <si>
    <t xml:space="preserve">WoS-Cit </t>
  </si>
  <si>
    <t>2017 REF star score</t>
  </si>
  <si>
    <t>2017 average score</t>
  </si>
  <si>
    <t>2018 internal agreed REF star score</t>
  </si>
  <si>
    <t>2018 internal agreed grading</t>
  </si>
  <si>
    <t>For external review?</t>
  </si>
  <si>
    <t>Unique output number</t>
  </si>
  <si>
    <t>Format of output for review</t>
  </si>
  <si>
    <t>Comments</t>
  </si>
  <si>
    <t>research group</t>
  </si>
  <si>
    <t>_</t>
  </si>
  <si>
    <t>EECS</t>
  </si>
  <si>
    <t>left QMUL in yr</t>
  </si>
  <si>
    <t>Prof</t>
  </si>
  <si>
    <t>Clive</t>
  </si>
  <si>
    <t>Parini</t>
  </si>
  <si>
    <t>Fidelity pattern analysis of a CPW-fed miniature UWB antenna using different excitation pulses</t>
  </si>
  <si>
    <t>IEEE Antennas and Wireless Propagation Letter</t>
  </si>
  <si>
    <t>Journal article</t>
  </si>
  <si>
    <t xml:space="preserve"> Sharma, M., Alomainy, A., &amp; Parini, C. </t>
  </si>
  <si>
    <t>Alomainy, Parini</t>
  </si>
  <si>
    <t>Exempt</t>
  </si>
  <si>
    <t>https://qmro.qmul.ac.uk/xmlui/handle/123456789/7024</t>
  </si>
  <si>
    <t>N</t>
  </si>
  <si>
    <t>EEE and Materials (13)</t>
  </si>
  <si>
    <t>A</t>
  </si>
  <si>
    <t>ANTENNAS</t>
  </si>
  <si>
    <t>Data-Assisted Low Complexity Compressive Spectrum Sensing on Real-Time Signals Under Sub-Nyquist Rate</t>
  </si>
  <si>
    <t>IEEE Transactions on Wireless Communications</t>
  </si>
  <si>
    <t>Zhijin Qin; Yue Gao; Clive G. Parini</t>
  </si>
  <si>
    <t>Gao, Parini</t>
  </si>
  <si>
    <t>http://qmro.qmul.ac.uk/xmlui/handle/123456789/10734</t>
  </si>
  <si>
    <t>Dr</t>
  </si>
  <si>
    <t>Julian</t>
  </si>
  <si>
    <t>Hough</t>
  </si>
  <si>
    <t>Strongly Incremental Repair Detection</t>
  </si>
  <si>
    <t>EMNLP</t>
  </si>
  <si>
    <t>Conference Proceedings</t>
  </si>
  <si>
    <t xml:space="preserve">Hough, J., Purver, M. </t>
  </si>
  <si>
    <t>0.614 (2014)</t>
  </si>
  <si>
    <t>37 (2009), 24 (2012), 19 (2014)</t>
  </si>
  <si>
    <t> </t>
  </si>
  <si>
    <t>COGSCI</t>
  </si>
  <si>
    <t>Hough, Purver</t>
  </si>
  <si>
    <t>Purver</t>
  </si>
  <si>
    <t>Recurrent Neural Networks for Incremental Disfluency Detection</t>
  </si>
  <si>
    <t>Hough, J, Schlangen D.</t>
  </si>
  <si>
    <t>0.508 (2011)</t>
  </si>
  <si>
    <t>37 (2011)</t>
  </si>
  <si>
    <t>Behavioral and Brain Sciences</t>
  </si>
  <si>
    <t>Healey</t>
  </si>
  <si>
    <t>PentoRef</t>
  </si>
  <si>
    <t>Proceedings of LREC 2016</t>
  </si>
  <si>
    <t>Zarries, Hough..</t>
  </si>
  <si>
    <t>DUEL</t>
  </si>
  <si>
    <t>Hough, Tian..</t>
  </si>
  <si>
    <t>Better Late Than Now or Never</t>
  </si>
  <si>
    <t>Healey, P., Howes, C, Hough, J, Purver, M</t>
  </si>
  <si>
    <t>Healey, Hough, Purver</t>
  </si>
  <si>
    <t xml:space="preserve">It’s Not What You Do, It’s How You Do It: </t>
  </si>
  <si>
    <t>Proceedings of the 2017 ACM/IEEE International Conference on Human-Robot Interaction</t>
  </si>
  <si>
    <t>0.45 (2012)</t>
  </si>
  <si>
    <t>18 (2012)</t>
  </si>
  <si>
    <t>Feedback</t>
  </si>
  <si>
    <t>IWCS 2015</t>
  </si>
  <si>
    <t>Eshghi, A, Hough, J</t>
  </si>
  <si>
    <t>Computational Models of Miscommunication Phenomena</t>
  </si>
  <si>
    <t>Topics in Cognitive Science</t>
  </si>
  <si>
    <t>Purver M, Hough J, Howes C</t>
  </si>
  <si>
    <t>n/a</t>
  </si>
  <si>
    <t>01/12/17</t>
  </si>
  <si>
    <t>18/12/17</t>
  </si>
  <si>
    <t>Compliant</t>
  </si>
  <si>
    <t>10.1111/tops.12324</t>
  </si>
  <si>
    <t>CS</t>
  </si>
  <si>
    <t>1</t>
  </si>
  <si>
    <t>A multi-modal system for real time action instruction</t>
  </si>
  <si>
    <t>ICMI 2015</t>
  </si>
  <si>
    <t>De Kok, Hough..</t>
  </si>
  <si>
    <t>0.8 (2013); 0.328 (2003)</t>
  </si>
  <si>
    <t>11 (2013); 18 (2003)</t>
  </si>
  <si>
    <t>Joint, Incremental Disfluency Detection and Utterance Segmentation from Speech</t>
  </si>
  <si>
    <t>Proceedings of EACL 2017</t>
  </si>
  <si>
    <t>0.21 (2014); 0.252 (2009)</t>
  </si>
  <si>
    <t>12 (2014); 21 (2009)</t>
  </si>
  <si>
    <t xml:space="preserve">Dr </t>
  </si>
  <si>
    <t>Investigating Grounding..</t>
  </si>
  <si>
    <t>Sigdial 2016</t>
  </si>
  <si>
    <t>0.139 (2012)</t>
  </si>
  <si>
    <t>12 (2009)</t>
  </si>
  <si>
    <t>PhD thesis</t>
  </si>
  <si>
    <t>#NA</t>
  </si>
  <si>
    <t>Thesis</t>
  </si>
  <si>
    <t>Hough, J</t>
  </si>
  <si>
    <t>Requirements and comparison</t>
  </si>
  <si>
    <t>Hough, J., Kennington, Schlangen</t>
  </si>
  <si>
    <t>Copy from REF eligible staff lists</t>
  </si>
  <si>
    <t>Please use if relevant to discipline or delete column</t>
  </si>
  <si>
    <t xml:space="preserve">Impact Factor </t>
  </si>
  <si>
    <t>C</t>
  </si>
  <si>
    <t>Scholar-Cit (REAL/AAJUSTED)</t>
  </si>
  <si>
    <t>U</t>
  </si>
  <si>
    <t>A*</t>
  </si>
  <si>
    <t>B</t>
  </si>
  <si>
    <t>Towards Deep End-of-Turn Prediction for Situated Spoken Dialogue Systems</t>
  </si>
  <si>
    <t>Interspeech 2015</t>
  </si>
  <si>
    <t>Interspeech 2017</t>
  </si>
  <si>
    <t>Maeier, A., Hough, J. and Schlangen, D.</t>
  </si>
  <si>
    <t>ERA2010 journal rank/ CORE 2018 conference rank</t>
  </si>
  <si>
    <t>2</t>
  </si>
  <si>
    <t>Estimate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</si>
</sst>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
  </numFmts>
  <fonts count="17" x14ac:knownFonts="1">
    <font>
      <sz val="11"/>
      <color rgb="FF000000"/>
      <name val="Calibri"/>
      <family val="2"/>
      <charset val="1"/>
    </font>
    <font>
      <i/>
      <sz val="11"/>
      <color rgb="FFFF0000"/>
      <name val="Calibri"/>
      <family val="2"/>
      <charset val="1"/>
    </font>
    <font>
      <b/>
      <i/>
      <sz val="11"/>
      <color rgb="FFFF0000"/>
      <name val="Calibri"/>
      <family val="2"/>
      <charset val="1"/>
    </font>
    <font>
      <sz val="11"/>
      <color rgb="FFFF0000"/>
      <name val="Calibri"/>
      <family val="2"/>
      <charset val="1"/>
    </font>
    <font>
      <sz val="11"/>
      <color rgb="FFFF0000"/>
      <name val="Arial"/>
      <family val="2"/>
      <charset val="1"/>
    </font>
    <font>
      <b/>
      <sz val="11"/>
      <name val="Calibri"/>
      <family val="2"/>
      <charset val="1"/>
    </font>
    <font>
      <b/>
      <i/>
      <sz val="11"/>
      <color rgb="FF0070C0"/>
      <name val="Calibri"/>
      <family val="2"/>
      <charset val="1"/>
    </font>
    <font>
      <b/>
      <sz val="11"/>
      <color rgb="FF000000"/>
      <name val="Calibri"/>
      <family val="2"/>
      <charset val="1"/>
    </font>
    <font>
      <b/>
      <sz val="11"/>
      <color rgb="FF000000"/>
      <name val="Arial"/>
      <family val="2"/>
      <charset val="1"/>
    </font>
    <font>
      <sz val="11"/>
      <color rgb="FF000000"/>
      <name val="Arial"/>
      <family val="2"/>
      <charset val="1"/>
    </font>
    <font>
      <sz val="11"/>
      <name val="Calibri"/>
      <family val="2"/>
      <charset val="1"/>
    </font>
    <font>
      <u/>
      <sz val="11"/>
      <color rgb="FF0000FF"/>
      <name val="Calibri"/>
      <family val="2"/>
      <charset val="1"/>
    </font>
    <font>
      <u/>
      <sz val="11"/>
      <color rgb="FF0563C1"/>
      <name val="Calibri"/>
      <family val="2"/>
      <charset val="1"/>
    </font>
    <font>
      <sz val="11"/>
      <name val="Verdana"/>
      <family val="2"/>
      <charset val="1"/>
    </font>
    <font>
      <b/>
      <sz val="9"/>
      <color rgb="FF000000"/>
      <name val="Tahoma"/>
      <family val="2"/>
      <charset val="1"/>
    </font>
    <font>
      <sz val="9"/>
      <color rgb="FF000000"/>
      <name val="Tahoma"/>
      <family val="2"/>
      <charset val="1"/>
    </font>
    <font>
      <b/>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rgb="FFFFE699"/>
        <bgColor rgb="FFFFF2CC"/>
      </patternFill>
    </fill>
    <fill>
      <patternFill patternType="solid">
        <fgColor rgb="FFFFF2CC"/>
        <bgColor rgb="FFFFE699"/>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s>
  <cellStyleXfs count="2">
    <xf numFmtId="0" fontId="0" fillId="0" borderId="0"/>
    <xf numFmtId="0" fontId="12" fillId="0" borderId="0" applyBorder="0" applyProtection="0"/>
  </cellStyleXfs>
  <cellXfs count="65">
    <xf numFmtId="0" fontId="0" fillId="0" borderId="0" xfId="0"/>
    <xf numFmtId="0" fontId="0" fillId="0" borderId="0" xfId="0" applyAlignment="1">
      <alignment horizontal="left"/>
    </xf>
    <xf numFmtId="0" fontId="0" fillId="0" borderId="0" xfId="0" applyAlignment="1">
      <alignment horizontal="left" wrapText="1"/>
    </xf>
    <xf numFmtId="0" fontId="0" fillId="2" borderId="0" xfId="0" applyFill="1" applyAlignment="1">
      <alignment horizontal="left"/>
    </xf>
    <xf numFmtId="0" fontId="1" fillId="3" borderId="0" xfId="0" applyFont="1" applyFill="1" applyAlignment="1">
      <alignment horizontal="center" vertical="center" wrapText="1"/>
    </xf>
    <xf numFmtId="0" fontId="1" fillId="3" borderId="0" xfId="0" applyFont="1" applyFill="1" applyBorder="1" applyAlignment="1">
      <alignment horizontal="center" vertical="center" wrapText="1"/>
    </xf>
    <xf numFmtId="17" fontId="1" fillId="3" borderId="0" xfId="0" applyNumberFormat="1" applyFont="1" applyFill="1" applyAlignment="1">
      <alignment horizontal="center" vertical="center" wrapText="1"/>
    </xf>
    <xf numFmtId="17" fontId="1" fillId="2" borderId="0" xfId="0" applyNumberFormat="1" applyFont="1" applyFill="1" applyAlignment="1">
      <alignment horizontal="center" vertical="center" wrapText="1"/>
    </xf>
    <xf numFmtId="49" fontId="3" fillId="3" borderId="0" xfId="0" applyNumberFormat="1" applyFont="1" applyFill="1" applyBorder="1" applyAlignment="1">
      <alignment horizontal="center" vertical="center" wrapText="1" shrinkToFit="1"/>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2" borderId="2" xfId="0" applyFont="1" applyFill="1" applyBorder="1" applyAlignment="1">
      <alignment horizontal="left" vertical="top" wrapText="1"/>
    </xf>
    <xf numFmtId="0" fontId="4" fillId="2" borderId="2" xfId="0" applyFont="1" applyFill="1" applyBorder="1" applyAlignment="1">
      <alignment wrapText="1"/>
    </xf>
    <xf numFmtId="0" fontId="1" fillId="3" borderId="0" xfId="0" applyFont="1" applyFill="1" applyBorder="1" applyAlignment="1">
      <alignment horizontal="left" vertical="top" wrapText="1"/>
    </xf>
    <xf numFmtId="0" fontId="3" fillId="3" borderId="0" xfId="0" applyFont="1" applyFill="1" applyAlignment="1">
      <alignment horizontal="center" vertical="center" wrapText="1"/>
    </xf>
    <xf numFmtId="0" fontId="5" fillId="3" borderId="0"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Font="1" applyAlignment="1">
      <alignment horizontal="left" wrapText="1"/>
    </xf>
    <xf numFmtId="0" fontId="0" fillId="0" borderId="0" xfId="0" applyFont="1" applyAlignment="1">
      <alignment horizontal="left"/>
    </xf>
    <xf numFmtId="0" fontId="7" fillId="5" borderId="3" xfId="0" applyFont="1" applyFill="1" applyBorder="1" applyAlignment="1">
      <alignment horizontal="left" vertical="center" wrapText="1"/>
    </xf>
    <xf numFmtId="0" fontId="5" fillId="0" borderId="2" xfId="0" applyFont="1" applyBorder="1" applyAlignment="1">
      <alignment horizontal="left" vertical="center" wrapText="1"/>
    </xf>
    <xf numFmtId="0" fontId="5" fillId="0" borderId="2" xfId="0" applyFont="1" applyBorder="1" applyAlignment="1">
      <alignment horizontal="center" vertical="center" wrapText="1"/>
    </xf>
    <xf numFmtId="0" fontId="5" fillId="5"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49" fontId="5" fillId="0" borderId="2" xfId="0" applyNumberFormat="1" applyFont="1" applyBorder="1" applyAlignment="1">
      <alignment horizontal="left" vertical="center" wrapText="1" shrinkToFit="1"/>
    </xf>
    <xf numFmtId="0" fontId="8" fillId="2" borderId="2" xfId="0" applyFont="1" applyFill="1" applyBorder="1"/>
    <xf numFmtId="0" fontId="8" fillId="2" borderId="2" xfId="0" applyFont="1" applyFill="1" applyBorder="1" applyAlignment="1">
      <alignment wrapText="1"/>
    </xf>
    <xf numFmtId="0" fontId="5" fillId="0" borderId="4" xfId="0" applyFont="1" applyBorder="1" applyAlignment="1">
      <alignment horizontal="left" vertical="center" wrapText="1"/>
    </xf>
    <xf numFmtId="0" fontId="5" fillId="5" borderId="2" xfId="0" applyFont="1" applyFill="1" applyBorder="1" applyAlignment="1">
      <alignment horizontal="center" vertical="center" wrapText="1"/>
    </xf>
    <xf numFmtId="0" fontId="5" fillId="0" borderId="2" xfId="0" applyFont="1" applyBorder="1" applyAlignment="1">
      <alignment horizontal="left"/>
    </xf>
    <xf numFmtId="0" fontId="10" fillId="0" borderId="2" xfId="0" applyFont="1" applyBorder="1" applyAlignment="1">
      <alignment horizontal="left" vertical="top"/>
    </xf>
    <xf numFmtId="0" fontId="10" fillId="0" borderId="2" xfId="0" applyFont="1" applyBorder="1" applyAlignment="1">
      <alignment horizontal="left" wrapText="1"/>
    </xf>
    <xf numFmtId="0" fontId="10" fillId="0" borderId="0" xfId="0" applyFont="1" applyAlignment="1">
      <alignment horizontal="left" vertical="top"/>
    </xf>
    <xf numFmtId="0" fontId="10" fillId="0" borderId="2" xfId="0" applyFont="1" applyBorder="1" applyAlignment="1">
      <alignment horizontal="left" vertical="top" wrapText="1"/>
    </xf>
    <xf numFmtId="0" fontId="10" fillId="2" borderId="2" xfId="0" applyFont="1" applyFill="1" applyBorder="1" applyAlignment="1">
      <alignment horizontal="left" vertical="top" wrapText="1"/>
    </xf>
    <xf numFmtId="0" fontId="11" fillId="0" borderId="2" xfId="1" applyFont="1" applyBorder="1" applyAlignment="1" applyProtection="1">
      <alignment horizontal="left" vertical="top" wrapText="1"/>
    </xf>
    <xf numFmtId="164" fontId="10" fillId="0" borderId="2" xfId="0" applyNumberFormat="1" applyFont="1" applyBorder="1" applyAlignment="1">
      <alignment horizontal="left" vertical="top" wrapText="1"/>
    </xf>
    <xf numFmtId="0" fontId="0" fillId="0" borderId="0" xfId="0" applyFont="1" applyBorder="1" applyAlignment="1">
      <alignment horizontal="left" vertical="top" wrapText="1"/>
    </xf>
    <xf numFmtId="0" fontId="13" fillId="0" borderId="2" xfId="0" applyFont="1" applyBorder="1"/>
    <xf numFmtId="0" fontId="10" fillId="0" borderId="2" xfId="0" applyFont="1" applyBorder="1" applyAlignment="1">
      <alignment wrapText="1"/>
    </xf>
    <xf numFmtId="0" fontId="10" fillId="0" borderId="2" xfId="0" applyFont="1" applyBorder="1"/>
    <xf numFmtId="0" fontId="0" fillId="0" borderId="0" xfId="0" applyFont="1"/>
    <xf numFmtId="0" fontId="0" fillId="2" borderId="0"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Alignment="1">
      <alignment wrapText="1"/>
    </xf>
    <xf numFmtId="0" fontId="0" fillId="0" borderId="0" xfId="0" applyAlignment="1">
      <alignment horizontal="left" vertical="top"/>
    </xf>
    <xf numFmtId="0" fontId="0" fillId="0" borderId="0" xfId="0" applyAlignment="1">
      <alignment horizontal="left" vertical="top" wrapText="1"/>
    </xf>
    <xf numFmtId="49" fontId="0" fillId="0" borderId="0" xfId="0" applyNumberFormat="1" applyFont="1" applyAlignment="1">
      <alignment wrapText="1"/>
    </xf>
    <xf numFmtId="0" fontId="1" fillId="3" borderId="2" xfId="0" applyFont="1" applyFill="1" applyBorder="1" applyAlignment="1">
      <alignment horizontal="left" vertical="top" wrapText="1"/>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5" borderId="1" xfId="0" applyFont="1" applyFill="1" applyBorder="1" applyAlignment="1">
      <alignment horizontal="left" vertical="center" wrapText="1"/>
    </xf>
    <xf numFmtId="49" fontId="7" fillId="0" borderId="2" xfId="0" applyNumberFormat="1" applyFont="1" applyBorder="1" applyAlignment="1">
      <alignment horizontal="left" vertical="center" wrapText="1" shrinkToFit="1"/>
    </xf>
    <xf numFmtId="49" fontId="7" fillId="0" borderId="1" xfId="0" applyNumberFormat="1" applyFont="1" applyBorder="1" applyAlignment="1">
      <alignment horizontal="left" vertical="center" wrapText="1" shrinkToFit="1"/>
    </xf>
    <xf numFmtId="0" fontId="5" fillId="5" borderId="1" xfId="0" applyFont="1" applyFill="1" applyBorder="1" applyAlignment="1">
      <alignment horizontal="center" vertical="center" wrapText="1"/>
    </xf>
    <xf numFmtId="0" fontId="7" fillId="0" borderId="2" xfId="0" applyFont="1" applyBorder="1" applyAlignment="1">
      <alignment horizontal="left"/>
    </xf>
    <xf numFmtId="0" fontId="0" fillId="0" borderId="0" xfId="0" applyFont="1" applyAlignment="1">
      <alignment horizontal="left" vertical="top"/>
    </xf>
    <xf numFmtId="0" fontId="0" fillId="0" borderId="0" xfId="0" applyFill="1"/>
    <xf numFmtId="0" fontId="0" fillId="0" borderId="0" xfId="0" applyFill="1" applyBorder="1" applyAlignment="1">
      <alignment horizontal="left" vertical="top" wrapText="1"/>
    </xf>
    <xf numFmtId="0" fontId="1" fillId="3" borderId="0" xfId="0" applyFont="1" applyFill="1" applyBorder="1" applyAlignment="1">
      <alignment horizontal="center" vertical="center" wrapText="1"/>
    </xf>
    <xf numFmtId="0" fontId="3" fillId="3" borderId="0" xfId="0" applyFont="1" applyFill="1" applyBorder="1" applyAlignment="1">
      <alignment horizontal="center" vertical="top" wrapText="1"/>
    </xf>
    <xf numFmtId="0" fontId="0" fillId="0" borderId="0" xfId="0" applyFont="1" applyFill="1" applyBorder="1" applyAlignment="1">
      <alignment horizontal="left" vertical="top" wrapText="1"/>
    </xf>
    <xf numFmtId="0" fontId="16" fillId="0" borderId="0"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2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247680</xdr:colOff>
      <xdr:row>0</xdr:row>
      <xdr:rowOff>85680</xdr:rowOff>
    </xdr:from>
    <xdr:to>
      <xdr:col>19</xdr:col>
      <xdr:colOff>255960</xdr:colOff>
      <xdr:row>75</xdr:row>
      <xdr:rowOff>8280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247680" y="85680"/>
          <a:ext cx="11047680" cy="14209920"/>
        </a:xfrm>
        <a:prstGeom prst="rect">
          <a:avLst/>
        </a:prstGeom>
        <a:solidFill>
          <a:srgbClr val="FFFFFF"/>
        </a:solidFill>
        <a:ln w="9360">
          <a:solidFill>
            <a:srgbClr val="BCBCBC"/>
          </a:solidFill>
          <a:round/>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1" strike="noStrike" spc="-1">
              <a:solidFill>
                <a:srgbClr val="FF0000"/>
              </a:solidFill>
              <a:uFill>
                <a:solidFill>
                  <a:srgbClr val="FFFFFF"/>
                </a:solidFill>
              </a:uFill>
              <a:latin typeface="Calibri"/>
            </a:rPr>
            <a:t>IMPORTANT NOTES FOR TEMPLATE COMPLETION:</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Assessment scores</a:t>
          </a:r>
          <a:endParaRPr lang="en-US" sz="1200" b="0" strike="noStrike" spc="-1">
            <a:solidFill>
              <a:srgbClr val="000000"/>
            </a:solidFill>
            <a:uFill>
              <a:solidFill>
                <a:srgbClr val="FFFFFF"/>
              </a:solidFill>
            </a:uFill>
            <a:latin typeface="Times New Roman"/>
          </a:endParaRPr>
        </a:p>
        <a:p>
          <a:pPr>
            <a:lnSpc>
              <a:spcPct val="100000"/>
            </a:lnSpc>
          </a:pPr>
          <a:r>
            <a:rPr lang="en-US" sz="1100" b="0" u="sng" strike="noStrike" spc="-1">
              <a:solidFill>
                <a:srgbClr val="000000"/>
              </a:solidFill>
              <a:uFill>
                <a:solidFill>
                  <a:srgbClr val="FFFFFF"/>
                </a:solidFill>
              </a:uFill>
              <a:latin typeface="Calibri"/>
            </a:rPr>
            <a:t>A single consolidated internal score is required for each output. </a:t>
          </a:r>
          <a:r>
            <a:rPr lang="en-US" sz="1100" b="0" strike="noStrike" spc="-1">
              <a:solidFill>
                <a:srgbClr val="000000"/>
              </a:solidFill>
              <a:uFill>
                <a:solidFill>
                  <a:srgbClr val="FFFFFF"/>
                </a:solidFill>
              </a:uFill>
              <a:latin typeface="Calibri"/>
            </a:rPr>
            <a:t>The consolidated score may reflect the varying opinions of a number of reviewers but one overall score should be agreed. </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Consolidated output scores must be produced according to the scoring guidance below. This scoring system is intended to identify the difference between robust 3* and 4* outputs and more borderline cases. </a:t>
          </a:r>
          <a:endParaRPr lang="en-US" sz="1200" b="0" strike="noStrike" spc="-1">
            <a:solidFill>
              <a:srgbClr val="000000"/>
            </a:solidFill>
            <a:uFill>
              <a:solidFill>
                <a:srgbClr val="FFFFFF"/>
              </a:solidFill>
            </a:uFill>
            <a:latin typeface="Times New Roman"/>
          </a:endParaRPr>
        </a:p>
        <a:p>
          <a:pPr>
            <a:lnSpc>
              <a:spcPct val="100000"/>
            </a:lnSpc>
          </a:pPr>
          <a:r>
            <a:rPr lang="en-US" sz="1100" b="1" strike="noStrike" spc="-1">
              <a:solidFill>
                <a:srgbClr val="000000"/>
              </a:solidFill>
              <a:uFill>
                <a:solidFill>
                  <a:srgbClr val="FFFFFF"/>
                </a:solidFill>
              </a:uFill>
              <a:latin typeface="Calibri"/>
            </a:rPr>
            <a:t>DO NOT use your own scoring system </a:t>
          </a:r>
          <a:r>
            <a:rPr lang="en-US" sz="1100" b="0" strike="noStrike" spc="-1">
              <a:solidFill>
                <a:srgbClr val="000000"/>
              </a:solidFill>
              <a:uFill>
                <a:solidFill>
                  <a:srgbClr val="FFFFFF"/>
                </a:solidFill>
              </a:uFill>
              <a:latin typeface="Calibri"/>
            </a:rPr>
            <a:t>(including averaging of scores, half star scores, and indecisive scores such as 2*/3*).</a:t>
          </a:r>
          <a:endParaRPr lang="en-US" sz="1200" b="0" strike="noStrike" spc="-1">
            <a:solidFill>
              <a:srgbClr val="000000"/>
            </a:solidFill>
            <a:uFill>
              <a:solidFill>
                <a:srgbClr val="FFFFFF"/>
              </a:solidFill>
            </a:uFill>
            <a:latin typeface="Times New Roman"/>
          </a:endParaRPr>
        </a:p>
        <a:p>
          <a:pPr>
            <a:lnSpc>
              <a:spcPct val="100000"/>
            </a:lnSpc>
          </a:pPr>
          <a:r>
            <a:rPr lang="en-US" sz="1100" b="0" i="1"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1" strike="noStrike" spc="-1">
              <a:solidFill>
                <a:srgbClr val="000000"/>
              </a:solidFill>
              <a:uFill>
                <a:solidFill>
                  <a:srgbClr val="FFFFFF"/>
                </a:solidFill>
              </a:uFill>
              <a:latin typeface="Calibri"/>
            </a:rPr>
            <a:t>REF star score </a:t>
          </a:r>
          <a:r>
            <a:rPr lang="en-US" sz="1100" b="0" strike="noStrike" spc="-1">
              <a:solidFill>
                <a:srgbClr val="000000"/>
              </a:solidFill>
              <a:uFill>
                <a:solidFill>
                  <a:srgbClr val="FFFFFF"/>
                </a:solidFill>
              </a:uFill>
              <a:latin typeface="Calibri"/>
            </a:rPr>
            <a:t>should be whole values of 1*, 2*, 3*, 4* or UC (unclassified)</a:t>
          </a:r>
          <a:endParaRPr lang="en-US" sz="1200" b="0" strike="noStrike" spc="-1">
            <a:solidFill>
              <a:srgbClr val="000000"/>
            </a:solidFill>
            <a:uFill>
              <a:solidFill>
                <a:srgbClr val="FFFFFF"/>
              </a:solidFill>
            </a:uFill>
            <a:latin typeface="Times New Roman"/>
          </a:endParaRPr>
        </a:p>
        <a:p>
          <a:pPr>
            <a:lnSpc>
              <a:spcPct val="100000"/>
            </a:lnSpc>
          </a:pPr>
          <a:r>
            <a:rPr lang="en-US" sz="1100" b="0" i="1"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0" i="1" strike="noStrike" spc="-1">
              <a:solidFill>
                <a:srgbClr val="000000"/>
              </a:solidFill>
              <a:uFill>
                <a:solidFill>
                  <a:srgbClr val="FFFFFF"/>
                </a:solidFill>
              </a:uFill>
              <a:latin typeface="Calibri"/>
            </a:rPr>
            <a:t>The score should be </a:t>
          </a:r>
          <a:r>
            <a:rPr lang="en-US" sz="1100" b="1" i="1" strike="noStrike" spc="-1">
              <a:solidFill>
                <a:srgbClr val="000000"/>
              </a:solidFill>
              <a:uFill>
                <a:solidFill>
                  <a:srgbClr val="FFFFFF"/>
                </a:solidFill>
              </a:uFill>
              <a:latin typeface="Calibri"/>
            </a:rPr>
            <a:t>combined with a grading</a:t>
          </a:r>
          <a:r>
            <a:rPr lang="en-US" sz="1100" b="0" i="1" strike="noStrike" spc="-1">
              <a:solidFill>
                <a:srgbClr val="000000"/>
              </a:solidFill>
              <a:uFill>
                <a:solidFill>
                  <a:srgbClr val="FFFFFF"/>
                </a:solidFill>
              </a:uFill>
              <a:latin typeface="Calibri"/>
            </a:rPr>
            <a:t>:</a:t>
          </a:r>
          <a:endParaRPr lang="en-US" sz="1200" b="0" strike="noStrike" spc="-1">
            <a:solidFill>
              <a:srgbClr val="000000"/>
            </a:solidFill>
            <a:uFill>
              <a:solidFill>
                <a:srgbClr val="FFFFFF"/>
              </a:solidFill>
            </a:uFill>
            <a:latin typeface="Times New Roman"/>
          </a:endParaRPr>
        </a:p>
        <a:p>
          <a:pPr>
            <a:lnSpc>
              <a:spcPct val="100000"/>
            </a:lnSpc>
          </a:pPr>
          <a:r>
            <a:rPr lang="en-US" sz="1100" b="0" i="1" strike="noStrike" spc="-1">
              <a:solidFill>
                <a:srgbClr val="000000"/>
              </a:solidFill>
              <a:uFill>
                <a:solidFill>
                  <a:srgbClr val="FFFFFF"/>
                </a:solidFill>
              </a:uFill>
              <a:latin typeface="Calibri"/>
            </a:rPr>
            <a:t>Upper	At the upper boundary of the REF star grading given (‘strong’ renamed). </a:t>
          </a:r>
          <a:endParaRPr lang="en-US" sz="1200" b="0" strike="noStrike" spc="-1">
            <a:solidFill>
              <a:srgbClr val="000000"/>
            </a:solidFill>
            <a:uFill>
              <a:solidFill>
                <a:srgbClr val="FFFFFF"/>
              </a:solidFill>
            </a:uFill>
            <a:latin typeface="Times New Roman"/>
          </a:endParaRPr>
        </a:p>
        <a:p>
          <a:pPr>
            <a:lnSpc>
              <a:spcPct val="100000"/>
            </a:lnSpc>
          </a:pPr>
          <a:r>
            <a:rPr lang="en-US" sz="1100" b="0" i="1" strike="noStrike" spc="-1">
              <a:solidFill>
                <a:srgbClr val="000000"/>
              </a:solidFill>
              <a:uFill>
                <a:solidFill>
                  <a:srgbClr val="FFFFFF"/>
                </a:solidFill>
              </a:uFill>
              <a:latin typeface="Calibri"/>
            </a:rPr>
            <a:t>Middle     	The output is in the middle of the REF star grading given (‘solid’ renamed).</a:t>
          </a:r>
          <a:endParaRPr lang="en-US" sz="1200" b="0" strike="noStrike" spc="-1">
            <a:solidFill>
              <a:srgbClr val="000000"/>
            </a:solidFill>
            <a:uFill>
              <a:solidFill>
                <a:srgbClr val="FFFFFF"/>
              </a:solidFill>
            </a:uFill>
            <a:latin typeface="Times New Roman"/>
          </a:endParaRPr>
        </a:p>
        <a:p>
          <a:pPr>
            <a:lnSpc>
              <a:spcPct val="100000"/>
            </a:lnSpc>
          </a:pPr>
          <a:r>
            <a:rPr lang="en-US" sz="1100" b="0" i="1" strike="noStrike" spc="-1">
              <a:solidFill>
                <a:srgbClr val="000000"/>
              </a:solidFill>
              <a:uFill>
                <a:solidFill>
                  <a:srgbClr val="FFFFFF"/>
                </a:solidFill>
              </a:uFill>
              <a:latin typeface="Calibri"/>
            </a:rPr>
            <a:t>Lower 	The output is on the lower boundary of the REF star grading given (‘weak’ renamed)</a:t>
          </a:r>
          <a:endParaRPr lang="en-US" sz="1200" b="0" strike="noStrike" spc="-1">
            <a:solidFill>
              <a:srgbClr val="000000"/>
            </a:solidFill>
            <a:uFill>
              <a:solidFill>
                <a:srgbClr val="FFFFFF"/>
              </a:solidFill>
            </a:uFill>
            <a:latin typeface="Times New Roman"/>
          </a:endParaRPr>
        </a:p>
        <a:p>
          <a:pPr>
            <a:lnSpc>
              <a:spcPct val="100000"/>
            </a:lnSpc>
          </a:pPr>
          <a:r>
            <a:rPr lang="en-US" sz="1100" b="0" i="1"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This grading corresponds to the system used last year (strong/solid/weak) but categories have been renamed to avoid the confusion experienced by some Schools last year.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Please be reasonably conservative in your scoring. By way of example, an output on the 3* / 4* border may be best coded as ‘3* upper’.   An output scored by three assessors as 3*, 3*, 2* may be best coded as ‘3* lower’.   </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strike="noStrike" spc="-1">
              <a:solidFill>
                <a:srgbClr val="000000"/>
              </a:solidFill>
              <a:uFill>
                <a:solidFill>
                  <a:srgbClr val="FFFFFF"/>
                </a:solidFill>
              </a:uFill>
              <a:latin typeface="Calibri"/>
            </a:rPr>
            <a:t>Worksheet 1 - Current eligible staff: </a:t>
          </a:r>
          <a:r>
            <a:rPr lang="en-US" sz="1100" b="0" strike="noStrike" spc="-1">
              <a:solidFill>
                <a:srgbClr val="000000"/>
              </a:solidFill>
              <a:uFill>
                <a:solidFill>
                  <a:srgbClr val="FFFFFF"/>
                </a:solidFill>
              </a:uFill>
              <a:latin typeface="Calibri"/>
            </a:rPr>
            <a:t>All current REF eligible staff must be included in this output lists (even if their contracts are due to end prior to the REF submission deadline). </a:t>
          </a:r>
          <a:endParaRPr lang="en-US" sz="1200" b="0" strike="noStrike" spc="-1">
            <a:solidFill>
              <a:srgbClr val="000000"/>
            </a:solidFill>
            <a:uFill>
              <a:solidFill>
                <a:srgbClr val="FFFFFF"/>
              </a:solidFill>
            </a:uFill>
            <a:latin typeface="Times New Roman"/>
          </a:endParaRPr>
        </a:p>
        <a:p>
          <a:pPr>
            <a:lnSpc>
              <a:spcPct val="100000"/>
            </a:lnSpc>
          </a:pPr>
          <a:r>
            <a:rPr lang="en-US" sz="1100" b="1" strike="noStrike" spc="-1">
              <a:solidFill>
                <a:srgbClr val="000000"/>
              </a:solidFill>
              <a:uFill>
                <a:solidFill>
                  <a:srgbClr val="FFFFFF"/>
                </a:solidFill>
              </a:uFill>
              <a:latin typeface="Calibri"/>
            </a:rPr>
            <a:t>Worksheet 2 - ex-QMUL staff: </a:t>
          </a:r>
          <a:r>
            <a:rPr lang="en-US" sz="1100" b="0" strike="noStrike" spc="-1">
              <a:solidFill>
                <a:srgbClr val="000000"/>
              </a:solidFill>
              <a:uFill>
                <a:solidFill>
                  <a:srgbClr val="FFFFFF"/>
                </a:solidFill>
              </a:uFill>
              <a:latin typeface="Calibri"/>
            </a:rPr>
            <a:t>Please record potentially high quality outputs published by REF eligible staff that have since left QMUL here.</a:t>
          </a:r>
          <a:endParaRPr lang="en-US" sz="1200" b="0" strike="noStrike" spc="-1">
            <a:solidFill>
              <a:srgbClr val="000000"/>
            </a:solidFill>
            <a:uFill>
              <a:solidFill>
                <a:srgbClr val="FFFFFF"/>
              </a:solidFill>
            </a:uFill>
            <a:latin typeface="Times New Roman"/>
          </a:endParaRPr>
        </a:p>
        <a:p>
          <a:pPr>
            <a:lnSpc>
              <a:spcPct val="100000"/>
            </a:lnSpc>
          </a:pPr>
          <a:r>
            <a:rPr lang="en-US" sz="1100" b="1" strike="noStrike" spc="-1">
              <a:solidFill>
                <a:srgbClr val="000000"/>
              </a:solidFill>
              <a:uFill>
                <a:solidFill>
                  <a:srgbClr val="FFFFFF"/>
                </a:solidFill>
              </a:uFill>
              <a:latin typeface="Calibri"/>
            </a:rPr>
            <a:t>Worksheet 3 - Possible additional staff: </a:t>
          </a:r>
          <a:r>
            <a:rPr lang="en-US" sz="1100" b="0" strike="noStrike" spc="-1">
              <a:solidFill>
                <a:srgbClr val="000000"/>
              </a:solidFill>
              <a:uFill>
                <a:solidFill>
                  <a:srgbClr val="FFFFFF"/>
                </a:solidFill>
              </a:uFill>
              <a:latin typeface="Calibri"/>
            </a:rPr>
            <a:t>Potentially high quality outputs for staff who are currently REF ineligible (e.g. PDRAs) should be included here so that they can be easily distinguished from the compulsory staff return. </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General points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Only include outputs that are published or have been accepted for publication. Where publication timescales are longer (such as in the case of performance or books), there should be a reasonable certainty that the output will be published within the REF submission cycle and comment on the publication timeframe should be provided in the comments column.</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Please add a new row for each individual output and staff member and ensure </a:t>
          </a:r>
          <a:r>
            <a:rPr lang="en-US" sz="1100" b="0" u="sng" strike="noStrike" spc="-1">
              <a:solidFill>
                <a:srgbClr val="000000"/>
              </a:solidFill>
              <a:uFill>
                <a:solidFill>
                  <a:srgbClr val="FFFFFF"/>
                </a:solidFill>
              </a:uFill>
              <a:latin typeface="Calibri"/>
            </a:rPr>
            <a:t>all details </a:t>
          </a:r>
          <a:r>
            <a:rPr lang="en-US" sz="1100" b="0" strike="noStrike" spc="-1">
              <a:solidFill>
                <a:srgbClr val="000000"/>
              </a:solidFill>
              <a:uFill>
                <a:solidFill>
                  <a:srgbClr val="FFFFFF"/>
                </a:solidFill>
              </a:uFill>
              <a:latin typeface="Calibri"/>
            </a:rPr>
            <a:t>(including staff names) are completed in each line, since this enables easy summarisation of the data in pivot tables. </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Outputs should be numbered sequentially from 1-6 for clarity during discussions.</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If a staff member has zero outputs please fill in the staff details and number the output as zero, make a note in the comments column and fill in other details with n/a or leave blank.</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If you wish to add columns for your own purposes, please ensure these are added at the end of the spreadsheets so that the column order is maintained.  </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Highlighted column headings show new or amended columns compared to 2017 reviews.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Elements records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All outputs should have a corresponding record in </a:t>
          </a:r>
          <a:r>
            <a:rPr lang="en-US" sz="1100" b="0" u="sng" strike="noStrike" spc="-1">
              <a:solidFill>
                <a:srgbClr val="000000"/>
              </a:solidFill>
              <a:uFill>
                <a:solidFill>
                  <a:srgbClr val="FFFFFF"/>
                </a:solidFill>
              </a:uFill>
              <a:latin typeface="Calibri"/>
            </a:rPr>
            <a:t>Elements</a:t>
          </a:r>
          <a:r>
            <a:rPr lang="en-US" sz="1100" b="0" strike="noStrike" spc="-1">
              <a:solidFill>
                <a:srgbClr val="000000"/>
              </a:solidFill>
              <a:uFill>
                <a:solidFill>
                  <a:srgbClr val="FFFFFF"/>
                </a:solidFill>
              </a:uFill>
              <a:latin typeface="Calibri"/>
            </a:rPr>
            <a:t> and these data should be used to help populate the submitted output spreadsheets in the template provided. This will help track Open Access compliance and will later enable the data to be exported to the REF submission system.</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QMUL employee number</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Please insert the staff employee number as listed in REF eligible staff lists. If the staff member is new, please request the employee number from HR.  </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For external review</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Please mark outputs requiring external review with YES</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Unique output number</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Copy the formula from existing rows to populate newly inserted rows. Please use this unique number to name files for external review</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QMUL author list</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Please list any QMUL staff members that may be able to claim the output as part of the REF return (there is no need to list QMUL authors where there contribution would not be viewed as substantial enough to claim the output).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Primary assignment (duplicates)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It is important that duplicate publications are not double-counted in analyses and therefore Schools/Institutes are asked to provide suggestions for the author to be assigned to this output for the purposes of the REF submission. For example if a paper is shared by Prof X, Dr Y and Dr Z you should make a recommendation over which of these academics the paper should be assigned by stating their name in this column.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Suggested UoA</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In situations where there may be a choice as to which UoA to submit a member of staff to, Schools/Institutes are asked to list all UoAs that may be relevant for that output/staff member (based on the </a:t>
          </a:r>
          <a:r>
            <a:rPr lang="en-US" sz="1100" b="0" u="sng" strike="noStrike" spc="-1">
              <a:solidFill>
                <a:srgbClr val="000000"/>
              </a:solidFill>
              <a:uFill>
                <a:solidFill>
                  <a:srgbClr val="FFFFFF"/>
                </a:solidFill>
              </a:uFill>
              <a:latin typeface="Calibri"/>
            </a:rPr>
            <a:t>REF2021 UoA structure</a:t>
          </a: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Date of acceptance, OA repository and OA compliance</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The date of acceptance and date of deposit in an OA repository should be listed for all outputs published in 2016 or later.  Compliance with REF OA Policy should be recorded as compliant / exempt / non-compliant (see Section 5 in REF guidance 2018). Outputs that were accepted for publication before the 1</a:t>
          </a:r>
          <a:r>
            <a:rPr lang="en-US" sz="1100" b="0" strike="noStrike" spc="-1" baseline="30000">
              <a:solidFill>
                <a:srgbClr val="000000"/>
              </a:solidFill>
              <a:uFill>
                <a:solidFill>
                  <a:srgbClr val="FFFFFF"/>
                </a:solidFill>
              </a:uFill>
              <a:latin typeface="Calibri"/>
            </a:rPr>
            <a:t>st</a:t>
          </a:r>
          <a:r>
            <a:rPr lang="en-US" sz="1100" b="0" strike="noStrike" spc="-1">
              <a:solidFill>
                <a:srgbClr val="000000"/>
              </a:solidFill>
              <a:uFill>
                <a:solidFill>
                  <a:srgbClr val="FFFFFF"/>
                </a:solidFill>
              </a:uFill>
              <a:latin typeface="Calibri"/>
            </a:rPr>
            <a:t> April 2016 should be flagged as exempt. Please note that although the status of open access compliance will be checked at the annual REF reviews, Schools/Institutes will need to monitor compliance throughout the year to prevent outputs being ineligible for REF2021.</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Option to Double Weight?</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In REF2014 it was recognised that there may be cases where the combined scale of academic investment in the research activity and the intellectual scope of the research output is considerably greater than the disciplinary norm, thereby limiting the capacity of an individual researcher to produce four outputs within the assessment period.  Panels A and B indicated that this would only be permitted in exceptional cases (such as a single-author monograph), whereas within panels C and D it was more expected (normally for outputs which are not journal papers and co-authored books).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Schools/Institutes (as opposed to individual researchers) should use this column to indicate whether an output may be considered for double weighting. </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 </a:t>
          </a:r>
          <a:endParaRPr lang="en-US" sz="1200" b="0" strike="noStrike" spc="-1">
            <a:solidFill>
              <a:srgbClr val="000000"/>
            </a:solidFill>
            <a:uFill>
              <a:solidFill>
                <a:srgbClr val="FFFFFF"/>
              </a:solidFill>
            </a:uFill>
            <a:latin typeface="Times New Roman"/>
          </a:endParaRPr>
        </a:p>
        <a:p>
          <a:pPr>
            <a:lnSpc>
              <a:spcPct val="100000"/>
            </a:lnSpc>
          </a:pPr>
          <a:r>
            <a:rPr lang="en-US" sz="1100" b="1" i="1" strike="noStrike" spc="-1">
              <a:solidFill>
                <a:srgbClr val="000000"/>
              </a:solidFill>
              <a:uFill>
                <a:solidFill>
                  <a:srgbClr val="FFFFFF"/>
                </a:solidFill>
              </a:uFill>
              <a:latin typeface="Calibri"/>
            </a:rPr>
            <a:t>Comments</a:t>
          </a:r>
          <a:endParaRPr lang="en-US" sz="1200" b="0" strike="noStrike" spc="-1">
            <a:solidFill>
              <a:srgbClr val="000000"/>
            </a:solidFill>
            <a:uFill>
              <a:solidFill>
                <a:srgbClr val="FFFFFF"/>
              </a:solidFill>
            </a:uFill>
            <a:latin typeface="Times New Roman"/>
          </a:endParaRPr>
        </a:p>
        <a:p>
          <a:pPr>
            <a:lnSpc>
              <a:spcPct val="100000"/>
            </a:lnSpc>
          </a:pPr>
          <a:r>
            <a:rPr lang="en-US" sz="1100" b="0" strike="noStrike" spc="-1">
              <a:solidFill>
                <a:srgbClr val="000000"/>
              </a:solidFill>
              <a:uFill>
                <a:solidFill>
                  <a:srgbClr val="FFFFFF"/>
                </a:solidFill>
              </a:uFill>
              <a:latin typeface="Calibri"/>
            </a:rPr>
            <a:t>Schools/Institutes may wish to use these free text cells for any comments relevant to the listed outputs.</a:t>
          </a:r>
          <a:endParaRPr lang="en-US" sz="1200" b="0" strike="noStrike" spc="-1">
            <a:solidFill>
              <a:srgbClr val="000000"/>
            </a:solidFill>
            <a:uFill>
              <a:solidFill>
                <a:srgbClr val="FFFFFF"/>
              </a:solidFill>
            </a:uFill>
            <a:latin typeface="Times New Roman"/>
          </a:endParaRPr>
        </a:p>
        <a:p>
          <a:pPr>
            <a:lnSpc>
              <a:spcPct val="100000"/>
            </a:lnSpc>
          </a:pPr>
          <a:endParaRPr lang="en-US" sz="12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3101340</xdr:colOff>
      <xdr:row>24</xdr:row>
      <xdr:rowOff>60960</xdr:rowOff>
    </xdr:to>
    <xdr:sp macro="" textlink="">
      <xdr:nvSpPr>
        <xdr:cNvPr id="2050" name="shapetype_202" hidden="1">
          <a:extLst>
            <a:ext uri="{FF2B5EF4-FFF2-40B4-BE49-F238E27FC236}">
              <a16:creationId xmlns:a16="http://schemas.microsoft.com/office/drawing/2014/main" id="{793C0B1D-56DD-4571-BD49-7DB63F65878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3101340</xdr:colOff>
      <xdr:row>32</xdr:row>
      <xdr:rowOff>83820</xdr:rowOff>
    </xdr:to>
    <xdr:sp macro="" textlink="">
      <xdr:nvSpPr>
        <xdr:cNvPr id="3074" name="shapetype_202" hidden="1">
          <a:extLst>
            <a:ext uri="{FF2B5EF4-FFF2-40B4-BE49-F238E27FC236}">
              <a16:creationId xmlns:a16="http://schemas.microsoft.com/office/drawing/2014/main" id="{E00C7C76-785A-45B8-BDE5-2338D4DFD17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3101340</xdr:colOff>
      <xdr:row>32</xdr:row>
      <xdr:rowOff>83820</xdr:rowOff>
    </xdr:to>
    <xdr:sp macro="" textlink="">
      <xdr:nvSpPr>
        <xdr:cNvPr id="4098" name="shapetype_202" hidden="1">
          <a:extLst>
            <a:ext uri="{FF2B5EF4-FFF2-40B4-BE49-F238E27FC236}">
              <a16:creationId xmlns:a16="http://schemas.microsoft.com/office/drawing/2014/main" id="{00EE94D7-EAF0-441D-A17A-392ECD45F2D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qmro.qmul.ac.uk/xmlui/handle/123456789/7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workbookViewId="0">
      <selection activeCell="P80" sqref="P80"/>
    </sheetView>
  </sheetViews>
  <sheetFormatPr defaultRowHeight="14.4" x14ac:dyDescent="0.3"/>
  <cols>
    <col min="1" max="1025" width="8.21875"/>
  </cols>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51"/>
  <sheetViews>
    <sheetView tabSelected="1" topLeftCell="S3" zoomScaleNormal="100" workbookViewId="0">
      <selection activeCell="AF5" sqref="AF5"/>
    </sheetView>
  </sheetViews>
  <sheetFormatPr defaultRowHeight="14.4" x14ac:dyDescent="0.3"/>
  <cols>
    <col min="1" max="1" width="14.88671875" style="1"/>
    <col min="2" max="2" width="8.21875" style="1"/>
    <col min="3" max="3" width="11.5546875" style="1"/>
    <col min="4" max="4" width="13.6640625" style="1"/>
    <col min="5" max="5" width="5" style="1"/>
    <col min="6" max="6" width="12.5546875" style="1"/>
    <col min="7" max="7" width="65.77734375" style="2"/>
    <col min="8" max="8" width="26" style="2"/>
    <col min="9" max="9" width="15.88671875" style="1"/>
    <col min="10" max="11" width="32.44140625" style="1"/>
    <col min="12" max="12" width="16.21875" style="1"/>
    <col min="13" max="13" width="18.33203125" style="1"/>
    <col min="14" max="14" width="25.33203125" style="1"/>
    <col min="15" max="15" width="26.33203125" style="1"/>
    <col min="16" max="16" width="22.109375" style="1"/>
    <col min="17" max="17" width="13.33203125" style="3"/>
    <col min="18" max="18" width="27.5546875" style="1"/>
    <col min="19" max="19" width="14.5546875" style="1"/>
    <col min="20" max="20" width="19.33203125" style="1"/>
    <col min="21" max="22" width="11.5546875" style="3"/>
    <col min="23" max="23" width="11.21875" style="1"/>
    <col min="24" max="27" width="11.21875" style="3"/>
    <col min="28" max="28" width="0" style="3" hidden="1" customWidth="1"/>
    <col min="29" max="29" width="8.88671875" style="3" customWidth="1"/>
    <col min="30" max="31" width="11.21875" style="3"/>
    <col min="32" max="32" width="12.44140625" style="1"/>
    <col min="33" max="33" width="10.6640625" style="1"/>
    <col min="34" max="35" width="14" style="1"/>
    <col min="36" max="36" width="10.6640625" style="1"/>
    <col min="37" max="37" width="28.77734375" style="1"/>
    <col min="38" max="38" width="10.88671875" style="1"/>
    <col min="39" max="39" width="28.77734375" style="1"/>
    <col min="40" max="40" width="18.109375" style="1"/>
    <col min="41" max="42" width="8.21875" style="1"/>
    <col min="43" max="43" width="8.21875" style="2"/>
    <col min="44" max="1026" width="8.21875" style="1"/>
  </cols>
  <sheetData>
    <row r="1" spans="1:1025" s="18" customFormat="1" ht="118.5" customHeight="1" x14ac:dyDescent="0.3">
      <c r="A1" s="4" t="s">
        <v>0</v>
      </c>
      <c r="B1" s="61" t="s">
        <v>1</v>
      </c>
      <c r="C1" s="61"/>
      <c r="D1" s="61"/>
      <c r="E1" s="61"/>
      <c r="F1" s="5" t="s">
        <v>2</v>
      </c>
      <c r="G1" s="4" t="s">
        <v>3</v>
      </c>
      <c r="H1" s="4" t="s">
        <v>4</v>
      </c>
      <c r="I1" s="4" t="s">
        <v>5</v>
      </c>
      <c r="J1" s="4" t="s">
        <v>6</v>
      </c>
      <c r="K1" s="4" t="s">
        <v>7</v>
      </c>
      <c r="L1" s="4" t="s">
        <v>8</v>
      </c>
      <c r="M1" s="6" t="s">
        <v>9</v>
      </c>
      <c r="N1" s="6" t="s">
        <v>10</v>
      </c>
      <c r="O1" s="6" t="s">
        <v>11</v>
      </c>
      <c r="P1" s="6" t="s">
        <v>12</v>
      </c>
      <c r="Q1" s="7" t="s">
        <v>13</v>
      </c>
      <c r="R1" s="4" t="s">
        <v>14</v>
      </c>
      <c r="S1" s="8" t="s">
        <v>15</v>
      </c>
      <c r="T1" s="4" t="s">
        <v>16</v>
      </c>
      <c r="U1" s="9" t="s">
        <v>17</v>
      </c>
      <c r="V1" s="9" t="s">
        <v>17</v>
      </c>
      <c r="W1" s="10" t="s">
        <v>18</v>
      </c>
      <c r="X1" s="11" t="s">
        <v>19</v>
      </c>
      <c r="Y1" s="11" t="s">
        <v>20</v>
      </c>
      <c r="Z1" s="11" t="s">
        <v>21</v>
      </c>
      <c r="AA1" s="11" t="s">
        <v>22</v>
      </c>
      <c r="AB1" s="12" t="s">
        <v>23</v>
      </c>
      <c r="AC1" s="12" t="s">
        <v>23</v>
      </c>
      <c r="AD1" s="12" t="s">
        <v>24</v>
      </c>
      <c r="AE1" s="11" t="s">
        <v>25</v>
      </c>
      <c r="AF1" s="13">
        <v>0.5</v>
      </c>
      <c r="AG1" s="13">
        <v>0.5</v>
      </c>
      <c r="AH1" s="14" t="s">
        <v>26</v>
      </c>
      <c r="AI1" s="14" t="s">
        <v>27</v>
      </c>
      <c r="AJ1" s="14" t="s">
        <v>28</v>
      </c>
      <c r="AK1" s="5" t="s">
        <v>29</v>
      </c>
      <c r="AL1" s="5" t="s">
        <v>30</v>
      </c>
      <c r="AM1" s="15"/>
      <c r="AN1" s="16" t="s">
        <v>31</v>
      </c>
      <c r="AO1" s="62" t="s">
        <v>32</v>
      </c>
      <c r="AP1" s="62"/>
      <c r="AQ1" s="17"/>
    </row>
    <row r="2" spans="1:1025" ht="86.4" x14ac:dyDescent="0.3">
      <c r="A2" s="19" t="s">
        <v>33</v>
      </c>
      <c r="B2" s="20" t="s">
        <v>34</v>
      </c>
      <c r="C2" s="20" t="s">
        <v>35</v>
      </c>
      <c r="D2" s="20" t="s">
        <v>36</v>
      </c>
      <c r="E2" s="20" t="s">
        <v>37</v>
      </c>
      <c r="F2" s="21" t="s">
        <v>38</v>
      </c>
      <c r="G2" s="20" t="s">
        <v>39</v>
      </c>
      <c r="H2" s="20" t="s">
        <v>40</v>
      </c>
      <c r="I2" s="20" t="s">
        <v>41</v>
      </c>
      <c r="J2" s="20" t="s">
        <v>42</v>
      </c>
      <c r="K2" s="22" t="s">
        <v>43</v>
      </c>
      <c r="L2" s="22" t="s">
        <v>44</v>
      </c>
      <c r="M2" s="20" t="s">
        <v>45</v>
      </c>
      <c r="N2" s="20" t="s">
        <v>46</v>
      </c>
      <c r="O2" s="20" t="s">
        <v>47</v>
      </c>
      <c r="P2" s="20" t="s">
        <v>48</v>
      </c>
      <c r="Q2" s="23" t="s">
        <v>49</v>
      </c>
      <c r="R2" s="24" t="s">
        <v>14</v>
      </c>
      <c r="S2" s="24" t="s">
        <v>50</v>
      </c>
      <c r="T2" s="20" t="s">
        <v>51</v>
      </c>
      <c r="U2" s="23" t="s">
        <v>52</v>
      </c>
      <c r="V2" s="23" t="s">
        <v>53</v>
      </c>
      <c r="W2" s="20" t="s">
        <v>169</v>
      </c>
      <c r="X2" s="23" t="s">
        <v>55</v>
      </c>
      <c r="Y2" s="25" t="s">
        <v>56</v>
      </c>
      <c r="Z2" s="25" t="s">
        <v>57</v>
      </c>
      <c r="AA2" s="25" t="s">
        <v>58</v>
      </c>
      <c r="AB2" s="26" t="s">
        <v>59</v>
      </c>
      <c r="AC2" s="26" t="s">
        <v>161</v>
      </c>
      <c r="AD2" s="25" t="s">
        <v>60</v>
      </c>
      <c r="AE2" s="25" t="s">
        <v>61</v>
      </c>
      <c r="AF2" s="27" t="s">
        <v>171</v>
      </c>
      <c r="AG2" s="20" t="s">
        <v>63</v>
      </c>
      <c r="AH2" s="28" t="s">
        <v>64</v>
      </c>
      <c r="AI2" s="28" t="s">
        <v>65</v>
      </c>
      <c r="AJ2" s="28" t="s">
        <v>66</v>
      </c>
      <c r="AK2" s="28" t="s">
        <v>67</v>
      </c>
      <c r="AL2" s="28" t="s">
        <v>68</v>
      </c>
      <c r="AM2" s="20" t="s">
        <v>69</v>
      </c>
      <c r="AN2" s="29" t="s">
        <v>70</v>
      </c>
      <c r="AO2" s="30" t="s">
        <v>71</v>
      </c>
      <c r="AP2" s="30" t="s">
        <v>72</v>
      </c>
      <c r="AQ2" s="31" t="s">
        <v>73</v>
      </c>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32" customFormat="1" ht="16.95" customHeight="1" x14ac:dyDescent="0.25">
      <c r="B3" s="33" t="s">
        <v>74</v>
      </c>
      <c r="C3" s="33" t="s">
        <v>75</v>
      </c>
      <c r="D3" s="33" t="s">
        <v>76</v>
      </c>
      <c r="E3" s="33">
        <v>0.7</v>
      </c>
      <c r="F3" s="33">
        <v>1</v>
      </c>
      <c r="G3" s="33" t="s">
        <v>77</v>
      </c>
      <c r="H3" s="33" t="s">
        <v>78</v>
      </c>
      <c r="I3" s="33" t="s">
        <v>79</v>
      </c>
      <c r="J3" s="33" t="s">
        <v>80</v>
      </c>
      <c r="K3" s="33" t="s">
        <v>81</v>
      </c>
      <c r="L3" s="33" t="s">
        <v>76</v>
      </c>
      <c r="M3" s="33">
        <v>2015</v>
      </c>
      <c r="N3" s="33"/>
      <c r="O3" s="33"/>
      <c r="P3" s="33" t="s">
        <v>82</v>
      </c>
      <c r="Q3" s="34">
        <v>242252</v>
      </c>
      <c r="R3" s="35" t="s">
        <v>83</v>
      </c>
      <c r="S3" s="33" t="s">
        <v>84</v>
      </c>
      <c r="T3" s="36" t="s">
        <v>85</v>
      </c>
      <c r="U3" s="34">
        <v>1.8029999999999999</v>
      </c>
      <c r="V3" s="34">
        <v>1.2569999999999999</v>
      </c>
      <c r="W3" s="33" t="s">
        <v>86</v>
      </c>
      <c r="X3" s="34">
        <v>52</v>
      </c>
      <c r="Y3" s="34">
        <v>80</v>
      </c>
      <c r="Z3" s="34">
        <v>1</v>
      </c>
      <c r="AA3" s="34">
        <v>2.5529999999999999</v>
      </c>
      <c r="AB3" s="34">
        <v>6</v>
      </c>
      <c r="AC3" s="34">
        <v>6</v>
      </c>
      <c r="AD3" s="34">
        <v>6</v>
      </c>
      <c r="AE3" s="34">
        <v>5</v>
      </c>
      <c r="AF3" s="37">
        <f>(AF1 * ((AB3+AD3)/2)) + (AG1 *X3)</f>
        <v>29</v>
      </c>
      <c r="AG3" s="38">
        <v>3</v>
      </c>
      <c r="AH3" s="38"/>
      <c r="AI3" s="38"/>
      <c r="AJ3" s="38"/>
      <c r="AK3" s="38" t="str">
        <f>CONCATENATE($AP$2,$AO$2,D3,$AO$2,C3,$AO$2,F3)</f>
        <v>EECS_Parini_Clive_1</v>
      </c>
      <c r="AL3" s="38"/>
      <c r="AM3" s="33"/>
      <c r="AN3" s="30" t="s">
        <v>87</v>
      </c>
      <c r="AO3" s="30"/>
      <c r="AP3" s="30"/>
      <c r="AQ3" s="33"/>
    </row>
    <row r="4" spans="1:1025" ht="37.950000000000003" customHeight="1" x14ac:dyDescent="0.3">
      <c r="A4" s="32"/>
      <c r="B4" s="33" t="s">
        <v>74</v>
      </c>
      <c r="C4" s="33" t="s">
        <v>75</v>
      </c>
      <c r="D4" s="33" t="s">
        <v>76</v>
      </c>
      <c r="E4" s="33">
        <v>0.7</v>
      </c>
      <c r="F4" s="33">
        <v>2</v>
      </c>
      <c r="G4" s="33" t="s">
        <v>88</v>
      </c>
      <c r="H4" s="39" t="s">
        <v>89</v>
      </c>
      <c r="I4" s="33" t="s">
        <v>79</v>
      </c>
      <c r="J4" s="40" t="s">
        <v>90</v>
      </c>
      <c r="K4" s="33" t="s">
        <v>91</v>
      </c>
      <c r="L4" s="33" t="s">
        <v>76</v>
      </c>
      <c r="M4" s="33">
        <v>2015</v>
      </c>
      <c r="N4" s="33"/>
      <c r="O4" s="33"/>
      <c r="P4" s="33" t="s">
        <v>82</v>
      </c>
      <c r="Q4" s="34">
        <v>277277</v>
      </c>
      <c r="R4" s="33" t="s">
        <v>92</v>
      </c>
      <c r="S4" s="33" t="s">
        <v>84</v>
      </c>
      <c r="T4" s="36" t="s">
        <v>85</v>
      </c>
      <c r="U4" s="34">
        <v>2.1869999999999998</v>
      </c>
      <c r="V4" s="34">
        <v>1.675</v>
      </c>
      <c r="W4" s="33" t="s">
        <v>86</v>
      </c>
      <c r="X4" s="34">
        <v>92</v>
      </c>
      <c r="Y4" s="34">
        <v>166</v>
      </c>
      <c r="Z4" s="34">
        <v>1</v>
      </c>
      <c r="AA4" s="34">
        <v>5.1219999999999999</v>
      </c>
      <c r="AB4" s="34">
        <v>39</v>
      </c>
      <c r="AC4" s="34">
        <v>39</v>
      </c>
      <c r="AD4" s="34">
        <v>26</v>
      </c>
      <c r="AE4" s="34">
        <v>22</v>
      </c>
      <c r="AF4" s="37">
        <f>(AF1 * ((AB4+AD4)/2)) + (AG1 *X4)</f>
        <v>62.25</v>
      </c>
      <c r="AG4" s="38">
        <v>3</v>
      </c>
      <c r="AH4" s="38"/>
      <c r="AI4" s="38"/>
      <c r="AJ4" s="38"/>
      <c r="AK4" s="38" t="str">
        <f>CONCATENATE($AP$2,$AO$2,D4,$AO$2,C4,$AO$2,F4)</f>
        <v>EECS_Parini_Clive_2</v>
      </c>
      <c r="AL4" s="38"/>
      <c r="AM4" s="33"/>
      <c r="AN4" s="30" t="s">
        <v>87</v>
      </c>
      <c r="AO4" s="30"/>
      <c r="AP4" s="30"/>
      <c r="AQ4" s="33"/>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s="45" customFormat="1" ht="16.95" customHeight="1" x14ac:dyDescent="0.3">
      <c r="A5" s="41"/>
      <c r="B5" s="37" t="s">
        <v>93</v>
      </c>
      <c r="C5" s="37" t="s">
        <v>94</v>
      </c>
      <c r="D5" s="37" t="s">
        <v>95</v>
      </c>
      <c r="E5" s="37">
        <v>1</v>
      </c>
      <c r="F5" s="37">
        <v>1</v>
      </c>
      <c r="G5" s="37" t="s">
        <v>96</v>
      </c>
      <c r="H5" s="37" t="s">
        <v>97</v>
      </c>
      <c r="I5" s="37" t="s">
        <v>98</v>
      </c>
      <c r="J5" s="37" t="s">
        <v>99</v>
      </c>
      <c r="K5" s="37" t="s">
        <v>104</v>
      </c>
      <c r="L5" s="37" t="s">
        <v>95</v>
      </c>
      <c r="M5" s="37">
        <v>2014</v>
      </c>
      <c r="N5" s="37"/>
      <c r="O5" s="37"/>
      <c r="P5" s="37"/>
      <c r="Q5" s="42"/>
      <c r="R5" s="37"/>
      <c r="S5" s="37"/>
      <c r="T5" s="37"/>
      <c r="U5" s="42"/>
      <c r="V5" s="42" t="s">
        <v>100</v>
      </c>
      <c r="W5" s="43" t="s">
        <v>86</v>
      </c>
      <c r="X5" s="42">
        <v>76</v>
      </c>
      <c r="Y5" s="42" t="s">
        <v>101</v>
      </c>
      <c r="Z5" s="42"/>
      <c r="AA5" s="42"/>
      <c r="AB5" s="42">
        <v>17</v>
      </c>
      <c r="AC5" s="42">
        <v>17</v>
      </c>
      <c r="AD5" s="42">
        <v>7</v>
      </c>
      <c r="AE5" s="42">
        <v>0</v>
      </c>
      <c r="AF5" s="37">
        <f>(AF1 * ((AC5+AD5)/2)) + (AG1 *X5)</f>
        <v>44</v>
      </c>
      <c r="AG5" s="37"/>
      <c r="AH5" s="37"/>
      <c r="AI5" s="37"/>
      <c r="AJ5" s="44" t="s">
        <v>102</v>
      </c>
      <c r="AK5" s="38" t="str">
        <f>CONCATENATE($AP$2,$AO$2,D5,$AO$2,C5,$AO$2,F5)</f>
        <v>EECS_Hough_Julian_1</v>
      </c>
      <c r="AL5" s="44" t="s">
        <v>102</v>
      </c>
      <c r="AM5" s="44" t="s">
        <v>102</v>
      </c>
      <c r="AN5" s="44" t="s">
        <v>103</v>
      </c>
      <c r="AO5" s="44" t="s">
        <v>102</v>
      </c>
      <c r="AP5" s="44" t="s">
        <v>102</v>
      </c>
      <c r="AQ5" s="44" t="s">
        <v>102</v>
      </c>
    </row>
    <row r="6" spans="1:1025" ht="16.95" customHeight="1" x14ac:dyDescent="0.3">
      <c r="B6" s="37" t="s">
        <v>93</v>
      </c>
      <c r="C6" s="37" t="s">
        <v>94</v>
      </c>
      <c r="D6" s="37" t="s">
        <v>95</v>
      </c>
      <c r="E6">
        <v>1</v>
      </c>
      <c r="F6">
        <v>2</v>
      </c>
      <c r="G6" t="s">
        <v>106</v>
      </c>
      <c r="H6" s="44" t="s">
        <v>166</v>
      </c>
      <c r="I6" s="37" t="s">
        <v>98</v>
      </c>
      <c r="J6" s="37" t="s">
        <v>107</v>
      </c>
      <c r="K6" s="37" t="s">
        <v>95</v>
      </c>
      <c r="L6" s="37" t="s">
        <v>95</v>
      </c>
      <c r="M6" s="37">
        <v>2015</v>
      </c>
      <c r="N6" s="37"/>
      <c r="O6" s="37"/>
      <c r="P6" s="37"/>
      <c r="Q6" s="42"/>
      <c r="R6" s="37"/>
      <c r="S6" s="37"/>
      <c r="T6" s="37"/>
      <c r="U6" s="42"/>
      <c r="V6" s="42" t="s">
        <v>108</v>
      </c>
      <c r="W6" s="43" t="s">
        <v>86</v>
      </c>
      <c r="X6" s="42">
        <v>56</v>
      </c>
      <c r="Y6" s="42" t="s">
        <v>109</v>
      </c>
      <c r="Z6" s="42"/>
      <c r="AA6" s="42"/>
      <c r="AB6" s="42">
        <v>13</v>
      </c>
      <c r="AC6" s="42">
        <f>AB6+2</f>
        <v>15</v>
      </c>
      <c r="AD6" s="42">
        <v>7</v>
      </c>
      <c r="AE6" s="42">
        <v>0</v>
      </c>
      <c r="AF6" s="37">
        <f>(AF1 * ((AB6+AD6)/2)) + (AG1 *X6)</f>
        <v>33</v>
      </c>
      <c r="AG6" s="44" t="s">
        <v>102</v>
      </c>
      <c r="AH6" s="44" t="s">
        <v>102</v>
      </c>
      <c r="AI6" s="44" t="s">
        <v>102</v>
      </c>
      <c r="AJ6" s="37"/>
      <c r="AK6" s="38" t="str">
        <f t="shared" ref="AK6:AK18" si="0">CONCATENATE($AP$2,$AO$2,D6,$AO$2,C6,$AO$2,F6)</f>
        <v>EECS_Hough_Julian_2</v>
      </c>
      <c r="AL6" s="37"/>
      <c r="AM6" s="37"/>
      <c r="AQ6" s="46"/>
    </row>
    <row r="7" spans="1:1025" ht="14.4" customHeight="1" x14ac:dyDescent="0.3">
      <c r="B7" s="1" t="s">
        <v>93</v>
      </c>
      <c r="C7" s="1" t="s">
        <v>94</v>
      </c>
      <c r="D7" s="1" t="s">
        <v>95</v>
      </c>
      <c r="E7" s="1">
        <v>1</v>
      </c>
      <c r="F7" s="1">
        <v>3</v>
      </c>
      <c r="G7" s="59" t="s">
        <v>165</v>
      </c>
      <c r="H7" s="2" t="s">
        <v>167</v>
      </c>
      <c r="I7" s="1" t="s">
        <v>98</v>
      </c>
      <c r="J7" s="1" t="s">
        <v>168</v>
      </c>
      <c r="K7" s="1" t="s">
        <v>95</v>
      </c>
      <c r="L7" s="1" t="s">
        <v>95</v>
      </c>
      <c r="M7" s="1">
        <v>2017</v>
      </c>
      <c r="V7" s="42" t="s">
        <v>108</v>
      </c>
      <c r="W7" s="43" t="s">
        <v>86</v>
      </c>
      <c r="X7" s="42">
        <v>56</v>
      </c>
      <c r="Y7" s="42" t="s">
        <v>109</v>
      </c>
      <c r="AB7" s="3">
        <v>5</v>
      </c>
      <c r="AC7" s="3">
        <v>5</v>
      </c>
      <c r="AD7" s="3">
        <v>5</v>
      </c>
      <c r="AE7" s="3">
        <v>0</v>
      </c>
      <c r="AF7" s="37">
        <f>(AF1 * ((AC7+AD7)/2)) + (AG1 *X7)</f>
        <v>30.5</v>
      </c>
      <c r="AK7" s="38" t="str">
        <f t="shared" si="0"/>
        <v>EECS_Hough_Julian_3</v>
      </c>
    </row>
    <row r="8" spans="1:1025" ht="16.95" customHeight="1" x14ac:dyDescent="0.3">
      <c r="B8" s="37" t="s">
        <v>93</v>
      </c>
      <c r="C8" s="37" t="s">
        <v>94</v>
      </c>
      <c r="D8" s="37" t="s">
        <v>95</v>
      </c>
      <c r="E8" s="37">
        <v>1</v>
      </c>
      <c r="F8" s="37">
        <v>4</v>
      </c>
      <c r="G8" s="37" t="s">
        <v>117</v>
      </c>
      <c r="H8" s="37" t="s">
        <v>110</v>
      </c>
      <c r="I8" s="37" t="s">
        <v>79</v>
      </c>
      <c r="J8" s="37" t="s">
        <v>118</v>
      </c>
      <c r="K8" s="37" t="s">
        <v>119</v>
      </c>
      <c r="L8" s="37" t="s">
        <v>111</v>
      </c>
      <c r="M8" s="37">
        <v>2016</v>
      </c>
      <c r="N8" s="37"/>
      <c r="O8" s="37"/>
      <c r="P8" s="37"/>
      <c r="Q8" s="42"/>
      <c r="R8" s="37"/>
      <c r="S8" s="37"/>
      <c r="T8" s="37"/>
      <c r="U8" s="42">
        <v>2.0739999999999998</v>
      </c>
      <c r="V8" s="42">
        <v>0.89300000000000002</v>
      </c>
      <c r="W8" s="43" t="s">
        <v>163</v>
      </c>
      <c r="X8" s="42">
        <v>43</v>
      </c>
      <c r="Y8" s="42">
        <v>146</v>
      </c>
      <c r="Z8" s="42">
        <v>1</v>
      </c>
      <c r="AA8" s="42">
        <v>3</v>
      </c>
      <c r="AB8" s="42">
        <v>2</v>
      </c>
      <c r="AC8" s="42">
        <v>0</v>
      </c>
      <c r="AD8" s="42">
        <v>0</v>
      </c>
      <c r="AE8" s="42">
        <v>0</v>
      </c>
      <c r="AF8" s="64">
        <f>(AF1 * ((AC8+AD8)/2)) + (AG1 *X8)</f>
        <v>21.5</v>
      </c>
      <c r="AG8" s="37"/>
      <c r="AH8" s="37"/>
      <c r="AI8" s="37"/>
      <c r="AJ8" s="37"/>
      <c r="AK8" s="38" t="str">
        <f t="shared" si="0"/>
        <v>EECS_Hough_Julian_4</v>
      </c>
      <c r="AL8" s="37"/>
      <c r="AM8" s="37"/>
      <c r="AQ8" s="46"/>
    </row>
    <row r="9" spans="1:1025" ht="16.95" customHeight="1" x14ac:dyDescent="0.3">
      <c r="B9" s="37" t="s">
        <v>93</v>
      </c>
      <c r="C9" s="37" t="s">
        <v>94</v>
      </c>
      <c r="D9" s="37" t="s">
        <v>95</v>
      </c>
      <c r="E9" s="37">
        <v>1</v>
      </c>
      <c r="F9" s="37">
        <v>5</v>
      </c>
      <c r="G9" s="37" t="s">
        <v>112</v>
      </c>
      <c r="H9" s="37" t="s">
        <v>113</v>
      </c>
      <c r="I9" s="37" t="s">
        <v>98</v>
      </c>
      <c r="J9" s="37" t="s">
        <v>114</v>
      </c>
      <c r="K9" s="37" t="s">
        <v>95</v>
      </c>
      <c r="L9" s="37" t="s">
        <v>95</v>
      </c>
      <c r="M9" s="37">
        <v>2016</v>
      </c>
      <c r="N9" s="37"/>
      <c r="O9" s="37"/>
      <c r="P9" s="37"/>
      <c r="Q9" s="42"/>
      <c r="R9" s="37"/>
      <c r="S9" s="37"/>
      <c r="T9" s="37"/>
      <c r="U9" s="42"/>
      <c r="V9" s="42"/>
      <c r="W9" s="43" t="s">
        <v>160</v>
      </c>
      <c r="X9" s="42">
        <v>37</v>
      </c>
      <c r="Y9" s="42"/>
      <c r="Z9" s="42"/>
      <c r="AA9" s="42"/>
      <c r="AB9" s="42">
        <v>10</v>
      </c>
      <c r="AC9" s="42">
        <v>10</v>
      </c>
      <c r="AD9" s="42">
        <v>1</v>
      </c>
      <c r="AE9" s="42">
        <v>0</v>
      </c>
      <c r="AF9" s="37">
        <f>(AF1 * ((AC9+AD9)/2)) + (AG1 *X9)</f>
        <v>21.25</v>
      </c>
      <c r="AG9" s="37"/>
      <c r="AH9" s="37"/>
      <c r="AI9" s="37"/>
      <c r="AJ9" s="37"/>
      <c r="AK9" s="38" t="str">
        <f t="shared" si="0"/>
        <v>EECS_Hough_Julian_5</v>
      </c>
      <c r="AL9" s="37"/>
      <c r="AM9" s="37"/>
      <c r="AQ9" s="46"/>
    </row>
    <row r="10" spans="1:1025" ht="16.95" customHeight="1" x14ac:dyDescent="0.3">
      <c r="B10" s="37" t="s">
        <v>93</v>
      </c>
      <c r="C10" s="37" t="s">
        <v>94</v>
      </c>
      <c r="D10" s="37" t="s">
        <v>95</v>
      </c>
      <c r="E10" s="37">
        <v>1</v>
      </c>
      <c r="F10" s="37">
        <v>6</v>
      </c>
      <c r="G10" s="37" t="s">
        <v>124</v>
      </c>
      <c r="H10" s="37" t="s">
        <v>125</v>
      </c>
      <c r="I10" s="37" t="s">
        <v>98</v>
      </c>
      <c r="J10" s="37" t="s">
        <v>126</v>
      </c>
      <c r="K10" s="37" t="s">
        <v>104</v>
      </c>
      <c r="L10" s="37" t="s">
        <v>105</v>
      </c>
      <c r="M10" s="37">
        <v>2015</v>
      </c>
      <c r="N10" s="37"/>
      <c r="O10" s="37"/>
      <c r="P10" s="37"/>
      <c r="Q10" s="42"/>
      <c r="R10" s="37"/>
      <c r="S10" s="37"/>
      <c r="T10" s="37"/>
      <c r="U10" s="42"/>
      <c r="V10" s="42"/>
      <c r="W10" s="43" t="s">
        <v>162</v>
      </c>
      <c r="X10" s="42">
        <v>14</v>
      </c>
      <c r="Y10" s="42"/>
      <c r="Z10" s="42"/>
      <c r="AA10" s="42"/>
      <c r="AB10" s="42">
        <v>97</v>
      </c>
      <c r="AC10" s="42">
        <f>AB10-60</f>
        <v>37</v>
      </c>
      <c r="AD10" s="42">
        <v>17</v>
      </c>
      <c r="AE10" s="42">
        <v>0</v>
      </c>
      <c r="AF10" s="64">
        <f>(AF1 * ((AC10+AD10)/2)) + (AG1 *X10)</f>
        <v>20.5</v>
      </c>
      <c r="AG10" s="37"/>
      <c r="AH10" s="37"/>
      <c r="AI10" s="37"/>
      <c r="AJ10" s="37"/>
      <c r="AK10" s="38" t="str">
        <f t="shared" si="0"/>
        <v>EECS_Hough_Julian_6</v>
      </c>
      <c r="AL10" s="37"/>
      <c r="AM10" s="37"/>
      <c r="AQ10" s="46"/>
    </row>
    <row r="11" spans="1:1025" ht="16.95" customHeight="1" x14ac:dyDescent="0.3">
      <c r="B11" s="37" t="s">
        <v>93</v>
      </c>
      <c r="C11" s="37" t="s">
        <v>94</v>
      </c>
      <c r="D11" s="37" t="s">
        <v>95</v>
      </c>
      <c r="E11" s="37">
        <v>1</v>
      </c>
      <c r="F11" s="37">
        <v>7</v>
      </c>
      <c r="G11" s="37" t="s">
        <v>120</v>
      </c>
      <c r="H11" s="44" t="s">
        <v>121</v>
      </c>
      <c r="I11" s="37" t="s">
        <v>98</v>
      </c>
      <c r="J11" s="37" t="s">
        <v>107</v>
      </c>
      <c r="K11" s="37" t="s">
        <v>95</v>
      </c>
      <c r="L11" s="37" t="s">
        <v>95</v>
      </c>
      <c r="M11" s="37">
        <v>2017</v>
      </c>
      <c r="N11" s="37"/>
      <c r="O11" s="37"/>
      <c r="P11" s="37"/>
      <c r="Q11" s="42"/>
      <c r="R11" s="37"/>
      <c r="S11" s="37"/>
      <c r="T11" s="37"/>
      <c r="U11" s="42"/>
      <c r="V11" s="42" t="s">
        <v>122</v>
      </c>
      <c r="W11" s="43" t="s">
        <v>162</v>
      </c>
      <c r="X11" s="42">
        <v>35</v>
      </c>
      <c r="Y11" s="42" t="s">
        <v>123</v>
      </c>
      <c r="Z11" s="42"/>
      <c r="AA11" s="42"/>
      <c r="AB11" s="42">
        <v>10</v>
      </c>
      <c r="AC11" s="42">
        <v>10</v>
      </c>
      <c r="AD11" s="42">
        <v>1</v>
      </c>
      <c r="AE11" s="42">
        <v>0</v>
      </c>
      <c r="AF11" s="37">
        <f>(AF1 * ((AC11+AD11)/2)) + (AG1 *X11)</f>
        <v>20.25</v>
      </c>
      <c r="AG11"/>
      <c r="AH11"/>
      <c r="AI11"/>
      <c r="AJ11" s="37"/>
      <c r="AK11" s="38" t="str">
        <f t="shared" si="0"/>
        <v>EECS_Hough_Julian_7</v>
      </c>
      <c r="AL11" s="37"/>
      <c r="AM11" s="37"/>
      <c r="AQ11" s="46"/>
    </row>
    <row r="12" spans="1:1025" ht="16.95" customHeight="1" x14ac:dyDescent="0.3">
      <c r="B12" s="37" t="s">
        <v>93</v>
      </c>
      <c r="C12" s="37" t="s">
        <v>94</v>
      </c>
      <c r="D12" s="37" t="s">
        <v>95</v>
      </c>
      <c r="E12" s="37">
        <v>1</v>
      </c>
      <c r="F12" s="37">
        <v>8</v>
      </c>
      <c r="G12" s="37" t="s">
        <v>115</v>
      </c>
      <c r="H12" s="37" t="s">
        <v>113</v>
      </c>
      <c r="I12" s="37" t="s">
        <v>98</v>
      </c>
      <c r="J12" s="37" t="s">
        <v>116</v>
      </c>
      <c r="K12" s="37" t="s">
        <v>95</v>
      </c>
      <c r="L12" s="37" t="s">
        <v>95</v>
      </c>
      <c r="M12" s="37">
        <v>2016</v>
      </c>
      <c r="N12" s="37"/>
      <c r="O12" s="37"/>
      <c r="P12" s="37"/>
      <c r="Q12" s="42"/>
      <c r="R12" s="37"/>
      <c r="S12" s="37"/>
      <c r="T12" s="37"/>
      <c r="U12" s="42"/>
      <c r="V12" s="42"/>
      <c r="W12" s="43" t="s">
        <v>160</v>
      </c>
      <c r="X12" s="42">
        <v>37</v>
      </c>
      <c r="Y12" s="42"/>
      <c r="Z12" s="42"/>
      <c r="AA12" s="42"/>
      <c r="AB12" s="42">
        <v>6</v>
      </c>
      <c r="AC12" s="42">
        <v>6</v>
      </c>
      <c r="AD12" s="42">
        <v>1</v>
      </c>
      <c r="AE12" s="42">
        <v>0</v>
      </c>
      <c r="AF12" s="37">
        <f>(AF1 * ((AC12+AD12)/2)) + (AG1 *X12)</f>
        <v>20.25</v>
      </c>
      <c r="AG12" s="37"/>
      <c r="AH12" s="37"/>
      <c r="AI12" s="37"/>
      <c r="AJ12" s="37"/>
      <c r="AK12" s="38" t="str">
        <f t="shared" si="0"/>
        <v>EECS_Hough_Julian_8</v>
      </c>
      <c r="AL12" s="37"/>
      <c r="AM12" s="37"/>
      <c r="AQ12" s="46"/>
    </row>
    <row r="13" spans="1:1025" ht="16.95" customHeight="1" x14ac:dyDescent="0.3">
      <c r="B13" s="44" t="s">
        <v>93</v>
      </c>
      <c r="C13" s="44" t="s">
        <v>94</v>
      </c>
      <c r="D13" s="44" t="s">
        <v>95</v>
      </c>
      <c r="E13" s="44">
        <v>1</v>
      </c>
      <c r="F13" s="44">
        <v>9</v>
      </c>
      <c r="G13" s="37" t="s">
        <v>137</v>
      </c>
      <c r="H13" s="37" t="s">
        <v>138</v>
      </c>
      <c r="I13" s="37" t="s">
        <v>98</v>
      </c>
      <c r="J13" s="37" t="s">
        <v>139</v>
      </c>
      <c r="K13" s="37" t="s">
        <v>95</v>
      </c>
      <c r="L13" s="37" t="s">
        <v>95</v>
      </c>
      <c r="M13" s="37">
        <v>2015</v>
      </c>
      <c r="N13" s="37"/>
      <c r="O13" s="37"/>
      <c r="P13" s="37"/>
      <c r="Q13" s="42"/>
      <c r="R13" s="37"/>
      <c r="S13" s="37"/>
      <c r="T13" s="37"/>
      <c r="U13" s="42"/>
      <c r="V13" s="42" t="s">
        <v>140</v>
      </c>
      <c r="W13" s="43" t="s">
        <v>164</v>
      </c>
      <c r="X13" s="42">
        <v>30</v>
      </c>
      <c r="Y13" s="42" t="s">
        <v>141</v>
      </c>
      <c r="Z13" s="42"/>
      <c r="AA13" s="42"/>
      <c r="AB13" s="42">
        <v>8</v>
      </c>
      <c r="AC13" s="42">
        <v>8</v>
      </c>
      <c r="AD13" s="42">
        <v>8</v>
      </c>
      <c r="AE13" s="42">
        <v>4</v>
      </c>
      <c r="AF13" s="37">
        <f>(AF1 * ((AC13+AD13)/2)) + (AG1 *X13)</f>
        <v>19</v>
      </c>
      <c r="AG13" s="37"/>
      <c r="AH13" s="37"/>
      <c r="AI13" s="37"/>
      <c r="AJ13" s="37"/>
      <c r="AK13" s="38" t="str">
        <f t="shared" si="0"/>
        <v>EECS_Hough_Julian_9</v>
      </c>
      <c r="AL13" s="37"/>
      <c r="AM13" s="37"/>
      <c r="AQ13" s="46"/>
    </row>
    <row r="14" spans="1:1025" ht="16.95" customHeight="1" x14ac:dyDescent="0.3">
      <c r="B14" s="37" t="s">
        <v>93</v>
      </c>
      <c r="C14" s="37" t="s">
        <v>94</v>
      </c>
      <c r="D14" s="37" t="s">
        <v>95</v>
      </c>
      <c r="E14" s="37">
        <v>1</v>
      </c>
      <c r="F14" s="37">
        <v>10</v>
      </c>
      <c r="G14" s="44" t="s">
        <v>127</v>
      </c>
      <c r="H14" s="44" t="s">
        <v>128</v>
      </c>
      <c r="I14" s="44" t="s">
        <v>79</v>
      </c>
      <c r="J14" s="44" t="s">
        <v>129</v>
      </c>
      <c r="K14" s="44" t="s">
        <v>130</v>
      </c>
      <c r="L14" s="44" t="s">
        <v>102</v>
      </c>
      <c r="M14" s="44">
        <v>2018</v>
      </c>
      <c r="N14" s="47" t="s">
        <v>131</v>
      </c>
      <c r="O14" s="44" t="s">
        <v>132</v>
      </c>
      <c r="P14" s="44" t="s">
        <v>133</v>
      </c>
      <c r="Q14" s="44">
        <v>440469</v>
      </c>
      <c r="R14" s="44" t="s">
        <v>134</v>
      </c>
      <c r="S14" s="44" t="s">
        <v>84</v>
      </c>
      <c r="T14" s="44" t="s">
        <v>135</v>
      </c>
      <c r="U14" s="44">
        <v>1.3029999999999999</v>
      </c>
      <c r="V14" s="44">
        <v>1.032</v>
      </c>
      <c r="W14" s="44" t="s">
        <v>130</v>
      </c>
      <c r="X14" s="44">
        <v>31</v>
      </c>
      <c r="Y14" s="44">
        <v>39</v>
      </c>
      <c r="Z14" s="44">
        <v>1</v>
      </c>
      <c r="AA14" s="44">
        <v>2.6139999999999999</v>
      </c>
      <c r="AB14" s="47" t="s">
        <v>170</v>
      </c>
      <c r="AC14" s="47" t="s">
        <v>170</v>
      </c>
      <c r="AD14" s="47" t="s">
        <v>136</v>
      </c>
      <c r="AE14" s="47" t="s">
        <v>136</v>
      </c>
      <c r="AF14" s="64">
        <f>(AF1 * ((AC14+AD14)/2)) + (AG1 *X14)</f>
        <v>16.25</v>
      </c>
      <c r="AG14" s="37"/>
      <c r="AH14" s="37"/>
      <c r="AI14" s="37"/>
      <c r="AJ14" s="37"/>
      <c r="AK14" s="38" t="str">
        <f t="shared" si="0"/>
        <v>EECS_Hough_Julian_10</v>
      </c>
      <c r="AL14" s="37"/>
      <c r="AM14" s="37"/>
      <c r="AQ14" s="46"/>
    </row>
    <row r="15" spans="1:1025" ht="16.95" customHeight="1" x14ac:dyDescent="0.3">
      <c r="B15" s="37" t="s">
        <v>146</v>
      </c>
      <c r="C15" s="37" t="s">
        <v>94</v>
      </c>
      <c r="D15" s="37" t="s">
        <v>95</v>
      </c>
      <c r="E15" s="37">
        <v>1</v>
      </c>
      <c r="F15" s="37">
        <v>11</v>
      </c>
      <c r="G15" s="37" t="s">
        <v>142</v>
      </c>
      <c r="H15" s="37" t="s">
        <v>143</v>
      </c>
      <c r="I15" s="37" t="s">
        <v>98</v>
      </c>
      <c r="J15" s="37" t="s">
        <v>107</v>
      </c>
      <c r="K15" s="37" t="s">
        <v>95</v>
      </c>
      <c r="L15" s="37" t="s">
        <v>95</v>
      </c>
      <c r="M15" s="37">
        <v>2017</v>
      </c>
      <c r="N15" s="37"/>
      <c r="O15" s="37"/>
      <c r="P15" s="37"/>
      <c r="Q15" s="42"/>
      <c r="R15" s="37"/>
      <c r="S15" s="37"/>
      <c r="T15" s="37"/>
      <c r="U15" s="42"/>
      <c r="V15" s="42" t="s">
        <v>144</v>
      </c>
      <c r="W15" s="43" t="s">
        <v>86</v>
      </c>
      <c r="X15" s="42">
        <v>28</v>
      </c>
      <c r="Y15" s="42" t="s">
        <v>145</v>
      </c>
      <c r="Z15" s="42"/>
      <c r="AA15" s="42"/>
      <c r="AB15" s="42">
        <v>5</v>
      </c>
      <c r="AC15" s="42">
        <v>5</v>
      </c>
      <c r="AD15" s="42">
        <v>2</v>
      </c>
      <c r="AE15" s="42">
        <v>0</v>
      </c>
      <c r="AF15" s="37">
        <f>(AF1 * ((AC15+AD15)/2)) + (AG1 *X15)</f>
        <v>15.75</v>
      </c>
      <c r="AG15" s="37"/>
      <c r="AH15" s="37"/>
      <c r="AI15" s="37"/>
      <c r="AJ15" s="37"/>
      <c r="AK15" s="38" t="str">
        <f t="shared" si="0"/>
        <v>EECS_Hough_Julian_11</v>
      </c>
      <c r="AL15" s="37"/>
      <c r="AM15" s="37"/>
      <c r="AQ15" s="46"/>
    </row>
    <row r="16" spans="1:1025" x14ac:dyDescent="0.3">
      <c r="B16" s="37" t="s">
        <v>93</v>
      </c>
      <c r="C16" s="37" t="s">
        <v>94</v>
      </c>
      <c r="D16" s="37" t="s">
        <v>95</v>
      </c>
      <c r="E16" s="37">
        <v>1</v>
      </c>
      <c r="F16" s="37">
        <v>12</v>
      </c>
      <c r="G16" s="37" t="s">
        <v>147</v>
      </c>
      <c r="H16" s="37" t="s">
        <v>148</v>
      </c>
      <c r="I16" s="37" t="s">
        <v>98</v>
      </c>
      <c r="J16" s="37" t="s">
        <v>107</v>
      </c>
      <c r="K16" s="37" t="s">
        <v>95</v>
      </c>
      <c r="L16" s="37" t="s">
        <v>95</v>
      </c>
      <c r="M16" s="37">
        <v>2016</v>
      </c>
      <c r="N16" s="37"/>
      <c r="O16" s="37"/>
      <c r="P16" s="37"/>
      <c r="Q16" s="42"/>
      <c r="R16" s="37"/>
      <c r="S16" s="37"/>
      <c r="T16" s="37"/>
      <c r="U16" s="42"/>
      <c r="V16" s="42" t="s">
        <v>149</v>
      </c>
      <c r="W16" s="43" t="s">
        <v>160</v>
      </c>
      <c r="X16" s="42">
        <v>23</v>
      </c>
      <c r="Y16" s="42" t="s">
        <v>150</v>
      </c>
      <c r="Z16" s="42"/>
      <c r="AA16" s="42"/>
      <c r="AB16" s="42">
        <v>4</v>
      </c>
      <c r="AC16" s="42">
        <v>4</v>
      </c>
      <c r="AD16" s="42"/>
      <c r="AE16" s="42"/>
      <c r="AF16" s="37">
        <f>(AF1 * ((AC16+AD16)/2)) + (AG1 *X16)</f>
        <v>12.5</v>
      </c>
      <c r="AG16" s="37"/>
      <c r="AH16" s="37"/>
      <c r="AI16" s="37"/>
      <c r="AJ16" s="37"/>
      <c r="AK16" s="38" t="str">
        <f t="shared" si="0"/>
        <v>EECS_Hough_Julian_12</v>
      </c>
      <c r="AL16" s="37"/>
      <c r="AM16" s="37"/>
      <c r="AQ16" s="46"/>
    </row>
    <row r="17" spans="2:37" ht="16.8" customHeight="1" x14ac:dyDescent="0.3">
      <c r="B17" s="1" t="s">
        <v>93</v>
      </c>
      <c r="C17" s="1" t="s">
        <v>94</v>
      </c>
      <c r="D17" s="1" t="s">
        <v>95</v>
      </c>
      <c r="E17" s="63">
        <v>1</v>
      </c>
      <c r="F17" s="63">
        <v>13</v>
      </c>
      <c r="G17" s="37" t="s">
        <v>155</v>
      </c>
      <c r="H17" s="37" t="s">
        <v>125</v>
      </c>
      <c r="I17" s="37" t="s">
        <v>98</v>
      </c>
      <c r="J17" s="37" t="s">
        <v>156</v>
      </c>
      <c r="K17" s="37" t="s">
        <v>95</v>
      </c>
      <c r="L17" s="37" t="s">
        <v>95</v>
      </c>
      <c r="M17" s="37">
        <v>2015</v>
      </c>
      <c r="N17" s="37"/>
      <c r="O17" s="37"/>
      <c r="P17" s="37"/>
      <c r="Q17" s="42"/>
      <c r="R17" s="37"/>
      <c r="S17" s="37"/>
      <c r="T17" s="37"/>
      <c r="U17" s="42"/>
      <c r="V17" s="42"/>
      <c r="W17" s="43" t="s">
        <v>162</v>
      </c>
      <c r="X17" s="42">
        <v>14</v>
      </c>
      <c r="Y17" s="42"/>
      <c r="Z17" s="42"/>
      <c r="AA17" s="42"/>
      <c r="AB17" s="42">
        <v>13</v>
      </c>
      <c r="AC17" s="42">
        <v>13</v>
      </c>
      <c r="AD17" s="42">
        <v>3</v>
      </c>
      <c r="AE17" s="42">
        <v>0</v>
      </c>
      <c r="AF17" s="37">
        <f>(AF1 * ((AC17+AD17)/2)) + (AG1 *X17)</f>
        <v>11</v>
      </c>
      <c r="AG17" s="37"/>
      <c r="AH17" s="37"/>
      <c r="AI17" s="37"/>
      <c r="AK17" s="38" t="str">
        <f t="shared" si="0"/>
        <v>EECS_Hough_Julian_13</v>
      </c>
    </row>
    <row r="18" spans="2:37" ht="28.8" x14ac:dyDescent="0.3">
      <c r="B18" s="37" t="s">
        <v>93</v>
      </c>
      <c r="C18" s="37" t="s">
        <v>94</v>
      </c>
      <c r="D18" s="37" t="s">
        <v>95</v>
      </c>
      <c r="E18" s="37">
        <v>1</v>
      </c>
      <c r="F18" s="37">
        <v>14</v>
      </c>
      <c r="G18" s="2" t="s">
        <v>151</v>
      </c>
      <c r="H18" s="2" t="s">
        <v>152</v>
      </c>
      <c r="I18" s="1" t="s">
        <v>153</v>
      </c>
      <c r="J18" s="1" t="s">
        <v>154</v>
      </c>
      <c r="K18" s="1" t="s">
        <v>95</v>
      </c>
      <c r="L18" s="1" t="s">
        <v>95</v>
      </c>
      <c r="M18" s="1">
        <v>2015</v>
      </c>
      <c r="N18"/>
      <c r="O18"/>
      <c r="P18"/>
      <c r="Q18"/>
      <c r="R18"/>
      <c r="S18"/>
      <c r="T18"/>
      <c r="U18"/>
      <c r="V18"/>
      <c r="W18" s="60" t="s">
        <v>130</v>
      </c>
      <c r="X18" s="42">
        <v>0</v>
      </c>
      <c r="Y18"/>
      <c r="Z18"/>
      <c r="AA18"/>
      <c r="AB18" s="3">
        <v>57</v>
      </c>
      <c r="AC18" s="3">
        <f>AB18-31</f>
        <v>26</v>
      </c>
      <c r="AD18"/>
      <c r="AE18" s="42">
        <v>0</v>
      </c>
      <c r="AF18" s="37">
        <f>(AF1 * ((AC18+AD18)/2)) + (AG1 *X18)</f>
        <v>6.5</v>
      </c>
      <c r="AK18" s="38" t="str">
        <f t="shared" si="0"/>
        <v>EECS_Hough_Julian_14</v>
      </c>
    </row>
    <row r="19" spans="2:37" x14ac:dyDescent="0.3">
      <c r="AF19" s="37"/>
    </row>
    <row r="20" spans="2:37" x14ac:dyDescent="0.3">
      <c r="AF20" s="37"/>
    </row>
    <row r="21" spans="2:37" x14ac:dyDescent="0.3">
      <c r="AF21" s="37"/>
    </row>
    <row r="22" spans="2:37" x14ac:dyDescent="0.3">
      <c r="AF22" s="37"/>
    </row>
    <row r="23" spans="2:37" x14ac:dyDescent="0.3">
      <c r="AF23" s="37"/>
    </row>
    <row r="24" spans="2:37" x14ac:dyDescent="0.3">
      <c r="AF24" s="37"/>
    </row>
    <row r="25" spans="2:37" x14ac:dyDescent="0.3">
      <c r="AF25" s="37"/>
    </row>
    <row r="26" spans="2:37" x14ac:dyDescent="0.3">
      <c r="AF26" s="37"/>
    </row>
    <row r="27" spans="2:37" x14ac:dyDescent="0.3">
      <c r="AF27" s="37"/>
    </row>
    <row r="28" spans="2:37" x14ac:dyDescent="0.3">
      <c r="AF28" s="37"/>
    </row>
    <row r="29" spans="2:37" x14ac:dyDescent="0.3">
      <c r="AF29" s="37"/>
    </row>
    <row r="30" spans="2:37" x14ac:dyDescent="0.3">
      <c r="AF30" s="37"/>
    </row>
    <row r="31" spans="2:37" x14ac:dyDescent="0.3">
      <c r="AF31" s="37"/>
    </row>
    <row r="32" spans="2:37" x14ac:dyDescent="0.3">
      <c r="AF32" s="37"/>
    </row>
    <row r="33" spans="32:32" x14ac:dyDescent="0.3">
      <c r="AF33" s="37"/>
    </row>
    <row r="34" spans="32:32" x14ac:dyDescent="0.3">
      <c r="AF34" s="37"/>
    </row>
    <row r="35" spans="32:32" x14ac:dyDescent="0.3">
      <c r="AF35" s="37"/>
    </row>
    <row r="36" spans="32:32" x14ac:dyDescent="0.3">
      <c r="AF36" s="37"/>
    </row>
    <row r="37" spans="32:32" x14ac:dyDescent="0.3">
      <c r="AF37" s="37"/>
    </row>
    <row r="38" spans="32:32" x14ac:dyDescent="0.3">
      <c r="AF38" s="37"/>
    </row>
    <row r="39" spans="32:32" x14ac:dyDescent="0.3">
      <c r="AF39" s="37"/>
    </row>
    <row r="40" spans="32:32" x14ac:dyDescent="0.3">
      <c r="AF40" s="37"/>
    </row>
    <row r="41" spans="32:32" x14ac:dyDescent="0.3">
      <c r="AF41" s="37"/>
    </row>
    <row r="42" spans="32:32" x14ac:dyDescent="0.3">
      <c r="AF42" s="37"/>
    </row>
    <row r="43" spans="32:32" x14ac:dyDescent="0.3">
      <c r="AF43" s="37"/>
    </row>
    <row r="44" spans="32:32" x14ac:dyDescent="0.3">
      <c r="AF44" s="37"/>
    </row>
    <row r="45" spans="32:32" x14ac:dyDescent="0.3">
      <c r="AF45" s="37"/>
    </row>
    <row r="46" spans="32:32" x14ac:dyDescent="0.3">
      <c r="AF46" s="37"/>
    </row>
    <row r="47" spans="32:32" x14ac:dyDescent="0.3">
      <c r="AF47" s="37"/>
    </row>
    <row r="48" spans="32:32" x14ac:dyDescent="0.3">
      <c r="AF48" s="37"/>
    </row>
    <row r="49" spans="32:32" x14ac:dyDescent="0.3">
      <c r="AF49" s="37"/>
    </row>
    <row r="50" spans="32:32" x14ac:dyDescent="0.3">
      <c r="AF50" s="37"/>
    </row>
    <row r="51" spans="32:32" x14ac:dyDescent="0.3">
      <c r="AF51" s="37"/>
    </row>
  </sheetData>
  <sortState xmlns:xlrd2="http://schemas.microsoft.com/office/spreadsheetml/2017/richdata2" ref="G5:AF18">
    <sortCondition descending="1" ref="AF5:AF18"/>
  </sortState>
  <mergeCells count="2">
    <mergeCell ref="B1:E1"/>
    <mergeCell ref="AO1:AP1"/>
  </mergeCells>
  <hyperlinks>
    <hyperlink ref="R3" r:id="rId1" xr:uid="{00000000-0004-0000-0100-000000000000}"/>
  </hyperlinks>
  <pageMargins left="0.7" right="0.7" top="0.75" bottom="0.75" header="0.51180555555555496" footer="0.51180555555555496"/>
  <pageSetup firstPageNumber="0"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6"/>
  <sheetViews>
    <sheetView zoomScaleNormal="100" workbookViewId="0"/>
  </sheetViews>
  <sheetFormatPr defaultRowHeight="14.4" x14ac:dyDescent="0.3"/>
  <cols>
    <col min="1" max="1" width="14.88671875"/>
    <col min="2" max="2" width="8.21875"/>
    <col min="3" max="3" width="11.5546875"/>
    <col min="4" max="4" width="13.6640625"/>
    <col min="5" max="5" width="5"/>
    <col min="6" max="6" width="12.5546875"/>
    <col min="7" max="7" width="65.77734375"/>
    <col min="8" max="8" width="26"/>
    <col min="9" max="9" width="15.88671875"/>
    <col min="10" max="11" width="32.44140625"/>
    <col min="12" max="12" width="16.21875"/>
    <col min="13" max="13" width="18.33203125"/>
    <col min="14" max="14" width="25.33203125"/>
    <col min="15" max="15" width="26.33203125"/>
    <col min="16" max="16" width="22.109375"/>
    <col min="17" max="17" width="27.5546875"/>
    <col min="18" max="18" width="14.5546875"/>
    <col min="19" max="19" width="19.33203125"/>
    <col min="20" max="21" width="11.5546875"/>
    <col min="22" max="22" width="11.21875"/>
    <col min="23" max="24" width="12.44140625"/>
    <col min="25" max="25" width="10.6640625"/>
    <col min="26" max="27" width="14"/>
    <col min="28" max="28" width="10.6640625"/>
    <col min="29" max="29" width="28.77734375"/>
    <col min="30" max="30" width="10.88671875"/>
    <col min="31" max="31" width="28.77734375"/>
    <col min="32" max="32" width="18.109375"/>
    <col min="33" max="1025" width="8.21875"/>
  </cols>
  <sheetData>
    <row r="1" spans="1:34" s="18" customFormat="1" ht="118.5" customHeight="1" x14ac:dyDescent="0.3">
      <c r="A1" s="4" t="s">
        <v>157</v>
      </c>
      <c r="B1" s="61" t="s">
        <v>1</v>
      </c>
      <c r="C1" s="61"/>
      <c r="D1" s="61"/>
      <c r="E1" s="61"/>
      <c r="F1" s="5" t="s">
        <v>2</v>
      </c>
      <c r="G1" s="4" t="s">
        <v>3</v>
      </c>
      <c r="H1" s="4" t="s">
        <v>4</v>
      </c>
      <c r="I1" s="4" t="s">
        <v>5</v>
      </c>
      <c r="J1" s="4" t="s">
        <v>6</v>
      </c>
      <c r="K1" s="4" t="s">
        <v>7</v>
      </c>
      <c r="L1" s="4" t="s">
        <v>8</v>
      </c>
      <c r="M1" s="6" t="s">
        <v>9</v>
      </c>
      <c r="N1" s="6" t="s">
        <v>10</v>
      </c>
      <c r="O1" s="6" t="s">
        <v>11</v>
      </c>
      <c r="P1" s="6" t="s">
        <v>12</v>
      </c>
      <c r="Q1" s="4" t="s">
        <v>14</v>
      </c>
      <c r="R1" s="8" t="s">
        <v>15</v>
      </c>
      <c r="S1" s="4" t="s">
        <v>16</v>
      </c>
      <c r="T1" s="48" t="s">
        <v>17</v>
      </c>
      <c r="U1" s="48" t="s">
        <v>17</v>
      </c>
      <c r="V1" s="48" t="s">
        <v>17</v>
      </c>
      <c r="W1" s="48" t="s">
        <v>158</v>
      </c>
      <c r="X1" s="13"/>
      <c r="Y1" s="13"/>
      <c r="Z1" s="14" t="s">
        <v>26</v>
      </c>
      <c r="AA1" s="14" t="s">
        <v>27</v>
      </c>
      <c r="AB1" s="14" t="s">
        <v>28</v>
      </c>
      <c r="AC1" s="5" t="s">
        <v>29</v>
      </c>
      <c r="AD1" s="5" t="s">
        <v>30</v>
      </c>
      <c r="AE1" s="15"/>
      <c r="AF1" s="16" t="s">
        <v>31</v>
      </c>
      <c r="AG1" s="62" t="s">
        <v>32</v>
      </c>
      <c r="AH1" s="62"/>
    </row>
    <row r="2" spans="1:34" ht="43.2" x14ac:dyDescent="0.3">
      <c r="A2" s="49" t="s">
        <v>33</v>
      </c>
      <c r="B2" s="50" t="s">
        <v>34</v>
      </c>
      <c r="C2" s="50" t="s">
        <v>35</v>
      </c>
      <c r="D2" s="50" t="s">
        <v>36</v>
      </c>
      <c r="E2" s="50" t="s">
        <v>37</v>
      </c>
      <c r="F2" s="51" t="s">
        <v>38</v>
      </c>
      <c r="G2" s="52" t="s">
        <v>39</v>
      </c>
      <c r="H2" s="52" t="s">
        <v>40</v>
      </c>
      <c r="I2" s="52" t="s">
        <v>41</v>
      </c>
      <c r="J2" s="52" t="s">
        <v>42</v>
      </c>
      <c r="K2" s="53" t="s">
        <v>43</v>
      </c>
      <c r="L2" s="53" t="s">
        <v>44</v>
      </c>
      <c r="M2" s="52" t="s">
        <v>45</v>
      </c>
      <c r="N2" s="52" t="s">
        <v>46</v>
      </c>
      <c r="O2" s="52" t="s">
        <v>47</v>
      </c>
      <c r="P2" s="52" t="s">
        <v>48</v>
      </c>
      <c r="Q2" s="54" t="s">
        <v>14</v>
      </c>
      <c r="R2" s="55" t="s">
        <v>50</v>
      </c>
      <c r="S2" s="52" t="s">
        <v>51</v>
      </c>
      <c r="T2" s="52" t="s">
        <v>52</v>
      </c>
      <c r="U2" s="52" t="s">
        <v>53</v>
      </c>
      <c r="V2" s="52" t="s">
        <v>54</v>
      </c>
      <c r="W2" s="52" t="s">
        <v>159</v>
      </c>
      <c r="X2" s="52" t="s">
        <v>62</v>
      </c>
      <c r="Y2" s="52" t="s">
        <v>63</v>
      </c>
      <c r="Z2" s="56" t="s">
        <v>64</v>
      </c>
      <c r="AA2" s="56" t="s">
        <v>65</v>
      </c>
      <c r="AB2" s="56" t="s">
        <v>66</v>
      </c>
      <c r="AC2" s="56" t="s">
        <v>67</v>
      </c>
      <c r="AD2" s="56" t="s">
        <v>68</v>
      </c>
      <c r="AE2" s="52" t="s">
        <v>69</v>
      </c>
      <c r="AF2" s="57" t="s">
        <v>70</v>
      </c>
      <c r="AG2" s="58" t="s">
        <v>71</v>
      </c>
      <c r="AH2" s="58" t="s">
        <v>72</v>
      </c>
    </row>
    <row r="3" spans="1:34" x14ac:dyDescent="0.3">
      <c r="AC3" t="str">
        <f>CONCATENATE($AH$2,$AG$2,D3,$AG$2,C3,$AG$2,E3)</f>
        <v>EECS___</v>
      </c>
    </row>
    <row r="4" spans="1:34" x14ac:dyDescent="0.3">
      <c r="AC4" t="str">
        <f>CONCATENATE($AH$2,$AG$2,D4,$AG$2,C4,$AG$2,E4)</f>
        <v>EECS___</v>
      </c>
    </row>
    <row r="5" spans="1:34" x14ac:dyDescent="0.3">
      <c r="AC5" t="str">
        <f>CONCATENATE($AH$2,$AG$2,D5,$AG$2,C5,$AG$2,E5)</f>
        <v>EECS___</v>
      </c>
    </row>
    <row r="6" spans="1:34" x14ac:dyDescent="0.3">
      <c r="AC6" t="str">
        <f>CONCATENATE($AH$2,$AG$2,D6,$AG$2,C6,$AG$2,E6)</f>
        <v>EECS___</v>
      </c>
    </row>
  </sheetData>
  <mergeCells count="2">
    <mergeCell ref="B1:E1"/>
    <mergeCell ref="AG1:AH1"/>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6"/>
  <sheetViews>
    <sheetView zoomScaleNormal="100" workbookViewId="0">
      <selection activeCell="G4" sqref="G4"/>
    </sheetView>
  </sheetViews>
  <sheetFormatPr defaultRowHeight="14.4" x14ac:dyDescent="0.3"/>
  <cols>
    <col min="1" max="1" width="14.88671875"/>
    <col min="2" max="2" width="8.21875"/>
    <col min="3" max="3" width="11.5546875"/>
    <col min="4" max="4" width="13.6640625"/>
    <col min="5" max="5" width="5"/>
    <col min="6" max="6" width="12.5546875"/>
    <col min="7" max="7" width="65.77734375"/>
    <col min="8" max="8" width="26"/>
    <col min="9" max="9" width="15.88671875"/>
    <col min="10" max="11" width="32.44140625"/>
    <col min="12" max="12" width="16.21875"/>
    <col min="13" max="13" width="18.33203125"/>
    <col min="14" max="14" width="25.33203125"/>
    <col min="15" max="15" width="26.33203125"/>
    <col min="16" max="16" width="22.109375"/>
    <col min="17" max="17" width="27.5546875"/>
    <col min="18" max="18" width="14.5546875"/>
    <col min="19" max="19" width="19.33203125"/>
    <col min="20" max="21" width="11.5546875"/>
    <col min="22" max="22" width="11.21875"/>
    <col min="23" max="24" width="12.44140625"/>
    <col min="25" max="25" width="10.6640625"/>
    <col min="26" max="27" width="14"/>
    <col min="28" max="28" width="10.6640625"/>
    <col min="29" max="29" width="28.77734375"/>
    <col min="30" max="30" width="10.88671875"/>
    <col min="31" max="31" width="28.77734375"/>
    <col min="32" max="32" width="18.109375"/>
    <col min="33" max="1025" width="8.21875"/>
  </cols>
  <sheetData>
    <row r="1" spans="1:34" s="18" customFormat="1" ht="118.5" customHeight="1" x14ac:dyDescent="0.3">
      <c r="A1" s="4" t="s">
        <v>157</v>
      </c>
      <c r="B1" s="61" t="s">
        <v>1</v>
      </c>
      <c r="C1" s="61"/>
      <c r="D1" s="61"/>
      <c r="E1" s="61"/>
      <c r="F1" s="5" t="s">
        <v>2</v>
      </c>
      <c r="G1" s="4" t="s">
        <v>3</v>
      </c>
      <c r="H1" s="4" t="s">
        <v>4</v>
      </c>
      <c r="I1" s="4" t="s">
        <v>5</v>
      </c>
      <c r="J1" s="4" t="s">
        <v>6</v>
      </c>
      <c r="K1" s="4" t="s">
        <v>7</v>
      </c>
      <c r="L1" s="4" t="s">
        <v>8</v>
      </c>
      <c r="M1" s="6" t="s">
        <v>9</v>
      </c>
      <c r="N1" s="6" t="s">
        <v>10</v>
      </c>
      <c r="O1" s="6" t="s">
        <v>11</v>
      </c>
      <c r="P1" s="6" t="s">
        <v>12</v>
      </c>
      <c r="Q1" s="4" t="s">
        <v>14</v>
      </c>
      <c r="R1" s="8" t="s">
        <v>15</v>
      </c>
      <c r="S1" s="4" t="s">
        <v>16</v>
      </c>
      <c r="T1" s="48" t="s">
        <v>17</v>
      </c>
      <c r="U1" s="48" t="s">
        <v>17</v>
      </c>
      <c r="V1" s="48" t="s">
        <v>17</v>
      </c>
      <c r="W1" s="48" t="s">
        <v>158</v>
      </c>
      <c r="X1" s="13"/>
      <c r="Y1" s="13"/>
      <c r="Z1" s="14" t="s">
        <v>26</v>
      </c>
      <c r="AA1" s="14" t="s">
        <v>27</v>
      </c>
      <c r="AB1" s="14" t="s">
        <v>28</v>
      </c>
      <c r="AC1" s="5" t="s">
        <v>29</v>
      </c>
      <c r="AD1" s="5" t="s">
        <v>30</v>
      </c>
      <c r="AE1" s="15"/>
      <c r="AF1" s="16" t="s">
        <v>31</v>
      </c>
      <c r="AG1" s="62" t="s">
        <v>32</v>
      </c>
      <c r="AH1" s="62"/>
    </row>
    <row r="2" spans="1:34" ht="43.2" x14ac:dyDescent="0.3">
      <c r="A2" s="49" t="s">
        <v>33</v>
      </c>
      <c r="B2" s="50" t="s">
        <v>34</v>
      </c>
      <c r="C2" s="50" t="s">
        <v>35</v>
      </c>
      <c r="D2" s="50" t="s">
        <v>36</v>
      </c>
      <c r="E2" s="50" t="s">
        <v>37</v>
      </c>
      <c r="F2" s="51" t="s">
        <v>38</v>
      </c>
      <c r="G2" s="52" t="s">
        <v>39</v>
      </c>
      <c r="H2" s="52" t="s">
        <v>40</v>
      </c>
      <c r="I2" s="52" t="s">
        <v>41</v>
      </c>
      <c r="J2" s="52" t="s">
        <v>42</v>
      </c>
      <c r="K2" s="53" t="s">
        <v>43</v>
      </c>
      <c r="L2" s="53" t="s">
        <v>44</v>
      </c>
      <c r="M2" s="52" t="s">
        <v>45</v>
      </c>
      <c r="N2" s="52" t="s">
        <v>46</v>
      </c>
      <c r="O2" s="52" t="s">
        <v>47</v>
      </c>
      <c r="P2" s="52" t="s">
        <v>48</v>
      </c>
      <c r="Q2" s="54" t="s">
        <v>14</v>
      </c>
      <c r="R2" s="55" t="s">
        <v>50</v>
      </c>
      <c r="S2" s="52" t="s">
        <v>51</v>
      </c>
      <c r="T2" s="52" t="s">
        <v>52</v>
      </c>
      <c r="U2" s="52" t="s">
        <v>53</v>
      </c>
      <c r="V2" s="52" t="s">
        <v>54</v>
      </c>
      <c r="W2" s="52" t="s">
        <v>159</v>
      </c>
      <c r="X2" s="52" t="s">
        <v>62</v>
      </c>
      <c r="Y2" s="52" t="s">
        <v>63</v>
      </c>
      <c r="Z2" s="56" t="s">
        <v>64</v>
      </c>
      <c r="AA2" s="56" t="s">
        <v>65</v>
      </c>
      <c r="AB2" s="56" t="s">
        <v>66</v>
      </c>
      <c r="AC2" s="56" t="s">
        <v>67</v>
      </c>
      <c r="AD2" s="56" t="s">
        <v>68</v>
      </c>
      <c r="AE2" s="52" t="s">
        <v>69</v>
      </c>
      <c r="AF2" s="57" t="s">
        <v>70</v>
      </c>
      <c r="AG2" s="58" t="s">
        <v>71</v>
      </c>
      <c r="AH2" s="58" t="s">
        <v>72</v>
      </c>
    </row>
    <row r="3" spans="1:34" x14ac:dyDescent="0.3">
      <c r="AC3" t="str">
        <f>CONCATENATE($AH$2,$AG$2,D3,$AG$2,C3,$AG$2,E3)</f>
        <v>EECS___</v>
      </c>
    </row>
    <row r="4" spans="1:34" x14ac:dyDescent="0.3">
      <c r="AC4" t="str">
        <f>CONCATENATE($AH$2,$AG$2,D4,$AG$2,C4,$AG$2,E4)</f>
        <v>EECS___</v>
      </c>
    </row>
    <row r="5" spans="1:34" x14ac:dyDescent="0.3">
      <c r="AC5" t="str">
        <f>CONCATENATE($AH$2,$AG$2,D5,$AG$2,C5,$AG$2,E5)</f>
        <v>EECS___</v>
      </c>
    </row>
    <row r="6" spans="1:34" x14ac:dyDescent="0.3">
      <c r="AC6" t="str">
        <f>CONCATENATE($AH$2,$AG$2,D6,$AG$2,C6,$AG$2,E6)</f>
        <v>EECS___</v>
      </c>
    </row>
  </sheetData>
  <mergeCells count="2">
    <mergeCell ref="B1:E1"/>
    <mergeCell ref="AG1:AH1"/>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FIRST_NOTES</vt:lpstr>
      <vt:lpstr>Current eligible staff</vt:lpstr>
      <vt:lpstr>Ex-QMUL staff</vt:lpstr>
      <vt:lpstr>Possible additional staff</vt:lpstr>
    </vt:vector>
  </TitlesOfParts>
  <Company>QMUL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Hare</dc:creator>
  <dc:description/>
  <cp:lastModifiedBy>julianhough</cp:lastModifiedBy>
  <cp:revision>5</cp:revision>
  <dcterms:created xsi:type="dcterms:W3CDTF">2016-10-30T19:18:45Z</dcterms:created>
  <dcterms:modified xsi:type="dcterms:W3CDTF">2018-12-13T01:45:22Z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QMUL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