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zhaw-my.sharepoint.com/personal/kraftjul_students_zhaw_ch/Documents/Dokumente/001_Studium/001 Semester/03 HS23/03_BLH2/Projektarbeit/Meine Daten/Code and Data/data/raw/CN/"/>
    </mc:Choice>
  </mc:AlternateContent>
  <xr:revisionPtr revIDLastSave="42" documentId="8_{D49021E7-4A1E-450B-A245-474DCF32A6FF}" xr6:coauthVersionLast="47" xr6:coauthVersionMax="47" xr10:uidLastSave="{4B6B7BA1-174A-45C9-87CF-B0B448FD08BB}"/>
  <bookViews>
    <workbookView xWindow="-32295" yWindow="4155" windowWidth="28800" windowHeight="15345" activeTab="1" xr2:uid="{00000000-000D-0000-FFFF-FFFF00000000}"/>
  </bookViews>
  <sheets>
    <sheet name="Sheet" sheetId="1" r:id="rId1"/>
    <sheet name="Tabelle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37" i="1"/>
  <c r="C35" i="1"/>
  <c r="C33" i="1"/>
  <c r="C31" i="1"/>
  <c r="C29" i="1"/>
  <c r="C27" i="1"/>
  <c r="C13" i="1"/>
  <c r="D13" i="1" s="1"/>
  <c r="B20" i="1" s="1"/>
  <c r="C11" i="1"/>
  <c r="D11" i="1" s="1"/>
  <c r="B19" i="1" s="1"/>
  <c r="C9" i="1"/>
  <c r="D9" i="1" s="1"/>
  <c r="B17" i="1" s="1"/>
  <c r="C7" i="1"/>
  <c r="B16" i="1" s="1"/>
  <c r="C5" i="1"/>
  <c r="D5" i="1" s="1"/>
  <c r="B21" i="1" s="1"/>
  <c r="C3" i="1"/>
  <c r="D3" i="1" s="1"/>
  <c r="B18" i="1" s="1"/>
  <c r="E9" i="1" l="1"/>
  <c r="F17" i="1" s="1"/>
  <c r="E13" i="1"/>
  <c r="F20" i="1" s="1"/>
  <c r="E11" i="1"/>
  <c r="F19" i="1" s="1"/>
  <c r="E7" i="1"/>
  <c r="F16" i="1" s="1"/>
  <c r="E3" i="1"/>
  <c r="F18" i="1" s="1"/>
  <c r="E5" i="1"/>
  <c r="F21" i="1" s="1"/>
</calcChain>
</file>

<file path=xl/sharedStrings.xml><?xml version="1.0" encoding="utf-8"?>
<sst xmlns="http://schemas.openxmlformats.org/spreadsheetml/2006/main" count="62" uniqueCount="28">
  <si>
    <t>Gruppe</t>
  </si>
  <si>
    <t>TOC  [%]</t>
  </si>
  <si>
    <t>Mittelwert</t>
  </si>
  <si>
    <t>Humusgehalt</t>
  </si>
  <si>
    <t>C/N</t>
  </si>
  <si>
    <t>TC  [%]</t>
  </si>
  <si>
    <t>Baumann, Hirzel</t>
  </si>
  <si>
    <t>Stiftung Bühl, Wädenswil</t>
  </si>
  <si>
    <t>Winter, Wädenswil</t>
  </si>
  <si>
    <t>Wädichörbli, Samstagern</t>
  </si>
  <si>
    <t>Hof Froh Ussicht, Samstagern</t>
  </si>
  <si>
    <t>Lehr- und Forschungsbetrieb IUNR, Wädenswil</t>
  </si>
  <si>
    <t>Humusgehalt [%]</t>
  </si>
  <si>
    <r>
      <t>C</t>
    </r>
    <r>
      <rPr>
        <vertAlign val="subscript"/>
        <sz val="11"/>
        <color theme="1"/>
        <rFont val="Calibri"/>
        <family val="2"/>
        <scheme val="minor"/>
      </rPr>
      <t>org</t>
    </r>
    <r>
      <rPr>
        <sz val="11"/>
        <color theme="1"/>
        <rFont val="Calibri"/>
        <family val="2"/>
        <scheme val="minor"/>
      </rPr>
      <t>/N</t>
    </r>
    <r>
      <rPr>
        <vertAlign val="subscript"/>
        <sz val="11"/>
        <color theme="1"/>
        <rFont val="Calibri"/>
        <family val="2"/>
        <scheme val="minor"/>
      </rPr>
      <t>tot</t>
    </r>
  </si>
  <si>
    <t xml:space="preserve">Name  </t>
  </si>
  <si>
    <t>N  [%]</t>
  </si>
  <si>
    <t>Mittel-wert N</t>
  </si>
  <si>
    <t>C  [%]</t>
  </si>
  <si>
    <t>TOC2</t>
  </si>
  <si>
    <t>TOC1</t>
  </si>
  <si>
    <t>TC1</t>
  </si>
  <si>
    <t>TC2</t>
  </si>
  <si>
    <t>G1</t>
  </si>
  <si>
    <t>G2</t>
  </si>
  <si>
    <t>G3</t>
  </si>
  <si>
    <t>G4</t>
  </si>
  <si>
    <t>G5</t>
  </si>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</sst>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5763342082239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Sheet!$B$15</c:f>
              <c:strCache>
                <c:ptCount val="1"/>
                <c:pt idx="0">
                  <c:v>Humusgehalt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Sheet!$A$16:$A$21</c:f>
              <c:strCache>
                <c:ptCount val="6"/>
                <c:pt idx="0">
                  <c:v>Winter, Wädenswil</c:v>
                </c:pt>
                <c:pt idx="1">
                  <c:v>Wädichörbli, Samstagern</c:v>
                </c:pt>
                <c:pt idx="2">
                  <c:v>Baumann, Hirzel</c:v>
                </c:pt>
                <c:pt idx="3">
                  <c:v>Hof Froh Ussicht, Samstagern</c:v>
                </c:pt>
                <c:pt idx="4">
                  <c:v>Lehr- und Forschungsbetrieb IUNR, Wädenswil</c:v>
                </c:pt>
                <c:pt idx="5">
                  <c:v>Stiftung Bühl, Wädenswil</c:v>
                </c:pt>
              </c:strCache>
            </c:strRef>
          </c:cat>
          <c:val>
            <c:numRef>
              <c:f>Sheet!$B$16:$B$21</c:f>
              <c:numCache>
                <c:formatCode>0.0</c:formatCode>
                <c:ptCount val="6"/>
                <c:pt idx="0">
                  <c:v>4.8427160000000002</c:v>
                </c:pt>
                <c:pt idx="1">
                  <c:v>5.3823279999999993</c:v>
                </c:pt>
                <c:pt idx="2">
                  <c:v>5.0030480000000006</c:v>
                </c:pt>
                <c:pt idx="3">
                  <c:v>5.7624700000000004</c:v>
                </c:pt>
                <c:pt idx="4">
                  <c:v>4.0522620000000007</c:v>
                </c:pt>
                <c:pt idx="5">
                  <c:v>14.490219999999999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3-40E7-B1D8-8B889B9F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7600"/>
        <c:axId val="1659703280"/>
      </c:barChart>
      <c:catAx>
        <c:axId val="20692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9703280"/>
        <c:crosses val="autoZero"/>
        <c:auto val="1"/>
        <c:lblAlgn val="ctr"/>
        <c:lblOffset val="100"/>
        <c:noMultiLvlLbl val="0"/>
      </c:catAx>
      <c:valAx>
        <c:axId val="1659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2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Sheet!$F$15</c:f>
              <c:strCache>
                <c:ptCount val="1"/>
                <c:pt idx="0">
                  <c:v>Corg/Ntot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Sheet!$E$16:$E$21</c:f>
              <c:strCache>
                <c:ptCount val="6"/>
                <c:pt idx="0">
                  <c:v>Winter, Wädenswil</c:v>
                </c:pt>
                <c:pt idx="1">
                  <c:v>Wädichörbli, Samstagern</c:v>
                </c:pt>
                <c:pt idx="2">
                  <c:v>Baumann, Hirzel</c:v>
                </c:pt>
                <c:pt idx="3">
                  <c:v>Hof Froh Ussicht, Samstagern</c:v>
                </c:pt>
                <c:pt idx="4">
                  <c:v>Lehr- und Forschungsbetrieb IUNR, Wädenswil</c:v>
                </c:pt>
                <c:pt idx="5">
                  <c:v>Stiftung Bühl, Wädenswil</c:v>
                </c:pt>
              </c:strCache>
            </c:strRef>
          </c:cat>
          <c:val>
            <c:numRef>
              <c:f>Sheet!$F$16:$F$21</c:f>
              <c:numCache>
                <c:formatCode>0.0</c:formatCode>
                <c:ptCount val="6"/>
                <c:pt idx="0">
                  <c:v>10.803846153846154</c:v>
                </c:pt>
                <c:pt idx="1">
                  <c:v>10.76551724137931</c:v>
                </c:pt>
                <c:pt idx="2">
                  <c:v>10.950943396226416</c:v>
                </c:pt>
                <c:pt idx="3">
                  <c:v>10.128787878787879</c:v>
                </c:pt>
                <c:pt idx="4">
                  <c:v>11.192857142857145</c:v>
                </c:pt>
                <c:pt idx="5">
                  <c:v>15.28181818181818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3-495A-9F7D-A61DE35E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93728"/>
        <c:axId val="1658546544"/>
      </c:barChart>
      <c:catAx>
        <c:axId val="707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8546544"/>
        <c:crosses val="autoZero"/>
        <c:auto val="1"/>
        <c:lblAlgn val="ctr"/>
        <c:lblOffset val="100"/>
        <c:noMultiLvlLbl val="0"/>
      </c:catAx>
      <c:valAx>
        <c:axId val="16585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0</xdr:rowOff>
    </xdr:from>
    <xdr:to>
      <xdr:col>10</xdr:col>
      <xdr:colOff>495300</xdr:colOff>
      <xdr:row>22</xdr:row>
      <xdr:rowOff>9525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91173169-7183-429F-AC90-C74DF98C830C}"/>
            </a:ext>
          </a:extLst>
        </xdr:cNvPr>
        <xdr:cNvSpPr txBox="1"/>
      </xdr:nvSpPr>
      <xdr:spPr>
        <a:xfrm>
          <a:off x="8477250" y="0"/>
          <a:ext cx="3467100" cy="423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Legende</a:t>
          </a:r>
        </a:p>
        <a:p>
          <a:endParaRPr lang="de-CH" sz="1100"/>
        </a:p>
        <a:p>
          <a:r>
            <a:rPr lang="de-CH" sz="1100"/>
            <a:t>gemessen:</a:t>
          </a:r>
        </a:p>
        <a:p>
          <a:r>
            <a:rPr lang="de-CH" sz="1100"/>
            <a:t>TOC400:</a:t>
          </a:r>
          <a:r>
            <a:rPr lang="de-CH" sz="1100" baseline="0"/>
            <a:t> pflanzenverfügbarer organischer Kohlestoff</a:t>
          </a:r>
        </a:p>
        <a:p>
          <a:r>
            <a:rPr lang="de-CH" sz="1100" baseline="0"/>
            <a:t>ROC: restlicher organischer Kohlenstoff (nicht Pflanzenverfügbar)</a:t>
          </a:r>
        </a:p>
        <a:p>
          <a:r>
            <a:rPr lang="de-CH" sz="1100" baseline="0"/>
            <a:t>TIC900: inorganischer Kohlestoff </a:t>
          </a:r>
        </a:p>
        <a:p>
          <a:endParaRPr lang="de-CH" sz="1100" baseline="0"/>
        </a:p>
        <a:p>
          <a:r>
            <a:rPr lang="de-CH" sz="1100" baseline="0"/>
            <a:t>berechnet: </a:t>
          </a:r>
        </a:p>
        <a:p>
          <a:r>
            <a:rPr lang="de-CH" sz="1100" baseline="0"/>
            <a:t>TOC: totaler organischer Kohlestoff (TOC400+ROC)</a:t>
          </a:r>
        </a:p>
        <a:p>
          <a:r>
            <a:rPr lang="de-CH" sz="1100" baseline="0"/>
            <a:t>TC: totaler Kohlenstoff (TOC+TIC900) </a:t>
          </a:r>
        </a:p>
        <a:p>
          <a:endParaRPr lang="de-CH" sz="1100" baseline="0"/>
        </a:p>
        <a:p>
          <a:r>
            <a:rPr lang="de-CH" sz="1100" baseline="0"/>
            <a:t>weiterführende Berechnungen: </a:t>
          </a:r>
        </a:p>
        <a:p>
          <a:r>
            <a:rPr lang="de-CH" sz="1100" baseline="0"/>
            <a:t>Humusgehalt: TOC [%] *1.725 (Korrektufaktor)</a:t>
          </a:r>
        </a:p>
        <a:p>
          <a:endParaRPr lang="de-CH" sz="1100" baseline="0"/>
        </a:p>
        <a:p>
          <a:endParaRPr lang="de-CH" sz="1100"/>
        </a:p>
        <a:p>
          <a:endParaRPr lang="de-CH" sz="1100"/>
        </a:p>
        <a:p>
          <a:r>
            <a:rPr lang="de-CH" sz="1100"/>
            <a:t>Anmerkung: </a:t>
          </a:r>
        </a:p>
        <a:p>
          <a:r>
            <a:rPr lang="de-CH" sz="1100"/>
            <a:t>TC [%]</a:t>
          </a:r>
          <a:r>
            <a:rPr lang="de-CH" sz="1100" baseline="0"/>
            <a:t> (oben) und C [%] (unten) ist dasselbe, auf zwei verschiedenen Geräten </a:t>
          </a:r>
          <a:r>
            <a:rPr lang="de-C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gemessen.</a:t>
          </a:r>
          <a:endParaRPr lang="de-CH" sz="1100"/>
        </a:p>
      </xdr:txBody>
    </xdr:sp>
    <xdr:clientData/>
  </xdr:twoCellAnchor>
  <xdr:twoCellAnchor>
    <xdr:from>
      <xdr:col>4</xdr:col>
      <xdr:colOff>342900</xdr:colOff>
      <xdr:row>23</xdr:row>
      <xdr:rowOff>61912</xdr:rowOff>
    </xdr:from>
    <xdr:to>
      <xdr:col>7</xdr:col>
      <xdr:colOff>0</xdr:colOff>
      <xdr:row>37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05A1E2-88B7-9EC0-22FA-DE8DB4CE3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23</xdr:row>
      <xdr:rowOff>61912</xdr:rowOff>
    </xdr:from>
    <xdr:to>
      <xdr:col>11</xdr:col>
      <xdr:colOff>733425</xdr:colOff>
      <xdr:row>37</xdr:row>
      <xdr:rowOff>138112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2B7D199-98F9-228A-AAF0-CA27A7FC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45.7109375" customWidth="1"/>
    <col min="2" max="2" width="13.28515625" customWidth="1"/>
    <col min="3" max="3" width="10.7109375" customWidth="1"/>
    <col min="4" max="4" width="13.28515625" customWidth="1"/>
    <col min="5" max="5" width="29.7109375" customWidth="1"/>
    <col min="7" max="7" width="10.5703125" bestFit="1" customWidth="1"/>
    <col min="8" max="8" width="12.5703125" customWidth="1"/>
    <col min="9" max="9" width="17.5703125" customWidth="1"/>
    <col min="12" max="12" width="13.2851562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6" t="s">
        <v>5</v>
      </c>
    </row>
    <row r="2" spans="1:6" x14ac:dyDescent="0.25">
      <c r="A2" t="s">
        <v>6</v>
      </c>
      <c r="B2">
        <v>2.907</v>
      </c>
      <c r="E2" s="8"/>
      <c r="F2" s="3">
        <v>2.944</v>
      </c>
    </row>
    <row r="3" spans="1:6" x14ac:dyDescent="0.25">
      <c r="A3" t="s">
        <v>6</v>
      </c>
      <c r="B3">
        <v>2.8969999999999998</v>
      </c>
      <c r="C3" s="2">
        <f>AVERAGE(B2:B3)</f>
        <v>2.9020000000000001</v>
      </c>
      <c r="D3" s="2">
        <f>C3*1.724</f>
        <v>5.0030480000000006</v>
      </c>
      <c r="E3" s="9">
        <f>C3/C27</f>
        <v>10.950943396226416</v>
      </c>
      <c r="F3" s="3">
        <v>2.9350000000000001</v>
      </c>
    </row>
    <row r="4" spans="1:6" x14ac:dyDescent="0.25">
      <c r="A4" t="s">
        <v>7</v>
      </c>
      <c r="B4">
        <v>8.2959999999999994</v>
      </c>
      <c r="E4" s="8"/>
      <c r="F4" s="3">
        <v>8.7859999999999996</v>
      </c>
    </row>
    <row r="5" spans="1:6" x14ac:dyDescent="0.25">
      <c r="A5" t="s">
        <v>7</v>
      </c>
      <c r="B5">
        <v>8.5139999999999993</v>
      </c>
      <c r="C5" s="2">
        <f>AVERAGE(B4:B5)</f>
        <v>8.4049999999999994</v>
      </c>
      <c r="D5" s="2">
        <f>C5*1.724</f>
        <v>14.490219999999999</v>
      </c>
      <c r="E5" s="9">
        <f>C5/C29</f>
        <v>15.28181818181818</v>
      </c>
      <c r="F5" s="3">
        <v>8.9659999999999993</v>
      </c>
    </row>
    <row r="6" spans="1:6" x14ac:dyDescent="0.25">
      <c r="A6" t="s">
        <v>8</v>
      </c>
      <c r="B6">
        <v>2.8069999999999999</v>
      </c>
      <c r="E6" s="8"/>
      <c r="F6" s="3">
        <v>2.847</v>
      </c>
    </row>
    <row r="7" spans="1:6" x14ac:dyDescent="0.25">
      <c r="A7" t="s">
        <v>8</v>
      </c>
      <c r="B7">
        <v>2.8109999999999999</v>
      </c>
      <c r="C7" s="2">
        <f>AVERAGE(B6:B7)</f>
        <v>2.8090000000000002</v>
      </c>
      <c r="D7" s="2">
        <f>C7*1.724</f>
        <v>4.8427160000000002</v>
      </c>
      <c r="E7" s="9">
        <f>C7/C31</f>
        <v>10.803846153846154</v>
      </c>
      <c r="F7" s="3">
        <v>2.851</v>
      </c>
    </row>
    <row r="8" spans="1:6" x14ac:dyDescent="0.25">
      <c r="A8" t="s">
        <v>9</v>
      </c>
      <c r="B8">
        <v>3.1120000000000001</v>
      </c>
      <c r="E8" s="8"/>
      <c r="F8" s="3">
        <v>3.149</v>
      </c>
    </row>
    <row r="9" spans="1:6" x14ac:dyDescent="0.25">
      <c r="A9" t="s">
        <v>9</v>
      </c>
      <c r="B9">
        <v>3.1320000000000001</v>
      </c>
      <c r="C9" s="2">
        <f>AVERAGE(B8:B9)</f>
        <v>3.1219999999999999</v>
      </c>
      <c r="D9" s="2">
        <f>C9*1.724</f>
        <v>5.3823279999999993</v>
      </c>
      <c r="E9" s="9">
        <f>C9/C33</f>
        <v>10.76551724137931</v>
      </c>
      <c r="F9" s="3">
        <v>3.1669999999999998</v>
      </c>
    </row>
    <row r="10" spans="1:6" x14ac:dyDescent="0.25">
      <c r="A10" t="s">
        <v>10</v>
      </c>
      <c r="B10">
        <v>3.36</v>
      </c>
      <c r="E10" s="8"/>
      <c r="F10" s="3">
        <v>3.3959999999999999</v>
      </c>
    </row>
    <row r="11" spans="1:6" x14ac:dyDescent="0.25">
      <c r="A11" t="s">
        <v>10</v>
      </c>
      <c r="B11">
        <v>3.3250000000000002</v>
      </c>
      <c r="C11" s="2">
        <f>AVERAGE(B10:B11)</f>
        <v>3.3425000000000002</v>
      </c>
      <c r="D11" s="2">
        <f>C11*1.724</f>
        <v>5.7624700000000004</v>
      </c>
      <c r="E11" s="9">
        <f>C11/C35</f>
        <v>10.128787878787879</v>
      </c>
      <c r="F11" s="3">
        <v>3.363</v>
      </c>
    </row>
    <row r="12" spans="1:6" x14ac:dyDescent="0.25">
      <c r="A12" t="s">
        <v>11</v>
      </c>
      <c r="B12">
        <v>2.3460000000000001</v>
      </c>
      <c r="E12" s="8"/>
      <c r="F12" s="3">
        <v>2.383</v>
      </c>
    </row>
    <row r="13" spans="1:6" x14ac:dyDescent="0.25">
      <c r="A13" t="s">
        <v>11</v>
      </c>
      <c r="B13">
        <v>2.355</v>
      </c>
      <c r="C13" s="2">
        <f>AVERAGE(B12:B13)</f>
        <v>2.3505000000000003</v>
      </c>
      <c r="D13" s="2">
        <f>C13*1.724</f>
        <v>4.0522620000000007</v>
      </c>
      <c r="E13" s="9">
        <f>C13/C37</f>
        <v>11.192857142857145</v>
      </c>
      <c r="F13" s="3">
        <v>2.391</v>
      </c>
    </row>
    <row r="14" spans="1:6" x14ac:dyDescent="0.25">
      <c r="F14" s="3"/>
    </row>
    <row r="15" spans="1:6" ht="18" x14ac:dyDescent="0.35">
      <c r="B15" t="s">
        <v>12</v>
      </c>
      <c r="F15" s="3" t="s">
        <v>13</v>
      </c>
    </row>
    <row r="16" spans="1:6" x14ac:dyDescent="0.25">
      <c r="A16" t="s">
        <v>8</v>
      </c>
      <c r="B16" s="2">
        <f>D7</f>
        <v>4.8427160000000002</v>
      </c>
      <c r="E16" t="s">
        <v>8</v>
      </c>
      <c r="F16" s="4">
        <f>E7</f>
        <v>10.803846153846154</v>
      </c>
    </row>
    <row r="17" spans="1:8" x14ac:dyDescent="0.25">
      <c r="A17" t="s">
        <v>9</v>
      </c>
      <c r="B17" s="2">
        <f>D9</f>
        <v>5.3823279999999993</v>
      </c>
      <c r="E17" t="s">
        <v>9</v>
      </c>
      <c r="F17" s="4">
        <f>E9</f>
        <v>10.76551724137931</v>
      </c>
    </row>
    <row r="18" spans="1:8" x14ac:dyDescent="0.25">
      <c r="A18" t="s">
        <v>6</v>
      </c>
      <c r="B18" s="2">
        <f>D3</f>
        <v>5.0030480000000006</v>
      </c>
      <c r="E18" t="s">
        <v>6</v>
      </c>
      <c r="F18" s="4">
        <f>E3</f>
        <v>10.950943396226416</v>
      </c>
    </row>
    <row r="19" spans="1:8" x14ac:dyDescent="0.25">
      <c r="A19" t="s">
        <v>10</v>
      </c>
      <c r="B19" s="2">
        <f>D11</f>
        <v>5.7624700000000004</v>
      </c>
      <c r="E19" t="s">
        <v>10</v>
      </c>
      <c r="F19" s="4">
        <f>E11</f>
        <v>10.128787878787879</v>
      </c>
    </row>
    <row r="20" spans="1:8" x14ac:dyDescent="0.25">
      <c r="A20" t="s">
        <v>11</v>
      </c>
      <c r="B20" s="2">
        <f>D13</f>
        <v>4.0522620000000007</v>
      </c>
      <c r="E20" t="s">
        <v>11</v>
      </c>
      <c r="F20" s="4">
        <f>E13</f>
        <v>11.192857142857145</v>
      </c>
    </row>
    <row r="21" spans="1:8" x14ac:dyDescent="0.25">
      <c r="A21" t="s">
        <v>7</v>
      </c>
      <c r="B21" s="2">
        <f>D5</f>
        <v>14.490219999999999</v>
      </c>
      <c r="E21" t="s">
        <v>7</v>
      </c>
      <c r="F21" s="4">
        <f>E5</f>
        <v>15.28181818181818</v>
      </c>
    </row>
    <row r="25" spans="1:8" ht="30" x14ac:dyDescent="0.25">
      <c r="A25" s="5" t="s">
        <v>14</v>
      </c>
      <c r="B25" s="6" t="s">
        <v>15</v>
      </c>
      <c r="C25" s="7" t="s">
        <v>16</v>
      </c>
      <c r="D25" s="6" t="s">
        <v>17</v>
      </c>
    </row>
    <row r="26" spans="1:8" x14ac:dyDescent="0.25">
      <c r="A26" t="s">
        <v>6</v>
      </c>
      <c r="B26" s="3">
        <v>0.26</v>
      </c>
      <c r="C26" s="3"/>
      <c r="D26" s="3">
        <v>3.01</v>
      </c>
      <c r="H26" s="1"/>
    </row>
    <row r="27" spans="1:8" x14ac:dyDescent="0.25">
      <c r="A27" t="s">
        <v>6</v>
      </c>
      <c r="B27" s="3">
        <v>0.27</v>
      </c>
      <c r="C27" s="4">
        <f>AVERAGE(B26:B27)</f>
        <v>0.26500000000000001</v>
      </c>
      <c r="D27" s="3">
        <v>2.92</v>
      </c>
      <c r="H27" s="1"/>
    </row>
    <row r="28" spans="1:8" x14ac:dyDescent="0.25">
      <c r="A28" t="s">
        <v>7</v>
      </c>
      <c r="B28" s="3">
        <v>0.56000000000000005</v>
      </c>
      <c r="C28" s="3"/>
      <c r="D28" s="3">
        <v>8.89</v>
      </c>
      <c r="H28" s="1"/>
    </row>
    <row r="29" spans="1:8" x14ac:dyDescent="0.25">
      <c r="A29" t="s">
        <v>7</v>
      </c>
      <c r="B29" s="3">
        <v>0.54</v>
      </c>
      <c r="C29" s="4">
        <f>AVERAGE(B28:B29)</f>
        <v>0.55000000000000004</v>
      </c>
      <c r="D29" s="3">
        <v>8.7899999999999991</v>
      </c>
      <c r="H29" s="1"/>
    </row>
    <row r="30" spans="1:8" x14ac:dyDescent="0.25">
      <c r="A30" t="s">
        <v>8</v>
      </c>
      <c r="B30" s="3">
        <v>0.26</v>
      </c>
      <c r="C30" s="3"/>
      <c r="D30" s="3">
        <v>2.77</v>
      </c>
      <c r="H30" s="1"/>
    </row>
    <row r="31" spans="1:8" x14ac:dyDescent="0.25">
      <c r="A31" t="s">
        <v>8</v>
      </c>
      <c r="B31" s="3">
        <v>0.26</v>
      </c>
      <c r="C31" s="4">
        <f>AVERAGE(B30:B31)</f>
        <v>0.26</v>
      </c>
      <c r="D31" s="3">
        <v>2.83</v>
      </c>
      <c r="H31" s="1"/>
    </row>
    <row r="32" spans="1:8" x14ac:dyDescent="0.25">
      <c r="A32" t="s">
        <v>9</v>
      </c>
      <c r="B32" s="3">
        <v>0.28999999999999998</v>
      </c>
      <c r="C32" s="3"/>
      <c r="D32" s="3">
        <v>3.12</v>
      </c>
      <c r="H32" s="1"/>
    </row>
    <row r="33" spans="1:8" x14ac:dyDescent="0.25">
      <c r="A33" t="s">
        <v>9</v>
      </c>
      <c r="B33" s="3">
        <v>0.28999999999999998</v>
      </c>
      <c r="C33" s="4">
        <f>AVERAGE(B32:B33)</f>
        <v>0.28999999999999998</v>
      </c>
      <c r="D33" s="3">
        <v>3.09</v>
      </c>
      <c r="H33" s="1"/>
    </row>
    <row r="34" spans="1:8" x14ac:dyDescent="0.25">
      <c r="A34" t="s">
        <v>10</v>
      </c>
      <c r="B34" s="3">
        <v>0.33</v>
      </c>
      <c r="C34" s="3"/>
      <c r="D34" s="3">
        <v>3.31</v>
      </c>
      <c r="H34" s="1"/>
    </row>
    <row r="35" spans="1:8" x14ac:dyDescent="0.25">
      <c r="A35" t="s">
        <v>10</v>
      </c>
      <c r="B35" s="3">
        <v>0.33</v>
      </c>
      <c r="C35" s="4">
        <f>AVERAGE(B34:B35)</f>
        <v>0.33</v>
      </c>
      <c r="D35" s="3">
        <v>3.35</v>
      </c>
      <c r="H35" s="1"/>
    </row>
    <row r="36" spans="1:8" x14ac:dyDescent="0.25">
      <c r="A36" t="s">
        <v>11</v>
      </c>
      <c r="B36" s="3">
        <v>0.21</v>
      </c>
      <c r="C36" s="3"/>
      <c r="D36" s="3">
        <v>2.34</v>
      </c>
      <c r="H36" s="1"/>
    </row>
    <row r="37" spans="1:8" x14ac:dyDescent="0.25">
      <c r="A37" t="s">
        <v>11</v>
      </c>
      <c r="B37" s="3">
        <v>0.21</v>
      </c>
      <c r="C37" s="4">
        <f>AVERAGE(B36:B37)</f>
        <v>0.21</v>
      </c>
      <c r="D37" s="3">
        <v>2.35</v>
      </c>
      <c r="H37" s="1"/>
    </row>
  </sheetData>
  <phoneticPr fontId="1" type="noConversion"/>
  <pageMargins left="0.75" right="0.75" top="1" bottom="1" header="0.5" footer="0.5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E503-63D0-491E-AD38-406382AD2692}">
  <dimension ref="A1:H7"/>
  <sheetViews>
    <sheetView tabSelected="1" workbookViewId="0">
      <selection sqref="A1:H7"/>
    </sheetView>
  </sheetViews>
  <sheetFormatPr baseColWidth="10" defaultRowHeight="15" x14ac:dyDescent="0.25"/>
  <cols>
    <col min="1" max="2" width="41.7109375" customWidth="1"/>
    <col min="3" max="3" width="24.5703125" customWidth="1"/>
    <col min="4" max="4" width="30.28515625" customWidth="1"/>
    <col min="5" max="5" width="22.42578125" customWidth="1"/>
    <col min="6" max="7" width="17.28515625" customWidth="1"/>
  </cols>
  <sheetData>
    <row r="1" spans="1:8" x14ac:dyDescent="0.25">
      <c r="A1" t="s">
        <v>0</v>
      </c>
      <c r="B1" t="s">
        <v>19</v>
      </c>
      <c r="C1" t="s">
        <v>18</v>
      </c>
      <c r="D1" t="s">
        <v>2</v>
      </c>
      <c r="E1" t="s">
        <v>3</v>
      </c>
      <c r="F1" t="s">
        <v>4</v>
      </c>
      <c r="G1" t="s">
        <v>20</v>
      </c>
      <c r="H1" t="s">
        <v>21</v>
      </c>
    </row>
    <row r="2" spans="1:8" x14ac:dyDescent="0.25">
      <c r="A2" t="s">
        <v>22</v>
      </c>
      <c r="B2">
        <v>2.907</v>
      </c>
      <c r="C2">
        <v>2.8969999999999998</v>
      </c>
      <c r="D2">
        <v>2.9020000000000001</v>
      </c>
      <c r="E2">
        <v>5.0030480000000006</v>
      </c>
      <c r="F2">
        <v>10.950943396226416</v>
      </c>
      <c r="G2">
        <v>2.944</v>
      </c>
      <c r="H2">
        <v>2.9350000000000001</v>
      </c>
    </row>
    <row r="3" spans="1:8" x14ac:dyDescent="0.25">
      <c r="A3" t="s">
        <v>23</v>
      </c>
      <c r="B3">
        <v>8.2959999999999994</v>
      </c>
      <c r="C3">
        <v>8.5139999999999993</v>
      </c>
      <c r="D3">
        <v>8.4049999999999994</v>
      </c>
      <c r="E3">
        <v>14.490219999999999</v>
      </c>
      <c r="F3">
        <v>15.28181818181818</v>
      </c>
      <c r="G3">
        <v>8.7859999999999996</v>
      </c>
      <c r="H3">
        <v>8.9659999999999993</v>
      </c>
    </row>
    <row r="4" spans="1:8" x14ac:dyDescent="0.25">
      <c r="A4" t="s">
        <v>24</v>
      </c>
      <c r="B4">
        <v>2.8069999999999999</v>
      </c>
      <c r="C4">
        <v>2.8109999999999999</v>
      </c>
      <c r="D4">
        <v>2.8090000000000002</v>
      </c>
      <c r="E4">
        <v>4.8427160000000002</v>
      </c>
      <c r="F4">
        <v>10.803846153846154</v>
      </c>
      <c r="G4">
        <v>2.847</v>
      </c>
      <c r="H4">
        <v>2.851</v>
      </c>
    </row>
    <row r="5" spans="1:8" x14ac:dyDescent="0.25">
      <c r="A5" t="s">
        <v>25</v>
      </c>
      <c r="B5">
        <v>3.1120000000000001</v>
      </c>
      <c r="C5">
        <v>3.1320000000000001</v>
      </c>
      <c r="D5">
        <v>3.1219999999999999</v>
      </c>
      <c r="E5">
        <v>5.3823279999999993</v>
      </c>
      <c r="F5">
        <v>10.76551724137931</v>
      </c>
      <c r="G5">
        <v>3.149</v>
      </c>
      <c r="H5">
        <v>3.1669999999999998</v>
      </c>
    </row>
    <row r="6" spans="1:8" x14ac:dyDescent="0.25">
      <c r="A6" t="s">
        <v>26</v>
      </c>
      <c r="B6">
        <v>3.36</v>
      </c>
      <c r="C6">
        <v>3.3250000000000002</v>
      </c>
      <c r="D6">
        <v>3.3425000000000002</v>
      </c>
      <c r="E6">
        <v>5.7624700000000004</v>
      </c>
      <c r="F6">
        <v>10.128787878787879</v>
      </c>
      <c r="G6">
        <v>3.3959999999999999</v>
      </c>
      <c r="H6">
        <v>3.363</v>
      </c>
    </row>
    <row r="7" spans="1:8" x14ac:dyDescent="0.25">
      <c r="A7" t="s">
        <v>27</v>
      </c>
      <c r="B7">
        <v>2.3460000000000001</v>
      </c>
      <c r="C7">
        <v>2.355</v>
      </c>
      <c r="D7">
        <v>2.3505000000000003</v>
      </c>
      <c r="E7">
        <v>4.0522620000000007</v>
      </c>
      <c r="F7">
        <v>11.192857142857145</v>
      </c>
      <c r="G7">
        <v>2.383</v>
      </c>
      <c r="H7">
        <v>2.391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83067027256E4CA6BB0A7FAF625984" ma:contentTypeVersion="13" ma:contentTypeDescription="Ein neues Dokument erstellen." ma:contentTypeScope="" ma:versionID="482b1abafd2dbaec319435ef67b8c626">
  <xsd:schema xmlns:xsd="http://www.w3.org/2001/XMLSchema" xmlns:xs="http://www.w3.org/2001/XMLSchema" xmlns:p="http://schemas.microsoft.com/office/2006/metadata/properties" xmlns:ns2="739f66d3-339b-4d17-ac9d-2a47810c9058" xmlns:ns3="063a15c9-5904-4b89-88a6-281987366ba2" targetNamespace="http://schemas.microsoft.com/office/2006/metadata/properties" ma:root="true" ma:fieldsID="34860103cce5a94b10bb8291eb71d87c" ns2:_="" ns3:_="">
    <xsd:import namespace="739f66d3-339b-4d17-ac9d-2a47810c9058"/>
    <xsd:import namespace="063a15c9-5904-4b89-88a6-281987366b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f66d3-339b-4d17-ac9d-2a47810c9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9e3ed14-352d-4aa2-a63b-0b06d7ab5f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a15c9-5904-4b89-88a6-281987366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751ae9a-ed48-4b83-8661-d7ff1338b2c2}" ma:internalName="TaxCatchAll" ma:showField="CatchAllData" ma:web="063a15c9-5904-4b89-88a6-281987366b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9f66d3-339b-4d17-ac9d-2a47810c9058">
      <Terms xmlns="http://schemas.microsoft.com/office/infopath/2007/PartnerControls"/>
    </lcf76f155ced4ddcb4097134ff3c332f>
    <TaxCatchAll xmlns="063a15c9-5904-4b89-88a6-281987366ba2" xsi:nil="true"/>
  </documentManagement>
</p:properties>
</file>

<file path=customXml/itemProps1.xml><?xml version="1.0" encoding="utf-8"?>
<ds:datastoreItem xmlns:ds="http://schemas.openxmlformats.org/officeDocument/2006/customXml" ds:itemID="{E5F44D0F-7A85-4699-B1A0-714D3E8B16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880640-D5CB-41AB-B032-997132741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9f66d3-339b-4d17-ac9d-2a47810c9058"/>
    <ds:schemaRef ds:uri="063a15c9-5904-4b89-88a6-281987366b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C548B6-A9C1-484E-B1D7-9211F632808F}">
  <ds:schemaRefs>
    <ds:schemaRef ds:uri="http://purl.org/dc/elements/1.1/"/>
    <ds:schemaRef ds:uri="http://www.w3.org/XML/1998/namespace"/>
    <ds:schemaRef ds:uri="063a15c9-5904-4b89-88a6-281987366ba2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39f66d3-339b-4d17-ac9d-2a47810c905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Kraft Julian (kraftjul)</cp:lastModifiedBy>
  <cp:revision/>
  <dcterms:created xsi:type="dcterms:W3CDTF">2023-10-31T08:35:16Z</dcterms:created>
  <dcterms:modified xsi:type="dcterms:W3CDTF">2023-11-19T19:25:28Z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2023-10-31T13:08:55Z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b89db7d8-9592-4ce8-98d8-1a23e829c82e</vt:lpwstr>
  </property>
  <property fmtid="{D5CDD505-2E9C-101B-9397-08002B2CF9AE}" pid="8" name="MSIP_Label_10d9bad3-6dac-4e9a-89a3-89f3b8d247b2_ContentBits">
    <vt:lpwstr>0</vt:lpwstr>
  </property>
  <property fmtid="{D5CDD505-2E9C-101B-9397-08002B2CF9AE}" pid="9" name="ContentTypeId">
    <vt:lpwstr>0x0101002A83067027256E4CA6BB0A7FAF625984</vt:lpwstr>
  </property>
  <property fmtid="{D5CDD505-2E9C-101B-9397-08002B2CF9AE}" pid="10" name="MediaServiceImageTags">
    <vt:lpwstr/>
  </property>
</Properties>
</file>