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G:\CDE - Coordenação de Banco de Dados e Estatísticas\05 - PUBLICAÇÕES SPD\ANP - Dados Mensais\Dados Mensais (2025)\Importações e Exportações\"/>
    </mc:Choice>
  </mc:AlternateContent>
  <xr:revisionPtr revIDLastSave="0" documentId="13_ncr:1_{E9CE6C37-2613-4BA4-A8BE-C009BE3615A5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Plan1" sheetId="1" r:id="rId1"/>
  </sheets>
  <calcPr calcId="191028"/>
  <pivotCaches>
    <pivotCache cacheId="115" r:id="rId2"/>
    <pivotCache cacheId="119" r:id="rId3"/>
    <pivotCache cacheId="124" r:id="rId4"/>
    <pivotCache cacheId="129" r:id="rId5"/>
    <pivotCache cacheId="133" r:id="rId6"/>
    <pivotCache cacheId="137" r:id="rId7"/>
    <pivotCache cacheId="141" r:id="rId8"/>
    <pivotCache cacheId="145" r:id="rId9"/>
    <pivotCache cacheId="149" r:id="rId10"/>
    <pivotCache cacheId="153" r:id="rId11"/>
    <pivotCache cacheId="157" r:id="rId12"/>
    <pivotCache cacheId="162" r:id="rId13"/>
    <pivotCache cacheId="167" r:id="rId14"/>
    <pivotCache cacheId="171" r:id="rId15"/>
    <pivotCache cacheId="175" r:id="rId16"/>
    <pivotCache cacheId="179" r:id="rId17"/>
    <pivotCache cacheId="183" r:id="rId18"/>
    <pivotCache cacheId="187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79" i="1" l="1"/>
  <c r="P1025" i="1"/>
  <c r="P969" i="1"/>
  <c r="P916" i="1"/>
  <c r="P860" i="1"/>
  <c r="P806" i="1"/>
  <c r="P751" i="1"/>
  <c r="P697" i="1"/>
  <c r="AB640" i="1"/>
  <c r="AB585" i="1"/>
  <c r="AB526" i="1"/>
  <c r="AB465" i="1"/>
  <c r="AB403" i="1"/>
  <c r="AB342" i="1"/>
  <c r="AB283" i="1"/>
  <c r="AB227" i="1"/>
  <c r="AB114" i="1"/>
  <c r="AB58" i="1"/>
  <c r="B448" i="1"/>
  <c r="B325" i="1"/>
  <c r="M342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A165" i="1"/>
  <c r="B89" i="1"/>
  <c r="B1111" i="1" s="1"/>
  <c r="O1079" i="1"/>
  <c r="O1025" i="1"/>
  <c r="O969" i="1"/>
  <c r="O916" i="1"/>
  <c r="O860" i="1"/>
  <c r="O806" i="1"/>
  <c r="O751" i="1"/>
  <c r="O697" i="1"/>
  <c r="AA640" i="1"/>
  <c r="AA585" i="1"/>
  <c r="AA526" i="1"/>
  <c r="AA465" i="1"/>
  <c r="Z465" i="1"/>
  <c r="AA403" i="1"/>
  <c r="AA342" i="1"/>
  <c r="AA283" i="1"/>
  <c r="AA227" i="1"/>
  <c r="AA114" i="1"/>
  <c r="AA58" i="1"/>
  <c r="AB170" i="1" l="1"/>
  <c r="B145" i="1"/>
  <c r="B202" i="1"/>
  <c r="B257" i="1"/>
  <c r="B314" i="1"/>
  <c r="B438" i="1"/>
  <c r="B727" i="1"/>
  <c r="B782" i="1"/>
  <c r="B376" i="1"/>
  <c r="B836" i="1"/>
  <c r="B892" i="1"/>
  <c r="B499" i="1"/>
  <c r="B945" i="1"/>
  <c r="B562" i="1"/>
  <c r="B1001" i="1"/>
  <c r="B1055" i="1"/>
  <c r="B673" i="1" l="1"/>
  <c r="B616" i="1"/>
  <c r="Q1015" i="1"/>
  <c r="Q797" i="1"/>
  <c r="AA169" i="1"/>
  <c r="AA168" i="1"/>
  <c r="AA167" i="1"/>
  <c r="AA166" i="1"/>
  <c r="AA164" i="1"/>
  <c r="AA163" i="1"/>
  <c r="AA162" i="1"/>
  <c r="AA161" i="1"/>
  <c r="AA160" i="1"/>
  <c r="AA159" i="1"/>
  <c r="AA158" i="1"/>
  <c r="Q1018" i="1" l="1"/>
  <c r="Q1022" i="1"/>
  <c r="Q1016" i="1"/>
  <c r="Q1019" i="1"/>
  <c r="Q1023" i="1"/>
  <c r="Q1020" i="1"/>
  <c r="Q1014" i="1"/>
  <c r="Q1013" i="1"/>
  <c r="Q1017" i="1"/>
  <c r="Q1021" i="1"/>
  <c r="Q1024" i="1"/>
  <c r="Q800" i="1"/>
  <c r="Q804" i="1"/>
  <c r="Q794" i="1"/>
  <c r="Q795" i="1"/>
  <c r="Q801" i="1"/>
  <c r="Q798" i="1"/>
  <c r="Q802" i="1"/>
  <c r="Q805" i="1"/>
  <c r="Q796" i="1"/>
  <c r="Q799" i="1"/>
  <c r="Q803" i="1"/>
  <c r="AA170" i="1"/>
  <c r="Z167" i="1"/>
  <c r="N1079" i="1" l="1"/>
  <c r="N1025" i="1"/>
  <c r="N969" i="1"/>
  <c r="N916" i="1"/>
  <c r="N860" i="1"/>
  <c r="N806" i="1"/>
  <c r="N751" i="1"/>
  <c r="N697" i="1"/>
  <c r="Z640" i="1"/>
  <c r="Z585" i="1"/>
  <c r="Z526" i="1" l="1"/>
  <c r="Z403" i="1"/>
  <c r="Z342" i="1"/>
  <c r="Z283" i="1"/>
  <c r="Z227" i="1"/>
  <c r="Z114" i="1"/>
  <c r="Z58" i="1"/>
  <c r="Z169" i="1"/>
  <c r="Z168" i="1"/>
  <c r="Z166" i="1"/>
  <c r="Z165" i="1"/>
  <c r="Z164" i="1"/>
  <c r="Z163" i="1"/>
  <c r="Z162" i="1"/>
  <c r="Z161" i="1"/>
  <c r="Z160" i="1"/>
  <c r="Z159" i="1"/>
  <c r="Z158" i="1"/>
  <c r="AC49" i="1" l="1"/>
  <c r="Z170" i="1"/>
  <c r="AC55" i="1" l="1"/>
  <c r="AC54" i="1"/>
  <c r="AC51" i="1"/>
  <c r="AC57" i="1"/>
  <c r="AC52" i="1"/>
  <c r="AC46" i="1"/>
  <c r="AC53" i="1"/>
  <c r="AC47" i="1"/>
  <c r="AC48" i="1"/>
  <c r="AC50" i="1"/>
  <c r="AC56" i="1"/>
  <c r="Y227" i="1"/>
  <c r="Y283" i="1"/>
  <c r="Y342" i="1"/>
  <c r="Y403" i="1"/>
  <c r="Y465" i="1"/>
  <c r="Y526" i="1"/>
  <c r="B674" i="1"/>
  <c r="D158" i="1" l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C159" i="1"/>
  <c r="C160" i="1"/>
  <c r="C161" i="1"/>
  <c r="C162" i="1"/>
  <c r="C163" i="1"/>
  <c r="C164" i="1"/>
  <c r="C165" i="1"/>
  <c r="C166" i="1"/>
  <c r="C167" i="1"/>
  <c r="C168" i="1"/>
  <c r="C169" i="1"/>
  <c r="C1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Y114" i="1"/>
  <c r="S170" i="1" l="1"/>
  <c r="K170" i="1"/>
  <c r="R170" i="1"/>
  <c r="J170" i="1"/>
  <c r="Y170" i="1"/>
  <c r="Q170" i="1"/>
  <c r="I170" i="1"/>
  <c r="X170" i="1"/>
  <c r="P170" i="1"/>
  <c r="H170" i="1"/>
  <c r="W170" i="1"/>
  <c r="O170" i="1"/>
  <c r="G170" i="1"/>
  <c r="V170" i="1"/>
  <c r="N170" i="1"/>
  <c r="F170" i="1"/>
  <c r="U170" i="1"/>
  <c r="M170" i="1"/>
  <c r="E170" i="1"/>
  <c r="T170" i="1"/>
  <c r="L170" i="1"/>
  <c r="D170" i="1"/>
  <c r="B509" i="1"/>
  <c r="M697" i="1"/>
  <c r="M860" i="1"/>
  <c r="M806" i="1"/>
  <c r="M751" i="1"/>
  <c r="M916" i="1"/>
  <c r="M1079" i="1"/>
  <c r="M1025" i="1"/>
  <c r="M969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C585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C640" i="1"/>
  <c r="C1079" i="1"/>
  <c r="D1079" i="1"/>
  <c r="E1079" i="1"/>
  <c r="F1079" i="1"/>
  <c r="G1079" i="1"/>
  <c r="H1079" i="1"/>
  <c r="I1079" i="1"/>
  <c r="J1079" i="1"/>
  <c r="K1079" i="1"/>
  <c r="L1079" i="1"/>
  <c r="T1069" i="1"/>
  <c r="T1070" i="1"/>
  <c r="T1071" i="1"/>
  <c r="T1072" i="1"/>
  <c r="T1073" i="1"/>
  <c r="T1074" i="1"/>
  <c r="T1075" i="1"/>
  <c r="T1076" i="1"/>
  <c r="T1077" i="1"/>
  <c r="T1078" i="1"/>
  <c r="B258" i="1" l="1"/>
  <c r="B315" i="1"/>
  <c r="B377" i="1"/>
  <c r="B439" i="1"/>
  <c r="B500" i="1"/>
  <c r="B563" i="1"/>
  <c r="B617" i="1"/>
  <c r="B728" i="1"/>
  <c r="B783" i="1"/>
  <c r="B837" i="1"/>
  <c r="B893" i="1"/>
  <c r="B946" i="1"/>
  <c r="B1002" i="1"/>
  <c r="B1056" i="1"/>
  <c r="B1112" i="1"/>
  <c r="B203" i="1"/>
  <c r="B146" i="1"/>
  <c r="AC161" i="1" l="1"/>
  <c r="AC164" i="1"/>
  <c r="AC158" i="1"/>
  <c r="AC159" i="1"/>
  <c r="AC165" i="1"/>
  <c r="AC166" i="1"/>
  <c r="AC167" i="1"/>
  <c r="AC162" i="1"/>
  <c r="AC169" i="1"/>
  <c r="AC168" i="1"/>
  <c r="AC163" i="1"/>
  <c r="AC160" i="1"/>
  <c r="L1025" i="1"/>
  <c r="K1025" i="1"/>
  <c r="J1025" i="1"/>
  <c r="I1025" i="1"/>
  <c r="H1025" i="1"/>
  <c r="G1025" i="1"/>
  <c r="F1025" i="1"/>
  <c r="E1025" i="1"/>
  <c r="D1025" i="1"/>
  <c r="C1025" i="1"/>
  <c r="L969" i="1"/>
  <c r="K969" i="1"/>
  <c r="J969" i="1"/>
  <c r="I969" i="1"/>
  <c r="H969" i="1"/>
  <c r="G969" i="1"/>
  <c r="F969" i="1"/>
  <c r="E969" i="1"/>
  <c r="D969" i="1"/>
  <c r="C969" i="1"/>
  <c r="L916" i="1"/>
  <c r="K916" i="1"/>
  <c r="J916" i="1"/>
  <c r="I916" i="1"/>
  <c r="H916" i="1"/>
  <c r="G916" i="1"/>
  <c r="F916" i="1"/>
  <c r="E916" i="1"/>
  <c r="D916" i="1"/>
  <c r="C916" i="1"/>
  <c r="L860" i="1"/>
  <c r="K860" i="1"/>
  <c r="J860" i="1"/>
  <c r="I860" i="1"/>
  <c r="H860" i="1"/>
  <c r="G860" i="1"/>
  <c r="F860" i="1"/>
  <c r="E860" i="1"/>
  <c r="D860" i="1"/>
  <c r="C860" i="1"/>
  <c r="L806" i="1"/>
  <c r="K806" i="1"/>
  <c r="J806" i="1"/>
  <c r="I806" i="1"/>
  <c r="H806" i="1"/>
  <c r="G806" i="1"/>
  <c r="F806" i="1"/>
  <c r="E806" i="1"/>
  <c r="D806" i="1"/>
  <c r="C806" i="1"/>
  <c r="L751" i="1"/>
  <c r="K751" i="1"/>
  <c r="J751" i="1"/>
  <c r="I751" i="1"/>
  <c r="H751" i="1"/>
  <c r="G751" i="1"/>
  <c r="F751" i="1"/>
  <c r="E751" i="1"/>
  <c r="D751" i="1"/>
  <c r="C751" i="1"/>
  <c r="L697" i="1"/>
  <c r="K697" i="1"/>
  <c r="J697" i="1"/>
  <c r="I697" i="1"/>
  <c r="H697" i="1"/>
  <c r="G697" i="1"/>
  <c r="F697" i="1"/>
  <c r="E697" i="1"/>
  <c r="D697" i="1"/>
  <c r="C697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X403" i="1"/>
  <c r="W403" i="1"/>
  <c r="V403" i="1"/>
  <c r="U403" i="1"/>
  <c r="T403" i="1"/>
  <c r="S403" i="1"/>
  <c r="R403" i="1"/>
  <c r="Q403" i="1"/>
  <c r="P403" i="1"/>
  <c r="O403" i="1"/>
  <c r="N403" i="1"/>
  <c r="L403" i="1"/>
  <c r="K403" i="1"/>
  <c r="J403" i="1"/>
  <c r="I403" i="1"/>
  <c r="H403" i="1"/>
  <c r="G403" i="1"/>
  <c r="F403" i="1"/>
  <c r="E403" i="1"/>
  <c r="D403" i="1"/>
  <c r="C403" i="1"/>
  <c r="X342" i="1"/>
  <c r="W342" i="1"/>
  <c r="V342" i="1"/>
  <c r="U342" i="1"/>
  <c r="T342" i="1"/>
  <c r="S342" i="1"/>
  <c r="R342" i="1"/>
  <c r="Q342" i="1"/>
  <c r="P342" i="1"/>
  <c r="O342" i="1"/>
  <c r="N342" i="1"/>
  <c r="L342" i="1"/>
  <c r="K342" i="1"/>
  <c r="J342" i="1"/>
  <c r="I342" i="1"/>
  <c r="H342" i="1"/>
  <c r="G342" i="1"/>
  <c r="F342" i="1"/>
  <c r="E342" i="1"/>
  <c r="D342" i="1"/>
  <c r="C342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C218" i="1" l="1"/>
  <c r="AC217" i="1"/>
  <c r="AC221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AC223" i="1" l="1"/>
  <c r="AC220" i="1"/>
  <c r="AC225" i="1"/>
  <c r="AC226" i="1"/>
  <c r="AC224" i="1"/>
  <c r="AC215" i="1"/>
  <c r="AC216" i="1"/>
  <c r="AC222" i="1"/>
  <c r="AC219" i="1"/>
  <c r="T859" i="1"/>
  <c r="T858" i="1"/>
  <c r="T857" i="1"/>
  <c r="T856" i="1"/>
  <c r="T855" i="1"/>
  <c r="T854" i="1"/>
  <c r="T853" i="1"/>
  <c r="T852" i="1"/>
  <c r="T851" i="1"/>
  <c r="T850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B528" i="1" l="1"/>
  <c r="B467" i="1"/>
  <c r="B405" i="1"/>
  <c r="B344" i="1"/>
  <c r="B386" i="1"/>
  <c r="C170" i="1" l="1"/>
  <c r="M403" i="1" s="1"/>
</calcChain>
</file>

<file path=xl/sharedStrings.xml><?xml version="1.0" encoding="utf-8"?>
<sst xmlns="http://schemas.openxmlformats.org/spreadsheetml/2006/main" count="690" uniqueCount="112">
  <si>
    <t xml:space="preserve">                  Agência Nacional do Petróleo, Gás Natural e Biocombustíveis</t>
  </si>
  <si>
    <t xml:space="preserve">                  Superintendência de Defesa da Concorrência</t>
  </si>
  <si>
    <t>Periodicidade: Mensal</t>
  </si>
  <si>
    <t>Índice:</t>
  </si>
  <si>
    <r>
      <t>2</t>
    </r>
    <r>
      <rPr>
        <b/>
        <sz val="12"/>
        <color indexed="10"/>
        <rFont val="Arial"/>
        <family val="2"/>
      </rPr>
      <t xml:space="preserve">ATENÇÃO: </t>
    </r>
    <r>
      <rPr>
        <sz val="12"/>
        <color indexed="10"/>
        <rFont val="Arial"/>
        <family val="2"/>
      </rPr>
      <t>a partir de novembro/06,</t>
    </r>
    <r>
      <rPr>
        <b/>
        <sz val="12"/>
        <color indexed="10"/>
        <rFont val="Arial"/>
        <family val="2"/>
      </rPr>
      <t xml:space="preserve"> </t>
    </r>
    <r>
      <rPr>
        <sz val="12"/>
        <color indexed="10"/>
        <rFont val="Arial"/>
        <family val="2"/>
      </rPr>
      <t xml:space="preserve">a série de exportações de derivados passou a incluir os produtos </t>
    </r>
    <r>
      <rPr>
        <b/>
        <sz val="12"/>
        <color indexed="10"/>
        <rFont val="Arial"/>
        <family val="2"/>
      </rPr>
      <t xml:space="preserve">Combustíveis </t>
    </r>
  </si>
  <si>
    <r>
      <t xml:space="preserve">para Aeronaves </t>
    </r>
    <r>
      <rPr>
        <sz val="12"/>
        <color indexed="10"/>
        <rFont val="Arial"/>
        <family val="2"/>
      </rPr>
      <t>e</t>
    </r>
    <r>
      <rPr>
        <b/>
        <sz val="12"/>
        <color indexed="10"/>
        <rFont val="Arial"/>
        <family val="2"/>
      </rPr>
      <t xml:space="preserve"> Combustíveis para Navios</t>
    </r>
    <r>
      <rPr>
        <sz val="12"/>
        <color indexed="10"/>
        <rFont val="Arial"/>
        <family val="2"/>
      </rPr>
      <t>. Desta forma, toda a série, desde janeiro de 2000, foi revisada.</t>
    </r>
  </si>
  <si>
    <t>ANO</t>
  </si>
  <si>
    <t xml:space="preserve">VARIAÇÃO DO ACUMULADO </t>
  </si>
  <si>
    <t>MÊS</t>
  </si>
  <si>
    <t>2021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</si>
  <si>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</si>
  <si>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</si>
  <si>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</si>
  <si>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</si>
  <si>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</si>
  <si>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</si>
  <si>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</si>
  <si>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</si>
  <si>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</si>
  <si>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</si>
  <si>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</si>
  <si>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</si>
  <si>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do Ano</t>
  </si>
  <si>
    <t>xxxxxxxxxxxxxxx</t>
  </si>
  <si>
    <t>xxxxxxxxxxxxxxxxxxxxxxx</t>
  </si>
  <si>
    <t>PETRÓLEO</t>
  </si>
  <si>
    <r>
      <t>Fonte</t>
    </r>
    <r>
      <rPr>
        <sz val="10"/>
        <rFont val="Arial"/>
        <family val="2"/>
      </rPr>
      <t>: Secretaria de Comércio Exterior - Ministério da Economia</t>
    </r>
  </si>
  <si>
    <r>
      <t>Notas</t>
    </r>
    <r>
      <rPr>
        <sz val="10"/>
        <rFont val="Arial"/>
        <family val="2"/>
      </rPr>
      <t xml:space="preserve">: Inclui as importações de condensado das Centrais Petroquímicas.  </t>
    </r>
  </si>
  <si>
    <r>
      <t xml:space="preserve">                  </t>
    </r>
    <r>
      <rPr>
        <b/>
        <sz val="10"/>
        <rFont val="Arial"/>
        <family val="2"/>
      </rPr>
      <t>Petróleo:</t>
    </r>
    <r>
      <rPr>
        <sz val="10"/>
        <rFont val="Arial"/>
        <family val="2"/>
      </rPr>
      <t xml:space="preserve"> inclui óleo e condensado. Não inclui LGN.</t>
    </r>
  </si>
  <si>
    <t>Voltar ao índice</t>
  </si>
  <si>
    <t>Dispêndio Mensal com Importação (US$ FOB)</t>
  </si>
  <si>
    <r>
      <t>Notas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 xml:space="preserve">Petróleo: </t>
    </r>
    <r>
      <rPr>
        <sz val="10"/>
        <rFont val="Arial"/>
        <family val="2"/>
      </rPr>
      <t xml:space="preserve">inclui óleo e condensado. Não inclui LGN.  </t>
    </r>
  </si>
  <si>
    <r>
      <t xml:space="preserve">                  </t>
    </r>
    <r>
      <rPr>
        <b/>
        <sz val="10"/>
        <rFont val="Arial"/>
        <family val="2"/>
      </rPr>
      <t>FOB:</t>
    </r>
    <r>
      <rPr>
        <sz val="10"/>
        <rFont val="Arial"/>
        <family val="2"/>
      </rPr>
      <t xml:space="preserve"> free on board (denomina contrato no qual o frete não está incluído no custo da mercadoria).   </t>
    </r>
  </si>
  <si>
    <t xml:space="preserve">                  Dólar em valor corrente.     </t>
  </si>
  <si>
    <t>Média do Ano</t>
  </si>
  <si>
    <r>
      <t xml:space="preserve">                  </t>
    </r>
    <r>
      <rPr>
        <b/>
        <sz val="10"/>
        <rFont val="Arial"/>
        <family val="2"/>
      </rPr>
      <t xml:space="preserve">FOB: </t>
    </r>
    <r>
      <rPr>
        <sz val="10"/>
        <rFont val="Arial"/>
        <family val="2"/>
      </rPr>
      <t xml:space="preserve">free on board (denomina contrato no qual o frete não está incluído no custo da mercadoria).   </t>
    </r>
  </si>
  <si>
    <t xml:space="preserve">                  Dólar em valor corrente.   </t>
  </si>
  <si>
    <t>Receita Mensal com Exportação (US$ FOB)</t>
  </si>
  <si>
    <r>
      <t>Notas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 xml:space="preserve">FOB: </t>
    </r>
    <r>
      <rPr>
        <sz val="10"/>
        <rFont val="Arial"/>
        <family val="2"/>
      </rPr>
      <t xml:space="preserve">free on board (denomina contrato no qual o frete não está incluído no custo da mercadoria).   </t>
    </r>
  </si>
  <si>
    <t xml:space="preserve">                  Dólar em valor corrente.    </t>
  </si>
  <si>
    <t>Selecione, clicando na seta abaixo o PRODUTO desejado.</t>
  </si>
  <si>
    <t>PRODUTO</t>
  </si>
  <si>
    <t>(Tudo)</t>
  </si>
  <si>
    <t>Meses</t>
  </si>
  <si>
    <r>
      <t>Notas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>GLP:</t>
    </r>
    <r>
      <rPr>
        <sz val="10"/>
        <rFont val="Arial"/>
        <family val="2"/>
      </rPr>
      <t xml:space="preserve"> inclui propano e butano. </t>
    </r>
  </si>
  <si>
    <r>
      <t xml:space="preserve">                  </t>
    </r>
    <r>
      <rPr>
        <b/>
        <sz val="10"/>
        <rFont val="Arial"/>
        <family val="2"/>
      </rPr>
      <t xml:space="preserve">OUTROS NÃO ENERGÉTICOS: </t>
    </r>
    <r>
      <rPr>
        <sz val="10"/>
        <rFont val="Arial"/>
        <family val="2"/>
      </rPr>
      <t>inclui a importação de outras correntes.</t>
    </r>
  </si>
  <si>
    <r>
      <rPr>
        <b/>
        <sz val="10"/>
        <rFont val="Arial"/>
        <family val="2"/>
      </rPr>
      <t xml:space="preserve">            SOLVENTE: </t>
    </r>
    <r>
      <rPr>
        <sz val="10"/>
        <rFont val="Arial"/>
        <family val="2"/>
      </rPr>
      <t xml:space="preserve">inclui hexano comercial (código NCM 27101110), aguarrás mineral (27101130), benzeno (29022000), tolueno (29023000), mistura de isômeros do xileno (29024400), outros solventes e diluentes orgânicos compostos (38140000), </t>
    </r>
  </si>
  <si>
    <t xml:space="preserve">                  mistura de alquibenzenos (38170010), hidrocarbonetos acíclicos saturados (29011000), outros querosenes (27101919) e outras naftas (27101149) - neste caso, apenas quando o produto não tem como origem a Argélia ou Nigéria.</t>
  </si>
  <si>
    <r>
      <rPr>
        <b/>
        <sz val="10"/>
        <rFont val="Arial"/>
        <family val="2"/>
      </rPr>
      <t xml:space="preserve">            OUTROS NÃO ENERGÉTICOS</t>
    </r>
    <r>
      <rPr>
        <sz val="10"/>
        <rFont val="Arial"/>
        <family val="2"/>
      </rPr>
      <t>: inclui a importação de outras correntes.</t>
    </r>
  </si>
  <si>
    <r>
      <rPr>
        <b/>
        <sz val="10"/>
        <rFont val="Arial"/>
        <family val="2"/>
      </rPr>
      <t xml:space="preserve">            SOLVENTE</t>
    </r>
    <r>
      <rPr>
        <sz val="10"/>
        <rFont val="Arial"/>
        <family val="2"/>
      </rPr>
      <t xml:space="preserve">: inclui hexano comercial (código NCM 27101110), aguarrás mineral (27101130), benzeno (29022000), tolueno (29023000), mistura de isômeros do xileno (29024400), outros solventes e diluentes orgânicos compostos (38140000), </t>
    </r>
  </si>
  <si>
    <r>
      <rPr>
        <b/>
        <sz val="10"/>
        <rFont val="Arial"/>
        <family val="2"/>
      </rPr>
      <t xml:space="preserve">            FOB: </t>
    </r>
    <r>
      <rPr>
        <sz val="10"/>
        <rFont val="Arial"/>
        <family val="2"/>
      </rPr>
      <t xml:space="preserve">free on board (denomina contrato no qual o frete não está incluído no custo da mercadoria).      </t>
    </r>
  </si>
  <si>
    <t xml:space="preserve">                  Dólar em valor corrente.               </t>
  </si>
  <si>
    <r>
      <t xml:space="preserve">ATENÇÃO: </t>
    </r>
    <r>
      <rPr>
        <sz val="12"/>
        <color indexed="10"/>
        <rFont val="Arial"/>
        <family val="2"/>
      </rPr>
      <t>a partir de novembro/06,</t>
    </r>
    <r>
      <rPr>
        <b/>
        <sz val="12"/>
        <color indexed="10"/>
        <rFont val="Arial"/>
        <family val="2"/>
      </rPr>
      <t xml:space="preserve"> </t>
    </r>
    <r>
      <rPr>
        <sz val="12"/>
        <color indexed="10"/>
        <rFont val="Arial"/>
        <family val="2"/>
      </rPr>
      <t xml:space="preserve">a série de exportações de derivados passou a incluir os produtos </t>
    </r>
    <r>
      <rPr>
        <b/>
        <sz val="12"/>
        <color indexed="10"/>
        <rFont val="Arial"/>
        <family val="2"/>
      </rPr>
      <t xml:space="preserve">Combustíveis </t>
    </r>
  </si>
  <si>
    <r>
      <rPr>
        <b/>
        <sz val="10"/>
        <rFont val="Arial"/>
        <family val="2"/>
      </rPr>
      <t>Notas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 xml:space="preserve">GLP: </t>
    </r>
    <r>
      <rPr>
        <sz val="10"/>
        <rFont val="Arial"/>
        <family val="2"/>
      </rPr>
      <t xml:space="preserve">inclui propano e butano.   </t>
    </r>
  </si>
  <si>
    <r>
      <rPr>
        <b/>
        <sz val="10"/>
        <rFont val="Arial"/>
        <family val="2"/>
      </rPr>
      <t xml:space="preserve">            OUTROS NÃO ENERGÉTICOS:</t>
    </r>
    <r>
      <rPr>
        <sz val="10"/>
        <rFont val="Arial"/>
        <family val="2"/>
      </rPr>
      <t xml:space="preserve"> inclui a exportação de outras correntes..   </t>
    </r>
  </si>
  <si>
    <r>
      <rPr>
        <b/>
        <sz val="10"/>
        <rFont val="Arial"/>
        <family val="2"/>
      </rPr>
      <t xml:space="preserve">            SOLVENTE:</t>
    </r>
    <r>
      <rPr>
        <sz val="10"/>
        <rFont val="Arial"/>
        <family val="2"/>
      </rPr>
      <t xml:space="preserve"> inclui hexano comercial (código NCM 27101110), aguarrás mineral (27101130), benzeno (29022000), tolueno (29023000), mistura de isômeros do xileno (29024400), outros solventes e diluentes orgânicos compostos (38140000), </t>
    </r>
  </si>
  <si>
    <r>
      <t>Notas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>COMBUSTÍVEIS PARA AERONAVES E COMBUSTÍVEIS PARA NAVIOS:</t>
    </r>
    <r>
      <rPr>
        <sz val="10"/>
        <rFont val="Arial"/>
        <family val="2"/>
      </rPr>
      <t xml:space="preserve"> inclui combustíveis e lubrificantes.   </t>
    </r>
  </si>
  <si>
    <r>
      <t xml:space="preserve">                  </t>
    </r>
    <r>
      <rPr>
        <b/>
        <sz val="10"/>
        <rFont val="Arial"/>
        <family val="2"/>
      </rPr>
      <t>GLP:</t>
    </r>
    <r>
      <rPr>
        <sz val="10"/>
        <rFont val="Arial"/>
        <family val="2"/>
      </rPr>
      <t xml:space="preserve"> inclui propano e butano.   </t>
    </r>
  </si>
  <si>
    <r>
      <t xml:space="preserve">                  </t>
    </r>
    <r>
      <rPr>
        <b/>
        <sz val="10"/>
        <rFont val="Arial"/>
        <family val="2"/>
      </rPr>
      <t>OUTROS NÃO ENERGÉTICOS</t>
    </r>
    <r>
      <rPr>
        <sz val="10"/>
        <rFont val="Arial"/>
        <family val="2"/>
      </rPr>
      <t xml:space="preserve">: inclui a exportação de outras correntes..   </t>
    </r>
  </si>
  <si>
    <r>
      <t xml:space="preserve">                  </t>
    </r>
    <r>
      <rPr>
        <b/>
        <sz val="10"/>
        <rFont val="Arial"/>
        <family val="2"/>
      </rPr>
      <t>SOLVENTE:</t>
    </r>
    <r>
      <rPr>
        <sz val="10"/>
        <rFont val="Arial"/>
        <family val="2"/>
      </rPr>
      <t xml:space="preserve"> inclui hexano comercial (código NCM 27101110), aguarrás mineral (27101130), benzeno (29022000), tolueno (29023000), mistura de isômeros do xileno (29024400), outros solventes e diluentes orgânicos compostos (38140000), </t>
    </r>
  </si>
  <si>
    <r>
      <t>Fonte</t>
    </r>
    <r>
      <rPr>
        <sz val="10"/>
        <rFont val="Arial"/>
        <family val="2"/>
      </rPr>
      <t>: ANP, conforme a Portaria nº 043, de 15/04/98.</t>
    </r>
  </si>
  <si>
    <r>
      <t>Notas</t>
    </r>
    <r>
      <rPr>
        <sz val="10"/>
        <rFont val="Arial"/>
        <family val="2"/>
      </rPr>
      <t xml:space="preserve">: A importações de gás natural tiveram início em julho/1999 e GNL a partir de novembro/2008. </t>
    </r>
  </si>
  <si>
    <r>
      <rPr>
        <b/>
        <sz val="10"/>
        <rFont val="Arial"/>
        <family val="2"/>
      </rPr>
      <t xml:space="preserve">           (n/d) </t>
    </r>
    <r>
      <rPr>
        <sz val="10"/>
        <rFont val="Arial"/>
        <family val="2"/>
      </rPr>
      <t xml:space="preserve">= não disponível.  </t>
    </r>
  </si>
  <si>
    <t xml:space="preserve">                 Inclui as importações de Gás Natural Liquefeito (GNL) em volume na forma gasosa.</t>
  </si>
  <si>
    <t>GÁS NATURAL</t>
  </si>
  <si>
    <r>
      <t xml:space="preserve">                </t>
    </r>
    <r>
      <rPr>
        <b/>
        <sz val="10"/>
        <rFont val="Arial"/>
        <family val="2"/>
      </rPr>
      <t xml:space="preserve"> FOB:</t>
    </r>
    <r>
      <rPr>
        <sz val="10"/>
        <rFont val="Arial"/>
        <family val="2"/>
      </rPr>
      <t xml:space="preserve"> free on board (denomina contrato no qual o frete não está incluído no custo da mercadoria).   </t>
    </r>
  </si>
  <si>
    <r>
      <rPr>
        <b/>
        <sz val="10"/>
        <rFont val="Arial"/>
        <family val="2"/>
      </rPr>
      <t xml:space="preserve">            (n/d)</t>
    </r>
    <r>
      <rPr>
        <sz val="10"/>
        <rFont val="Arial"/>
        <family val="2"/>
      </rPr>
      <t xml:space="preserve"> = não disponível.  </t>
    </r>
  </si>
  <si>
    <t xml:space="preserve">                  Inclui o dispêndio com as importações de Gás Natural Liquefeito (GNL).</t>
  </si>
  <si>
    <t>ETANOL ANIDRO</t>
  </si>
  <si>
    <r>
      <rPr>
        <b/>
        <sz val="10"/>
        <rFont val="Arial"/>
        <family val="2"/>
      </rPr>
      <t xml:space="preserve">Notas: FOB: </t>
    </r>
    <r>
      <rPr>
        <sz val="10"/>
        <rFont val="Arial"/>
        <family val="2"/>
      </rPr>
      <t xml:space="preserve">free on board (denomina contrato no qual o frete não está incluído no custo da mercadoria).   </t>
    </r>
  </si>
  <si>
    <t xml:space="preserve">                   Dólar em valor corrente.   </t>
  </si>
  <si>
    <t>ETANOL HIDRATADO</t>
  </si>
  <si>
    <r>
      <rPr>
        <b/>
        <sz val="10"/>
        <rFont val="Arial"/>
        <family val="2"/>
      </rPr>
      <t>Notas: FOB:</t>
    </r>
    <r>
      <rPr>
        <sz val="10"/>
        <rFont val="Arial"/>
        <family val="2"/>
      </rPr>
      <t xml:space="preserve"> free on board (denomina contrato no qual o frete não está incluído no custo da mercadoria).   </t>
    </r>
  </si>
  <si>
    <r>
      <rPr>
        <b/>
        <sz val="10"/>
        <rFont val="Arial"/>
        <family val="2"/>
      </rPr>
      <t xml:space="preserve">            (n/d) </t>
    </r>
    <r>
      <rPr>
        <sz val="10"/>
        <rFont val="Arial"/>
        <family val="2"/>
      </rPr>
      <t xml:space="preserve">= não disponível.  </t>
    </r>
  </si>
  <si>
    <t>Receita Mensal com Importação (US$ FOB)</t>
  </si>
  <si>
    <t>2023</t>
  </si>
  <si>
    <t xml:space="preserve">¹Variação percentual do somatório dos valores desde o mês de janeiro até um determinado mês do ano de 2024, em relação ao somatório do mesmo período do ano de 2023. </t>
  </si>
  <si>
    <t>NO ANO 2025 / 2024 (%) ²</t>
  </si>
  <si>
    <t>Dispêndio com a importação de petróleo - 2000-2025 (US$ FOB)</t>
  </si>
  <si>
    <t>Receita com a exportação de petróleo - 2000-2025 (US$ FOB)</t>
  </si>
  <si>
    <t>Dispêndio com a importação de derivados de petróleo por produto - 2000-2025 (US$ FOB)</t>
  </si>
  <si>
    <t>Receita com a exportação de derivados de petróleo por produto - 2000-2025 (US$ FOB)</t>
  </si>
  <si>
    <t xml:space="preserve">Dispêndio com a importação de gás natural - 2000-2025 (US$ FOB) </t>
  </si>
  <si>
    <t xml:space="preserve">Dispêndio com a importação de etanol anidro - 2012-2025 (US$ FOB) </t>
  </si>
  <si>
    <t xml:space="preserve">Dispêndio com a importação de etanol hidratado - 2012-2025 (US$ FOB) </t>
  </si>
  <si>
    <t xml:space="preserve">Receita com a exportação de etanol anidro - 2012-2025 (US$ FOB) </t>
  </si>
  <si>
    <t xml:space="preserve">Receita com a exportação de etanol hidratado - 2012-2025 (US$ FOB) </t>
  </si>
  <si>
    <t>Importação de petróleo - 2000-2025 (b)</t>
  </si>
  <si>
    <t>Preço médio do barril de petróleo importado - 2000-2025 (US$/b FOB)</t>
  </si>
  <si>
    <t>Exportação de petróleo - 2000-2025 (b)</t>
  </si>
  <si>
    <t>Importação de derivados de petróleo por produto - 2000-2025 (b)</t>
  </si>
  <si>
    <t>Exportação de derivados de petróleo por produto - 2000-2025 (b)</t>
  </si>
  <si>
    <t xml:space="preserve">Importação de gás natural - 2000-2025 (10³ b) </t>
  </si>
  <si>
    <t>Importação de etanol anidro - 2012-2025 (b)</t>
  </si>
  <si>
    <t>Importação de etanol hidratado - 2012-2025 (b)</t>
  </si>
  <si>
    <t>Exportação de etanol anidro - 2012-2025 (b)</t>
  </si>
  <si>
    <t>Exportação de etanol hidratado - 2012-2025 (b)</t>
  </si>
  <si>
    <t>Importação Mensal (b)</t>
  </si>
  <si>
    <t>Preço médio do petróleo importado - 2000-2025 (US$/b FOB)</t>
  </si>
  <si>
    <t>Preço Médio do Barril Importado US$/b (FOB)</t>
  </si>
  <si>
    <t>Exportação Mensal (b)</t>
  </si>
  <si>
    <t xml:space="preserve">            (b) = barril.   </t>
  </si>
  <si>
    <t xml:space="preserve">Notas: (b) = barril.   </t>
  </si>
  <si>
    <t xml:space="preserve">            (b) = barril.              </t>
  </si>
  <si>
    <t xml:space="preserve">           (b) = barril.   </t>
  </si>
  <si>
    <t>nas planilhas Importações &amp; Exportações (barris).</t>
  </si>
  <si>
    <t xml:space="preserve">Importação de gás natural - 2000-2025 (bep) </t>
  </si>
  <si>
    <t>Importação Mensal (bep)</t>
  </si>
  <si>
    <t xml:space="preserve">                 Os volumes de gás natural apresentados referem-se ao produto à temperatura de 20 ºC e pressão de 1 atm.</t>
  </si>
  <si>
    <t xml:space="preserve">Importações e Exportações¹ (b) </t>
  </si>
  <si>
    <t>¹Os dados relativos às importações de gás natural só estão disponíveis em barris equivalente de petróleo (bep),</t>
  </si>
  <si>
    <t>Dados atualizados em 28 de março de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</si>
</sst>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</numFmts>
  <fonts count="3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vertAlign val="superscript"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sz val="13"/>
      <color indexed="12"/>
      <name val="Arial"/>
      <family val="2"/>
    </font>
    <font>
      <b/>
      <sz val="10.5"/>
      <color indexed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b/>
      <sz val="9"/>
      <color indexed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vertAlign val="superscript"/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0.5"/>
      <color indexed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indexed="9"/>
      <name val="Arial"/>
      <family val="2"/>
    </font>
    <font>
      <u/>
      <sz val="10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5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rgb="FF999999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indexed="8"/>
      </bottom>
      <diagonal/>
    </border>
    <border>
      <left/>
      <right/>
      <top style="thin">
        <color rgb="FFABABAB"/>
      </top>
      <bottom style="thin">
        <color indexed="8"/>
      </bottom>
      <diagonal/>
    </border>
    <border>
      <left/>
      <right style="thin">
        <color rgb="FFABABAB"/>
      </right>
      <top style="thin">
        <color rgb="FFABABAB"/>
      </top>
      <bottom style="thin">
        <color indexed="8"/>
      </bottom>
      <diagonal/>
    </border>
    <border>
      <left style="thin">
        <color indexed="65"/>
      </left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indexed="8"/>
      </bottom>
      <diagonal/>
    </border>
    <border>
      <left/>
      <right style="thin">
        <color rgb="FFABABAB"/>
      </right>
      <top/>
      <bottom style="thin">
        <color indexed="8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  <border>
      <left style="thin">
        <color rgb="FFABABAB"/>
      </left>
      <right/>
      <top style="thin">
        <color rgb="FF999999"/>
      </top>
      <bottom style="thin">
        <color indexed="8"/>
      </bottom>
      <diagonal/>
    </border>
    <border>
      <left/>
      <right style="thin">
        <color rgb="FFABABAB"/>
      </right>
      <top style="thin">
        <color rgb="FF999999"/>
      </top>
      <bottom style="thin">
        <color indexed="8"/>
      </bottom>
      <diagonal/>
    </border>
    <border>
      <left style="thin">
        <color rgb="FFABABAB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rgb="FFABABAB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172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0" fontId="6" fillId="2" borderId="0" xfId="1" applyFont="1" applyFill="1" applyAlignment="1" applyProtection="1"/>
    <xf numFmtId="0" fontId="9" fillId="2" borderId="0" xfId="1" applyFont="1" applyFill="1" applyAlignment="1" applyProtection="1"/>
    <xf numFmtId="0" fontId="10" fillId="2" borderId="0" xfId="0" applyFont="1" applyFill="1"/>
    <xf numFmtId="0" fontId="8" fillId="2" borderId="0" xfId="0" applyFont="1" applyFill="1"/>
    <xf numFmtId="0" fontId="11" fillId="2" borderId="0" xfId="0" applyFont="1" applyFill="1"/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1" applyFont="1" applyFill="1" applyAlignment="1" applyProtection="1"/>
    <xf numFmtId="0" fontId="5" fillId="0" borderId="0" xfId="0" applyFont="1"/>
    <xf numFmtId="0" fontId="13" fillId="2" borderId="0" xfId="0" applyFont="1" applyFill="1"/>
    <xf numFmtId="3" fontId="18" fillId="2" borderId="0" xfId="0" applyNumberFormat="1" applyFont="1" applyFill="1" applyAlignment="1">
      <alignment horizontal="left"/>
    </xf>
    <xf numFmtId="3" fontId="12" fillId="2" borderId="0" xfId="0" applyNumberFormat="1" applyFont="1" applyFill="1" applyAlignment="1">
      <alignment horizontal="left"/>
    </xf>
    <xf numFmtId="0" fontId="7" fillId="2" borderId="0" xfId="1" applyFill="1" applyAlignment="1" applyProtection="1"/>
    <xf numFmtId="0" fontId="19" fillId="2" borderId="0" xfId="0" applyFont="1" applyFill="1"/>
    <xf numFmtId="4" fontId="20" fillId="2" borderId="0" xfId="2" applyNumberFormat="1" applyFont="1" applyFill="1" applyBorder="1" applyAlignment="1" applyProtection="1">
      <alignment horizontal="right" vertical="center" wrapText="1"/>
    </xf>
    <xf numFmtId="166" fontId="20" fillId="2" borderId="0" xfId="2" applyNumberFormat="1" applyFont="1" applyFill="1"/>
    <xf numFmtId="166" fontId="0" fillId="2" borderId="0" xfId="0" applyNumberFormat="1" applyFill="1"/>
    <xf numFmtId="164" fontId="0" fillId="2" borderId="0" xfId="2" applyFont="1" applyFill="1"/>
    <xf numFmtId="0" fontId="20" fillId="2" borderId="0" xfId="0" applyFont="1" applyFill="1"/>
    <xf numFmtId="0" fontId="21" fillId="4" borderId="0" xfId="0" applyFont="1" applyFill="1"/>
    <xf numFmtId="0" fontId="0" fillId="4" borderId="0" xfId="0" applyFill="1"/>
    <xf numFmtId="0" fontId="22" fillId="4" borderId="0" xfId="0" applyFont="1" applyFill="1"/>
    <xf numFmtId="166" fontId="0" fillId="2" borderId="0" xfId="2" applyNumberFormat="1" applyFont="1" applyFill="1"/>
    <xf numFmtId="165" fontId="0" fillId="2" borderId="0" xfId="2" applyNumberFormat="1" applyFont="1" applyFill="1"/>
    <xf numFmtId="0" fontId="1" fillId="2" borderId="0" xfId="0" applyFont="1" applyFill="1"/>
    <xf numFmtId="2" fontId="0" fillId="2" borderId="0" xfId="0" applyNumberFormat="1" applyFill="1"/>
    <xf numFmtId="0" fontId="8" fillId="2" borderId="0" xfId="0" applyFont="1" applyFill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166" fontId="8" fillId="0" borderId="0" xfId="0" applyNumberFormat="1" applyFont="1"/>
    <xf numFmtId="0" fontId="0" fillId="5" borderId="0" xfId="0" applyFill="1"/>
    <xf numFmtId="0" fontId="0" fillId="2" borderId="0" xfId="0" pivotButton="1" applyFill="1"/>
    <xf numFmtId="166" fontId="0" fillId="5" borderId="0" xfId="0" applyNumberFormat="1" applyFill="1"/>
    <xf numFmtId="3" fontId="12" fillId="5" borderId="0" xfId="0" applyNumberFormat="1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8" fillId="5" borderId="0" xfId="0" applyFont="1" applyFill="1"/>
    <xf numFmtId="0" fontId="8" fillId="3" borderId="0" xfId="0" applyFont="1" applyFill="1"/>
    <xf numFmtId="166" fontId="8" fillId="5" borderId="0" xfId="0" applyNumberFormat="1" applyFont="1" applyFill="1"/>
    <xf numFmtId="0" fontId="8" fillId="5" borderId="0" xfId="0" applyFont="1" applyFill="1" applyAlignment="1">
      <alignment horizontal="left"/>
    </xf>
    <xf numFmtId="0" fontId="1" fillId="5" borderId="0" xfId="0" applyFont="1" applyFill="1"/>
    <xf numFmtId="165" fontId="0" fillId="5" borderId="0" xfId="2" applyNumberFormat="1" applyFont="1" applyFill="1"/>
    <xf numFmtId="0" fontId="26" fillId="2" borderId="0" xfId="0" applyFont="1" applyFill="1"/>
    <xf numFmtId="0" fontId="25" fillId="5" borderId="0" xfId="0" applyFont="1" applyFill="1"/>
    <xf numFmtId="0" fontId="27" fillId="5" borderId="0" xfId="0" applyFont="1" applyFill="1"/>
    <xf numFmtId="166" fontId="27" fillId="5" borderId="0" xfId="0" applyNumberFormat="1" applyFont="1" applyFill="1"/>
    <xf numFmtId="0" fontId="9" fillId="5" borderId="0" xfId="1" applyFont="1" applyFill="1" applyBorder="1" applyAlignment="1" applyProtection="1"/>
    <xf numFmtId="0" fontId="8" fillId="0" borderId="0" xfId="0" applyFont="1"/>
    <xf numFmtId="0" fontId="9" fillId="2" borderId="0" xfId="1" applyFont="1" applyFill="1" applyBorder="1" applyAlignment="1" applyProtection="1"/>
    <xf numFmtId="0" fontId="28" fillId="2" borderId="0" xfId="1" applyFont="1" applyFill="1" applyBorder="1" applyAlignment="1" applyProtection="1"/>
    <xf numFmtId="164" fontId="0" fillId="2" borderId="0" xfId="2" applyFont="1" applyFill="1" applyBorder="1"/>
    <xf numFmtId="0" fontId="15" fillId="2" borderId="0" xfId="0" applyFont="1" applyFill="1"/>
    <xf numFmtId="0" fontId="16" fillId="3" borderId="0" xfId="0" applyFont="1" applyFill="1"/>
    <xf numFmtId="0" fontId="17" fillId="3" borderId="0" xfId="0" applyFont="1" applyFill="1"/>
    <xf numFmtId="0" fontId="17" fillId="5" borderId="0" xfId="0" applyFont="1" applyFill="1"/>
    <xf numFmtId="166" fontId="20" fillId="2" borderId="0" xfId="2" applyNumberFormat="1" applyFont="1" applyFill="1" applyBorder="1"/>
    <xf numFmtId="166" fontId="1" fillId="0" borderId="3" xfId="0" applyNumberFormat="1" applyFont="1" applyBorder="1"/>
    <xf numFmtId="166" fontId="8" fillId="0" borderId="4" xfId="0" applyNumberFormat="1" applyFont="1" applyBorder="1"/>
    <xf numFmtId="0" fontId="8" fillId="3" borderId="1" xfId="0" applyFont="1" applyFill="1" applyBorder="1"/>
    <xf numFmtId="0" fontId="8" fillId="6" borderId="1" xfId="0" applyFont="1" applyFill="1" applyBorder="1"/>
    <xf numFmtId="166" fontId="8" fillId="0" borderId="1" xfId="0" applyNumberFormat="1" applyFont="1" applyBorder="1"/>
    <xf numFmtId="166" fontId="8" fillId="0" borderId="5" xfId="0" applyNumberFormat="1" applyFont="1" applyBorder="1"/>
    <xf numFmtId="0" fontId="8" fillId="3" borderId="2" xfId="0" applyFont="1" applyFill="1" applyBorder="1" applyAlignment="1">
      <alignment horizontal="center"/>
    </xf>
    <xf numFmtId="167" fontId="24" fillId="0" borderId="3" xfId="0" applyNumberFormat="1" applyFont="1" applyBorder="1" applyAlignment="1">
      <alignment horizontal="right"/>
    </xf>
    <xf numFmtId="0" fontId="8" fillId="3" borderId="3" xfId="0" applyFont="1" applyFill="1" applyBorder="1" applyAlignment="1">
      <alignment horizontal="center"/>
    </xf>
    <xf numFmtId="166" fontId="1" fillId="0" borderId="2" xfId="0" applyNumberFormat="1" applyFont="1" applyBorder="1"/>
    <xf numFmtId="166" fontId="1" fillId="0" borderId="4" xfId="0" applyNumberFormat="1" applyFont="1" applyBorder="1"/>
    <xf numFmtId="0" fontId="0" fillId="5" borderId="6" xfId="0" applyFill="1" applyBorder="1"/>
    <xf numFmtId="0" fontId="8" fillId="5" borderId="6" xfId="0" applyFont="1" applyFill="1" applyBorder="1"/>
    <xf numFmtId="0" fontId="8" fillId="6" borderId="1" xfId="0" applyFont="1" applyFill="1" applyBorder="1" applyAlignment="1">
      <alignment horizontal="right"/>
    </xf>
    <xf numFmtId="4" fontId="1" fillId="2" borderId="0" xfId="2" applyNumberFormat="1" applyFont="1" applyFill="1" applyBorder="1" applyAlignment="1" applyProtection="1">
      <alignment horizontal="right" vertical="center" wrapText="1"/>
    </xf>
    <xf numFmtId="0" fontId="8" fillId="6" borderId="7" xfId="0" applyFont="1" applyFill="1" applyBorder="1"/>
    <xf numFmtId="0" fontId="8" fillId="6" borderId="9" xfId="0" applyFont="1" applyFill="1" applyBorder="1"/>
    <xf numFmtId="0" fontId="8" fillId="3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3" borderId="10" xfId="0" applyFont="1" applyFill="1" applyBorder="1"/>
    <xf numFmtId="0" fontId="8" fillId="6" borderId="10" xfId="0" applyFont="1" applyFill="1" applyBorder="1"/>
    <xf numFmtId="0" fontId="8" fillId="6" borderId="10" xfId="0" applyFont="1" applyFill="1" applyBorder="1" applyAlignment="1">
      <alignment horizontal="right"/>
    </xf>
    <xf numFmtId="167" fontId="24" fillId="0" borderId="13" xfId="0" applyNumberFormat="1" applyFont="1" applyBorder="1" applyAlignment="1">
      <alignment horizontal="right"/>
    </xf>
    <xf numFmtId="166" fontId="8" fillId="0" borderId="12" xfId="0" applyNumberFormat="1" applyFont="1" applyBorder="1"/>
    <xf numFmtId="0" fontId="29" fillId="2" borderId="0" xfId="0" applyFont="1" applyFill="1"/>
    <xf numFmtId="0" fontId="8" fillId="6" borderId="4" xfId="0" applyFont="1" applyFill="1" applyBorder="1"/>
    <xf numFmtId="166" fontId="8" fillId="0" borderId="11" xfId="0" applyNumberFormat="1" applyFont="1" applyBorder="1"/>
    <xf numFmtId="0" fontId="30" fillId="0" borderId="6" xfId="0" applyFont="1" applyBorder="1"/>
    <xf numFmtId="0" fontId="30" fillId="3" borderId="8" xfId="0" applyFont="1" applyFill="1" applyBorder="1"/>
    <xf numFmtId="0" fontId="30" fillId="6" borderId="8" xfId="0" applyFont="1" applyFill="1" applyBorder="1"/>
    <xf numFmtId="0" fontId="0" fillId="3" borderId="14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17" xfId="0" applyFill="1" applyBorder="1"/>
    <xf numFmtId="0" fontId="0" fillId="3" borderId="22" xfId="0" applyFill="1" applyBorder="1"/>
    <xf numFmtId="0" fontId="8" fillId="5" borderId="17" xfId="0" applyFont="1" applyFill="1" applyBorder="1"/>
    <xf numFmtId="0" fontId="8" fillId="5" borderId="15" xfId="0" applyFont="1" applyFill="1" applyBorder="1"/>
    <xf numFmtId="0" fontId="8" fillId="5" borderId="16" xfId="0" applyFont="1" applyFill="1" applyBorder="1"/>
    <xf numFmtId="0" fontId="8" fillId="0" borderId="17" xfId="0" pivotButton="1" applyFont="1" applyBorder="1"/>
    <xf numFmtId="0" fontId="8" fillId="3" borderId="25" xfId="0" applyFont="1" applyFill="1" applyBorder="1"/>
    <xf numFmtId="0" fontId="8" fillId="6" borderId="25" xfId="0" applyFont="1" applyFill="1" applyBorder="1"/>
    <xf numFmtId="0" fontId="8" fillId="6" borderId="26" xfId="0" applyFont="1" applyFill="1" applyBorder="1"/>
    <xf numFmtId="0" fontId="0" fillId="5" borderId="19" xfId="0" applyFill="1" applyBorder="1"/>
    <xf numFmtId="0" fontId="0" fillId="5" borderId="27" xfId="0" applyFill="1" applyBorder="1"/>
    <xf numFmtId="0" fontId="8" fillId="5" borderId="19" xfId="0" applyFont="1" applyFill="1" applyBorder="1"/>
    <xf numFmtId="0" fontId="8" fillId="5" borderId="27" xfId="0" applyFont="1" applyFill="1" applyBorder="1"/>
    <xf numFmtId="0" fontId="8" fillId="3" borderId="28" xfId="0" applyFont="1" applyFill="1" applyBorder="1"/>
    <xf numFmtId="0" fontId="8" fillId="6" borderId="29" xfId="0" applyFont="1" applyFill="1" applyBorder="1"/>
    <xf numFmtId="0" fontId="8" fillId="5" borderId="14" xfId="0" applyFont="1" applyFill="1" applyBorder="1"/>
    <xf numFmtId="0" fontId="8" fillId="0" borderId="14" xfId="0" pivotButton="1" applyFont="1" applyBorder="1"/>
    <xf numFmtId="0" fontId="8" fillId="3" borderId="24" xfId="0" applyFont="1" applyFill="1" applyBorder="1"/>
    <xf numFmtId="0" fontId="0" fillId="0" borderId="30" xfId="0" applyBorder="1"/>
    <xf numFmtId="0" fontId="8" fillId="0" borderId="19" xfId="0" applyFont="1" applyBorder="1"/>
    <xf numFmtId="0" fontId="8" fillId="0" borderId="30" xfId="0" pivotButton="1" applyFont="1" applyBorder="1"/>
    <xf numFmtId="0" fontId="30" fillId="0" borderId="19" xfId="0" pivotButton="1" applyFont="1" applyBorder="1"/>
    <xf numFmtId="0" fontId="30" fillId="0" borderId="27" xfId="0" applyFont="1" applyBorder="1"/>
    <xf numFmtId="0" fontId="30" fillId="3" borderId="31" xfId="0" applyFont="1" applyFill="1" applyBorder="1"/>
    <xf numFmtId="0" fontId="30" fillId="6" borderId="32" xfId="0" applyFont="1" applyFill="1" applyBorder="1"/>
    <xf numFmtId="0" fontId="8" fillId="3" borderId="33" xfId="0" applyFont="1" applyFill="1" applyBorder="1"/>
    <xf numFmtId="0" fontId="8" fillId="0" borderId="19" xfId="0" pivotButton="1" applyFont="1" applyBorder="1"/>
    <xf numFmtId="0" fontId="8" fillId="6" borderId="34" xfId="0" applyFont="1" applyFill="1" applyBorder="1"/>
    <xf numFmtId="0" fontId="3" fillId="2" borderId="0" xfId="0" applyFont="1" applyFill="1" applyAlignment="1">
      <alignment horizontal="left"/>
    </xf>
    <xf numFmtId="0" fontId="17" fillId="5" borderId="11" xfId="0" applyFont="1" applyFill="1" applyBorder="1" applyAlignment="1">
      <alignment horizontal="left" wrapText="1"/>
    </xf>
    <xf numFmtId="166" fontId="0" fillId="0" borderId="14" xfId="0" applyNumberFormat="1" applyFont="1" applyBorder="1" applyAlignment="1"/>
    <xf numFmtId="166" fontId="0" fillId="0" borderId="17" xfId="0" applyNumberFormat="1" applyFont="1" applyBorder="1" applyAlignment="1"/>
    <xf numFmtId="166" fontId="0" fillId="0" borderId="18" xfId="0" applyNumberFormat="1" applyFont="1" applyBorder="1" applyAlignment="1"/>
    <xf numFmtId="166" fontId="0" fillId="0" borderId="19" xfId="0" applyNumberFormat="1" applyFont="1" applyBorder="1" applyAlignment="1"/>
    <xf numFmtId="166" fontId="0" fillId="0" borderId="0" xfId="0" applyNumberFormat="1" applyFont="1" applyAlignment="1"/>
    <xf numFmtId="166" fontId="0" fillId="0" borderId="20" xfId="0" applyNumberFormat="1" applyFont="1" applyBorder="1" applyAlignment="1"/>
    <xf numFmtId="166" fontId="0" fillId="0" borderId="21" xfId="0" applyNumberFormat="1" applyFont="1" applyBorder="1" applyAlignment="1"/>
    <xf numFmtId="166" fontId="0" fillId="0" borderId="22" xfId="0" applyNumberFormat="1" applyFont="1" applyBorder="1" applyAlignment="1"/>
    <xf numFmtId="166" fontId="0" fillId="0" borderId="23" xfId="0" applyNumberFormat="1" applyFont="1" applyBorder="1" applyAlignment="1"/>
    <xf numFmtId="166" fontId="0" fillId="0" borderId="14" xfId="0" applyNumberFormat="1" applyFont="1" applyBorder="1" applyAlignment="1">
      <alignment horizontal="right" wrapText="1"/>
    </xf>
    <xf numFmtId="166" fontId="0" fillId="0" borderId="17" xfId="0" applyNumberFormat="1" applyFont="1" applyFill="1" applyBorder="1" applyAlignment="1"/>
    <xf numFmtId="166" fontId="0" fillId="0" borderId="0" xfId="0" applyNumberFormat="1" applyFont="1" applyFill="1" applyAlignment="1"/>
    <xf numFmtId="166" fontId="0" fillId="0" borderId="22" xfId="0" applyNumberFormat="1" applyFont="1" applyFill="1" applyBorder="1" applyAlignment="1"/>
    <xf numFmtId="166" fontId="0" fillId="0" borderId="17" xfId="0" applyNumberFormat="1" applyFont="1" applyBorder="1" applyAlignment="1">
      <alignment horizontal="right" wrapText="1"/>
    </xf>
    <xf numFmtId="166" fontId="0" fillId="0" borderId="0" xfId="0" applyNumberFormat="1" applyFont="1" applyBorder="1" applyAlignment="1"/>
    <xf numFmtId="166" fontId="0" fillId="0" borderId="19" xfId="0" applyNumberFormat="1" applyFont="1" applyBorder="1" applyAlignment="1">
      <alignment horizontal="right" wrapText="1"/>
    </xf>
    <xf numFmtId="166" fontId="0" fillId="0" borderId="0" xfId="0" applyNumberFormat="1" applyFont="1" applyBorder="1" applyAlignment="1">
      <alignment horizontal="right" wrapText="1"/>
    </xf>
    <xf numFmtId="166" fontId="0" fillId="0" borderId="0" xfId="0" applyNumberFormat="1" applyFont="1" applyFill="1" applyBorder="1" applyAlignment="1"/>
    <xf numFmtId="166" fontId="0" fillId="0" borderId="17" xfId="0" applyNumberFormat="1" applyFont="1" applyFill="1" applyBorder="1" applyAlignment="1">
      <alignment horizontal="right" wrapText="1"/>
    </xf>
    <xf numFmtId="166" fontId="0" fillId="0" borderId="18" xfId="0" applyNumberFormat="1" applyFont="1" applyBorder="1" applyAlignment="1">
      <alignment horizontal="right" wrapText="1"/>
    </xf>
    <xf numFmtId="166" fontId="0" fillId="0" borderId="19" xfId="0" applyNumberFormat="1" applyFont="1" applyFill="1" applyBorder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166" fontId="0" fillId="0" borderId="20" xfId="0" applyNumberFormat="1" applyFont="1" applyBorder="1" applyAlignment="1">
      <alignment horizontal="right" wrapText="1"/>
    </xf>
    <xf numFmtId="166" fontId="0" fillId="0" borderId="21" xfId="0" applyNumberFormat="1" applyFont="1" applyFill="1" applyBorder="1" applyAlignment="1">
      <alignment horizontal="right" wrapText="1"/>
    </xf>
    <xf numFmtId="166" fontId="0" fillId="0" borderId="22" xfId="0" applyNumberFormat="1" applyFont="1" applyBorder="1" applyAlignment="1">
      <alignment horizontal="right" wrapText="1"/>
    </xf>
    <xf numFmtId="166" fontId="0" fillId="0" borderId="23" xfId="0" applyNumberFormat="1" applyFont="1" applyBorder="1" applyAlignment="1">
      <alignment horizontal="right" wrapText="1"/>
    </xf>
    <xf numFmtId="166" fontId="0" fillId="0" borderId="14" xfId="0" applyNumberFormat="1" applyFont="1" applyFill="1" applyBorder="1" applyAlignment="1"/>
    <xf numFmtId="166" fontId="0" fillId="0" borderId="0" xfId="0" applyNumberFormat="1" applyFont="1" applyFill="1" applyAlignment="1">
      <alignment horizontal="right" wrapText="1"/>
    </xf>
    <xf numFmtId="166" fontId="0" fillId="0" borderId="22" xfId="0" applyNumberFormat="1" applyFont="1" applyFill="1" applyBorder="1" applyAlignment="1">
      <alignment horizontal="right" wrapText="1"/>
    </xf>
    <xf numFmtId="0" fontId="0" fillId="3" borderId="0" xfId="0" applyFill="1" applyBorder="1"/>
    <xf numFmtId="166" fontId="0" fillId="0" borderId="0" xfId="0" applyNumberFormat="1" applyFont="1" applyFill="1" applyBorder="1" applyAlignment="1">
      <alignment horizontal="right" wrapText="1"/>
    </xf>
    <xf numFmtId="166" fontId="0" fillId="0" borderId="19" xfId="0" applyNumberFormat="1" applyFont="1" applyFill="1" applyBorder="1" applyAlignment="1"/>
    <xf numFmtId="166" fontId="0" fillId="0" borderId="2" xfId="0" applyNumberFormat="1" applyFont="1" applyBorder="1" applyAlignment="1"/>
    <xf numFmtId="166" fontId="0" fillId="0" borderId="2" xfId="0" applyNumberFormat="1" applyFont="1" applyFill="1" applyBorder="1" applyAlignment="1"/>
    <xf numFmtId="166" fontId="0" fillId="0" borderId="3" xfId="0" applyNumberFormat="1" applyFont="1" applyBorder="1" applyAlignment="1"/>
    <xf numFmtId="166" fontId="0" fillId="0" borderId="3" xfId="0" applyNumberFormat="1" applyFont="1" applyFill="1" applyBorder="1" applyAlignment="1"/>
    <xf numFmtId="166" fontId="0" fillId="0" borderId="4" xfId="0" applyNumberFormat="1" applyFont="1" applyBorder="1" applyAlignment="1"/>
    <xf numFmtId="166" fontId="0" fillId="0" borderId="4" xfId="0" applyNumberFormat="1" applyFont="1" applyFill="1" applyBorder="1" applyAlignment="1"/>
    <xf numFmtId="0" fontId="0" fillId="3" borderId="21" xfId="0" applyFont="1" applyFill="1" applyBorder="1"/>
    <xf numFmtId="0" fontId="30" fillId="0" borderId="6" xfId="0" applyFont="1" applyFill="1" applyBorder="1"/>
    <xf numFmtId="0" fontId="0" fillId="5" borderId="0" xfId="0" applyFill="1" applyBorder="1"/>
    <xf numFmtId="0" fontId="8" fillId="3" borderId="0" xfId="0" applyFont="1" applyFill="1" applyBorder="1"/>
    <xf numFmtId="0" fontId="8" fillId="5" borderId="0" xfId="0" applyFont="1" applyFill="1" applyBorder="1"/>
    <xf numFmtId="0" fontId="1" fillId="3" borderId="0" xfId="0" applyFont="1" applyFill="1" applyBorder="1"/>
    <xf numFmtId="0" fontId="8" fillId="3" borderId="24" xfId="0" applyNumberFormat="1" applyFont="1" applyFill="1" applyBorder="1" applyAlignment="1"/>
    <xf numFmtId="0" fontId="8" fillId="3" borderId="25" xfId="0" applyNumberFormat="1" applyFont="1" applyFill="1" applyBorder="1" applyAlignment="1"/>
    <xf numFmtId="0" fontId="8" fillId="3" borderId="28" xfId="0" applyNumberFormat="1" applyFont="1" applyFill="1" applyBorder="1" applyAlignment="1"/>
    <xf numFmtId="0" fontId="8" fillId="3" borderId="7" xfId="0" applyNumberFormat="1" applyFont="1" applyFill="1" applyBorder="1" applyAlignment="1"/>
  </cellXfs>
  <cellStyles count="3">
    <cellStyle name="Hiperlink" xfId="1" builtinId="8"/>
    <cellStyle name="Normal" xfId="0" builtinId="0"/>
    <cellStyle name="Vírgula" xfId="2" builtinId="3"/>
  </cellStyles>
  <dxfs count="2156"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z val="10.5"/>
      </font>
      <alignment horizontal="right" wrapText="1" readingOrder="0"/>
    </dxf>
    <dxf>
      <border>
        <bottom style="thin">
          <color indexed="8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z val="10.5"/>
      </font>
      <alignment horizontal="right" wrapText="1" readingOrder="0"/>
    </dxf>
    <dxf>
      <border>
        <bottom style="thin">
          <color indexed="8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z val="10.5"/>
      </font>
      <alignment horizontal="right" wrapText="1" readingOrder="0"/>
    </dxf>
    <dxf>
      <border>
        <bottom style="thin">
          <color indexed="8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z val="10.5"/>
      </font>
      <alignment horizontal="right" wrapText="1" readingOrder="0"/>
    </dxf>
    <dxf>
      <border>
        <bottom style="thin">
          <color indexed="8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u val="none"/>
      </font>
    </dxf>
    <dxf>
      <fill>
        <patternFill patternType="solid">
          <fgColor indexed="64"/>
          <bgColor indexed="44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6" formatCode="_(* #,##0_);_(* \(#,##0\);_(* &quot;-&quot;??_);_(@_)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</font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4" formatCode="_(* #,##0.00_);_(* \(#,##0.0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bottom style="thin">
          <color indexed="8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 val="0"/>
      </font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border>
        <bottom style="thin">
          <color indexed="8"/>
        </bottom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i val="0"/>
      </font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border>
        <top style="thin">
          <color rgb="FF999999"/>
        </top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4" formatCode="_(* #,##0.00_);_(* \(#,##0.0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top style="thin">
          <color indexed="8"/>
        </top>
        <bottom style="thin">
          <color indexed="8"/>
        </bottom>
      </border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bgColor auto="1"/>
        </patternFill>
      </fill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/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top style="thin">
          <color indexed="8"/>
        </top>
        <bottom style="thin">
          <color indexed="8"/>
        </bottom>
      </border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4" formatCode="_(* #,##0.00_);_(* \(#,##0.00\);_(* &quot;-&quot;??_);_(@_)"/>
      <alignment horizontal="general" vertical="bottom" textRotation="0" wrapText="0" relativeIndent="0" justifyLastLine="0" shrinkToFit="0" readingOrder="0"/>
    </dxf>
    <dxf>
      <numFmt numFmtId="166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border>
        <vertical style="thin">
          <color indexed="8"/>
        </vertical>
      </border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bottom style="thin">
          <color auto="1"/>
        </bottom>
      </border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/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z val="10.5"/>
      </font>
      <alignment horizontal="right" wrapText="1" readingOrder="0"/>
    </dxf>
    <dxf>
      <border>
        <bottom style="thin">
          <color indexed="8"/>
        </bottom>
      </border>
    </dxf>
    <dxf>
      <fill>
        <patternFill patternType="solid">
          <fgColor indexed="64"/>
          <bgColor indexed="44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"/>
      </font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border>
        <right style="thin">
          <color indexed="8"/>
        </right>
      </border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ont>
        <b/>
        <family val="2"/>
      </font>
    </dxf>
    <dxf>
      <fill>
        <patternFill>
          <fgColor indexed="64"/>
          <bgColor indexed="44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z val="10.5"/>
      </font>
      <alignment horizontal="right" wrapText="1" readingOrder="0"/>
    </dxf>
    <dxf>
      <border>
        <bottom style="thin">
          <color indexed="8"/>
        </bottom>
      </border>
    </dxf>
    <dxf>
      <fill>
        <patternFill patternType="solid">
          <fgColor indexed="64"/>
          <bgColor indexed="44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"/>
      </font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z val="10.5"/>
      </font>
      <alignment horizontal="right" wrapText="1" readingOrder="0"/>
    </dxf>
    <dxf>
      <border>
        <bottom style="thin">
          <color indexed="8"/>
        </bottom>
      </border>
    </dxf>
    <dxf>
      <fill>
        <patternFill patternType="solid">
          <fgColor indexed="64"/>
          <bgColor indexed="44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"/>
      </font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z val="10.5"/>
      </font>
      <alignment horizontal="right" wrapText="1" readingOrder="0"/>
    </dxf>
    <dxf>
      <border>
        <bottom style="thin">
          <color indexed="8"/>
        </bottom>
      </border>
    </dxf>
    <dxf>
      <fill>
        <patternFill patternType="solid">
          <fgColor indexed="64"/>
          <bgColor indexed="44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"/>
      </font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u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bottom style="thin">
          <color indexed="8"/>
        </bottom>
      </border>
    </dxf>
    <dxf>
      <fill>
        <patternFill patternType="none">
          <fgColor indexed="64"/>
          <bgColor indexed="65"/>
        </patternFill>
      </fill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fill>
        <patternFill patternType="none">
          <fgColor indexed="64"/>
          <bgColor indexed="65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border>
        <bottom style="thin">
          <color indexed="8"/>
        </bottom>
      </border>
    </dxf>
    <dxf>
      <fill>
        <patternFill patternType="none">
          <fgColor indexed="64"/>
          <bgColor indexed="65"/>
        </patternFill>
      </fill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bottom style="thin">
          <color indexed="8"/>
        </bottom>
      </border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/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top style="thin">
          <color indexed="8"/>
        </top>
        <bottom style="thin">
          <color indexed="8"/>
        </bottom>
      </border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4" formatCode="_(* #,##0.00_);_(* \(#,##0.00\);_(* &quot;-&quot;??_);_(@_)"/>
      <alignment horizontal="general" vertical="bottom" textRotation="0" wrapText="0" relativeIndent="0" justifyLastLine="0" shrinkToFit="0" readingOrder="0"/>
    </dxf>
    <dxf>
      <numFmt numFmtId="166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border>
        <vertical style="thin">
          <color indexed="8"/>
        </vertical>
      </border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solid">
          <fgColor indexed="64"/>
          <bgColor indexed="44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solid">
          <fgColor indexed="64"/>
          <bgColor indexed="44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u val="none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/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 wrapText="1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alignment horizontal="right" wrapText="1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border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6" formatCode="_(* #,##0_);_(* \(#,##0\);_(* &quot;-&quot;??_);_(@_)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indexed="44"/>
        </patternFill>
      </fill>
    </dxf>
    <dxf>
      <font>
        <u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fgColor indexed="64"/>
          <bgColor indexed="44"/>
        </patternFill>
      </fill>
    </dxf>
    <dxf>
      <font>
        <b/>
        <family val="2"/>
      </font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border>
        <right style="thin">
          <color indexed="8"/>
        </right>
      </border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solid">
          <fgColor indexed="64"/>
          <bgColor indexed="44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relativeIndent="0" justifyLastLine="0" shrinkToFit="0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solid">
          <fgColor indexed="64"/>
          <bgColor indexed="44"/>
        </patternFill>
      </fill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none">
          <bgColor auto="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family val="2"/>
      </font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ill>
        <patternFill patternType="none">
          <fgColor indexed="64"/>
          <bgColor indexed="65"/>
        </patternFill>
      </fill>
    </dxf>
    <dxf>
      <border>
        <bottom style="thin">
          <color indexed="8"/>
        </bottom>
      </border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border>
        <vertical style="thin">
          <color indexed="8"/>
        </vertical>
      </border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border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alignment horizontal="right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right"/>
    </dxf>
    <dxf>
      <border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border>
        <vertical style="thin">
          <color indexed="8"/>
        </vertical>
      </border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border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border>
        <top style="thin">
          <color rgb="FF999999"/>
        </top>
      </border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i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bottom style="thin">
          <color indexed="8"/>
        </bottom>
      </border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b val="0"/>
      </font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ont>
        <b val="0"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</dxfs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pivotCacheDefinition" Target="pivotCache/pivotCacheDefinition12.xml"/><Relationship Id="rId18" Type="http://schemas.openxmlformats.org/officeDocument/2006/relationships/pivotCacheDefinition" Target="pivotCache/pivotCacheDefinition17.xml"/><Relationship Id="rId3" Type="http://schemas.openxmlformats.org/officeDocument/2006/relationships/pivotCacheDefinition" Target="pivotCache/pivotCacheDefinition2.xml"/><Relationship Id="rId21" Type="http://schemas.openxmlformats.org/officeDocument/2006/relationships/styles" Target="styles.xml"/><Relationship Id="rId7" Type="http://schemas.openxmlformats.org/officeDocument/2006/relationships/pivotCacheDefinition" Target="pivotCache/pivotCacheDefinition6.xml"/><Relationship Id="rId12" Type="http://schemas.openxmlformats.org/officeDocument/2006/relationships/pivotCacheDefinition" Target="pivotCache/pivotCacheDefinition11.xml"/><Relationship Id="rId17" Type="http://schemas.openxmlformats.org/officeDocument/2006/relationships/pivotCacheDefinition" Target="pivotCache/pivotCacheDefinition16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4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9.xml"/><Relationship Id="rId19" Type="http://schemas.openxmlformats.org/officeDocument/2006/relationships/pivotCacheDefinition" Target="pivotCache/pivotCacheDefinition18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1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Plan1!$C$157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Plan1!$C$158:$C$169</c:f>
              <c:numCache>
                <c:formatCode>_(* #,##0_);_(* \(#,##0\);_(* "-"??_);_(@_)</c:formatCode>
                <c:ptCount val="12"/>
                <c:pt idx="0">
                  <c:v>26.816961898672705</c:v>
                </c:pt>
                <c:pt idx="1">
                  <c:v>27.887125261077991</c:v>
                </c:pt>
                <c:pt idx="2">
                  <c:v>29.818583812316234</c:v>
                </c:pt>
                <c:pt idx="3">
                  <c:v>29.945790789676135</c:v>
                </c:pt>
                <c:pt idx="4">
                  <c:v>25.148433049073294</c:v>
                </c:pt>
                <c:pt idx="5">
                  <c:v>28.854693757501011</c:v>
                </c:pt>
                <c:pt idx="6">
                  <c:v>30.777781781671965</c:v>
                </c:pt>
                <c:pt idx="7">
                  <c:v>30.013857468784551</c:v>
                </c:pt>
                <c:pt idx="8">
                  <c:v>30.211407773800815</c:v>
                </c:pt>
                <c:pt idx="9">
                  <c:v>33.172206936310623</c:v>
                </c:pt>
                <c:pt idx="10">
                  <c:v>31.853920071185708</c:v>
                </c:pt>
                <c:pt idx="11">
                  <c:v>32.135046759179133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Plan1!$D$157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Plan1!$D$158:$D$169</c:f>
              <c:numCache>
                <c:formatCode>_(* #,##0_);_(* \(#,##0\);_(* "-"??_);_(@_)</c:formatCode>
                <c:ptCount val="12"/>
                <c:pt idx="0">
                  <c:v>26.976172162183992</c:v>
                </c:pt>
                <c:pt idx="1">
                  <c:v>28.083957583624585</c:v>
                </c:pt>
                <c:pt idx="2">
                  <c:v>29.385730327017104</c:v>
                </c:pt>
                <c:pt idx="3">
                  <c:v>24.885648990231505</c:v>
                </c:pt>
                <c:pt idx="4">
                  <c:v>27.523428876433517</c:v>
                </c:pt>
                <c:pt idx="5">
                  <c:v>27.598296902755202</c:v>
                </c:pt>
                <c:pt idx="6">
                  <c:v>28.697314619765425</c:v>
                </c:pt>
                <c:pt idx="7">
                  <c:v>26.08833452958169</c:v>
                </c:pt>
                <c:pt idx="8">
                  <c:v>25.221614867320945</c:v>
                </c:pt>
                <c:pt idx="9">
                  <c:v>26.837397623531864</c:v>
                </c:pt>
                <c:pt idx="10">
                  <c:v>21.518371081567565</c:v>
                </c:pt>
                <c:pt idx="11">
                  <c:v>20.058149500886501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Plan1!$E$157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Plan1!$E$158:$E$169</c:f>
              <c:numCache>
                <c:formatCode>_(* #,##0_);_(* \(#,##0\);_(* "-"??_);_(@_)</c:formatCode>
                <c:ptCount val="12"/>
                <c:pt idx="0">
                  <c:v>16.517883240028677</c:v>
                </c:pt>
                <c:pt idx="1">
                  <c:v>18.565463917768106</c:v>
                </c:pt>
                <c:pt idx="2">
                  <c:v>19.993054610977911</c:v>
                </c:pt>
                <c:pt idx="3">
                  <c:v>24.199467457625378</c:v>
                </c:pt>
                <c:pt idx="4">
                  <c:v>26.491907327078213</c:v>
                </c:pt>
                <c:pt idx="5">
                  <c:v>25.781934386515257</c:v>
                </c:pt>
                <c:pt idx="6">
                  <c:v>25.173284161019616</c:v>
                </c:pt>
                <c:pt idx="7">
                  <c:v>26.83655305685059</c:v>
                </c:pt>
                <c:pt idx="8">
                  <c:v>26.55130736963633</c:v>
                </c:pt>
                <c:pt idx="9">
                  <c:v>28.35846075244871</c:v>
                </c:pt>
                <c:pt idx="10">
                  <c:v>29.403845744596502</c:v>
                </c:pt>
                <c:pt idx="11">
                  <c:v>25.838947144198105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Plan1!$F$157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Plan1!$F$158:$F$169</c:f>
              <c:numCache>
                <c:formatCode>_(* #,##0_);_(* \(#,##0\);_(* "-"??_);_(@_)</c:formatCode>
                <c:ptCount val="12"/>
                <c:pt idx="0">
                  <c:v>31.09559621765041</c:v>
                </c:pt>
                <c:pt idx="1">
                  <c:v>32.873258335111856</c:v>
                </c:pt>
                <c:pt idx="2">
                  <c:v>34.966573404059574</c:v>
                </c:pt>
                <c:pt idx="3">
                  <c:v>31.33380394434187</c:v>
                </c:pt>
                <c:pt idx="4">
                  <c:v>27.816834720728757</c:v>
                </c:pt>
                <c:pt idx="5">
                  <c:v>25.830721790100267</c:v>
                </c:pt>
                <c:pt idx="6">
                  <c:v>29.68560116725385</c:v>
                </c:pt>
                <c:pt idx="7">
                  <c:v>30.585749842138</c:v>
                </c:pt>
                <c:pt idx="8">
                  <c:v>29.958178226778113</c:v>
                </c:pt>
                <c:pt idx="9">
                  <c:v>29.696762366987915</c:v>
                </c:pt>
                <c:pt idx="10">
                  <c:v>29.619644807648722</c:v>
                </c:pt>
                <c:pt idx="11">
                  <c:v>31.076596219616977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Plan1!$G$157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Plan1!$G$158:$G$169</c:f>
              <c:numCache>
                <c:formatCode>_(* #,##0_);_(* \(#,##0\);_(* "-"??_);_(@_)</c:formatCode>
                <c:ptCount val="12"/>
                <c:pt idx="0">
                  <c:v>32.694918398946307</c:v>
                </c:pt>
                <c:pt idx="1">
                  <c:v>33.61819542319892</c:v>
                </c:pt>
                <c:pt idx="2">
                  <c:v>34.0292631833344</c:v>
                </c:pt>
                <c:pt idx="3">
                  <c:v>36.196889447642938</c:v>
                </c:pt>
                <c:pt idx="4">
                  <c:v>36.311194887946328</c:v>
                </c:pt>
                <c:pt idx="5">
                  <c:v>40.51158632241998</c:v>
                </c:pt>
                <c:pt idx="6">
                  <c:v>38.472986409334254</c:v>
                </c:pt>
                <c:pt idx="7">
                  <c:v>42.255070701488719</c:v>
                </c:pt>
                <c:pt idx="8">
                  <c:v>43.38453627975754</c:v>
                </c:pt>
                <c:pt idx="9">
                  <c:v>46.673413075968291</c:v>
                </c:pt>
                <c:pt idx="10">
                  <c:v>48.295263269725702</c:v>
                </c:pt>
                <c:pt idx="11">
                  <c:v>47.278653612156781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Plan1!$H$157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Plan1!$H$158:$H$169</c:f>
              <c:numCache>
                <c:formatCode>_(* #,##0_);_(* \(#,##0\);_(* "-"??_);_(@_)</c:formatCode>
                <c:ptCount val="12"/>
                <c:pt idx="0">
                  <c:v>41.76844179051335</c:v>
                </c:pt>
                <c:pt idx="1">
                  <c:v>43.597822453639495</c:v>
                </c:pt>
                <c:pt idx="2">
                  <c:v>49.275150725082312</c:v>
                </c:pt>
                <c:pt idx="3">
                  <c:v>51.374311822711533</c:v>
                </c:pt>
                <c:pt idx="4">
                  <c:v>53.869532613369415</c:v>
                </c:pt>
                <c:pt idx="5">
                  <c:v>53.291142139767103</c:v>
                </c:pt>
                <c:pt idx="6">
                  <c:v>55.709341124429855</c:v>
                </c:pt>
                <c:pt idx="7">
                  <c:v>62.125077876775151</c:v>
                </c:pt>
                <c:pt idx="8">
                  <c:v>66.529926411079799</c:v>
                </c:pt>
                <c:pt idx="9">
                  <c:v>66.633818324166654</c:v>
                </c:pt>
                <c:pt idx="10">
                  <c:v>62.518375934104803</c:v>
                </c:pt>
                <c:pt idx="11">
                  <c:v>63.547847577690938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Plan1!$I$157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Plan1!$I$158:$I$169</c:f>
              <c:numCache>
                <c:formatCode>_(* #,##0_);_(* \(#,##0\);_(* "-"??_);_(@_)</c:formatCode>
                <c:ptCount val="12"/>
                <c:pt idx="0">
                  <c:v>63.297748930599916</c:v>
                </c:pt>
                <c:pt idx="1">
                  <c:v>61.037884398827593</c:v>
                </c:pt>
                <c:pt idx="2">
                  <c:v>64.335953094664077</c:v>
                </c:pt>
                <c:pt idx="3">
                  <c:v>67.121027897219079</c:v>
                </c:pt>
                <c:pt idx="4">
                  <c:v>71.119195018982708</c:v>
                </c:pt>
                <c:pt idx="5">
                  <c:v>74.556741222033992</c:v>
                </c:pt>
                <c:pt idx="6">
                  <c:v>73.840409144104257</c:v>
                </c:pt>
                <c:pt idx="7">
                  <c:v>77.014499974935802</c:v>
                </c:pt>
                <c:pt idx="8">
                  <c:v>74.886927672281459</c:v>
                </c:pt>
                <c:pt idx="9">
                  <c:v>68.272395824642103</c:v>
                </c:pt>
                <c:pt idx="10">
                  <c:v>66.389180117075327</c:v>
                </c:pt>
                <c:pt idx="11">
                  <c:v>60.934620221449912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Plan1!$J$157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Plan1!$J$158:$J$169</c:f>
              <c:numCache>
                <c:formatCode>_(* #,##0_);_(* \(#,##0\);_(* "-"??_);_(@_)</c:formatCode>
                <c:ptCount val="12"/>
                <c:pt idx="0">
                  <c:v>65.031018549844944</c:v>
                </c:pt>
                <c:pt idx="1">
                  <c:v>61.209390694535927</c:v>
                </c:pt>
                <c:pt idx="2">
                  <c:v>60.616880044783059</c:v>
                </c:pt>
                <c:pt idx="3">
                  <c:v>66.551773474939068</c:v>
                </c:pt>
                <c:pt idx="4">
                  <c:v>69.315082426017611</c:v>
                </c:pt>
                <c:pt idx="5">
                  <c:v>72.215933800555774</c:v>
                </c:pt>
                <c:pt idx="6">
                  <c:v>75.493803688544972</c:v>
                </c:pt>
                <c:pt idx="7">
                  <c:v>77.613461038366623</c:v>
                </c:pt>
                <c:pt idx="8">
                  <c:v>77.645124845181073</c:v>
                </c:pt>
                <c:pt idx="9">
                  <c:v>81.361714077646155</c:v>
                </c:pt>
                <c:pt idx="10">
                  <c:v>93.275501541274807</c:v>
                </c:pt>
                <c:pt idx="11">
                  <c:v>96.296989639907039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v>2008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Plan1!$K$158:$K$169</c:f>
              <c:numCache>
                <c:formatCode>_(* #,##0_);_(* \(#,##0\);_(* "-"??_);_(@_)</c:formatCode>
                <c:ptCount val="12"/>
                <c:pt idx="0">
                  <c:v>97.924520715140957</c:v>
                </c:pt>
                <c:pt idx="1">
                  <c:v>95.113056594218079</c:v>
                </c:pt>
                <c:pt idx="2">
                  <c:v>99.715533025837729</c:v>
                </c:pt>
                <c:pt idx="3">
                  <c:v>111.26290024993475</c:v>
                </c:pt>
                <c:pt idx="4">
                  <c:v>115.1043050248586</c:v>
                </c:pt>
                <c:pt idx="5">
                  <c:v>127.3384815841216</c:v>
                </c:pt>
                <c:pt idx="6">
                  <c:v>141.08399214708032</c:v>
                </c:pt>
                <c:pt idx="7">
                  <c:v>134.55361393911568</c:v>
                </c:pt>
                <c:pt idx="8">
                  <c:v>123.71685125425363</c:v>
                </c:pt>
                <c:pt idx="9">
                  <c:v>109.4612336389404</c:v>
                </c:pt>
                <c:pt idx="10">
                  <c:v>86.434711069290316</c:v>
                </c:pt>
                <c:pt idx="11">
                  <c:v>62.416811585846453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Plan1!$L$157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Plan1!$L$158:$L$169</c:f>
              <c:numCache>
                <c:formatCode>_(* #,##0_);_(* \(#,##0\);_(* "-"??_);_(@_)</c:formatCode>
                <c:ptCount val="12"/>
                <c:pt idx="0">
                  <c:v>46.737665591710652</c:v>
                </c:pt>
                <c:pt idx="1">
                  <c:v>46.512946184811391</c:v>
                </c:pt>
                <c:pt idx="2">
                  <c:v>48.949758360634263</c:v>
                </c:pt>
                <c:pt idx="3">
                  <c:v>50.451382425249733</c:v>
                </c:pt>
                <c:pt idx="4">
                  <c:v>53.87183814320629</c:v>
                </c:pt>
                <c:pt idx="5">
                  <c:v>65.566058827642166</c:v>
                </c:pt>
                <c:pt idx="6">
                  <c:v>71.557422534716736</c:v>
                </c:pt>
                <c:pt idx="7">
                  <c:v>72.328054573597186</c:v>
                </c:pt>
                <c:pt idx="8">
                  <c:v>76.262207790958783</c:v>
                </c:pt>
                <c:pt idx="9">
                  <c:v>74.317696713678885</c:v>
                </c:pt>
                <c:pt idx="10">
                  <c:v>78.1670150564387</c:v>
                </c:pt>
                <c:pt idx="11">
                  <c:v>81.808873069107207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v>2010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Plan1!$M$158:$M$169</c:f>
              <c:numCache>
                <c:formatCode>_(* #,##0_);_(* \(#,##0\);_(* "-"??_);_(@_)</c:formatCode>
                <c:ptCount val="12"/>
                <c:pt idx="0">
                  <c:v>78.88989136872695</c:v>
                </c:pt>
                <c:pt idx="1">
                  <c:v>80.997866051195786</c:v>
                </c:pt>
                <c:pt idx="2">
                  <c:v>78.553277463777803</c:v>
                </c:pt>
                <c:pt idx="3">
                  <c:v>84.068438753012813</c:v>
                </c:pt>
                <c:pt idx="4">
                  <c:v>85.386171528020512</c:v>
                </c:pt>
                <c:pt idx="5">
                  <c:v>82.001779418929459</c:v>
                </c:pt>
                <c:pt idx="6">
                  <c:v>75.245912411132537</c:v>
                </c:pt>
                <c:pt idx="7">
                  <c:v>83.09629315325968</c:v>
                </c:pt>
                <c:pt idx="8">
                  <c:v>79.908744143280359</c:v>
                </c:pt>
                <c:pt idx="9">
                  <c:v>82.666934876734558</c:v>
                </c:pt>
                <c:pt idx="10">
                  <c:v>85.202081639185479</c:v>
                </c:pt>
                <c:pt idx="11">
                  <c:v>87.787490298519728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v>2011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Plan1!$N$158:$N$169</c:f>
              <c:numCache>
                <c:formatCode>_(* #,##0_);_(* \(#,##0\);_(* "-"??_);_(@_)</c:formatCode>
                <c:ptCount val="12"/>
                <c:pt idx="0">
                  <c:v>99.511337650515017</c:v>
                </c:pt>
                <c:pt idx="1">
                  <c:v>98.269968326639784</c:v>
                </c:pt>
                <c:pt idx="2">
                  <c:v>113.68436300041846</c:v>
                </c:pt>
                <c:pt idx="3">
                  <c:v>120.01366645757741</c:v>
                </c:pt>
                <c:pt idx="4">
                  <c:v>126.96428992265294</c:v>
                </c:pt>
                <c:pt idx="5">
                  <c:v>124.75075660301769</c:v>
                </c:pt>
                <c:pt idx="6">
                  <c:v>124.23706412446346</c:v>
                </c:pt>
                <c:pt idx="7">
                  <c:v>118.754085530634</c:v>
                </c:pt>
                <c:pt idx="8">
                  <c:v>120.18154165915155</c:v>
                </c:pt>
                <c:pt idx="9">
                  <c:v>114.63731504162308</c:v>
                </c:pt>
                <c:pt idx="10">
                  <c:v>119.59452163686238</c:v>
                </c:pt>
                <c:pt idx="11">
                  <c:v>117.57498170391739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Plan1!$O$157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Plan1!$B$158:$B$169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/>
            </c:strRef>
          </c:cat>
          <c:val>
            <c:numRef>
              <c:f>Plan1!$O$158:$O$169</c:f>
              <c:numCache>
                <c:formatCode>_(* #,##0_);_(* \(#,##0\);_(* "-"??_);_(@_)</c:formatCode>
                <c:ptCount val="12"/>
                <c:pt idx="0">
                  <c:v>118.38306363948301</c:v>
                </c:pt>
                <c:pt idx="1">
                  <c:v>120.61555115040989</c:v>
                </c:pt>
                <c:pt idx="2">
                  <c:v>130.29978699011309</c:v>
                </c:pt>
                <c:pt idx="3">
                  <c:v>129.34590839435205</c:v>
                </c:pt>
                <c:pt idx="4">
                  <c:v>125.51912396757422</c:v>
                </c:pt>
                <c:pt idx="5">
                  <c:v>116.79249031514013</c:v>
                </c:pt>
                <c:pt idx="6">
                  <c:v>105.03518042346555</c:v>
                </c:pt>
                <c:pt idx="7">
                  <c:v>108.04279826068614</c:v>
                </c:pt>
                <c:pt idx="8">
                  <c:v>110.36848782679544</c:v>
                </c:pt>
                <c:pt idx="9">
                  <c:v>117.17348270888091</c:v>
                </c:pt>
                <c:pt idx="10">
                  <c:v>113.57957341966272</c:v>
                </c:pt>
                <c:pt idx="11">
                  <c:v>118.45384006826816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Plan1!$P$157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Plan1!$P$158:$P$169</c:f>
              <c:numCache>
                <c:formatCode>_(* #,##0_);_(* \(#,##0\);_(* "-"??_);_(@_)</c:formatCode>
                <c:ptCount val="12"/>
                <c:pt idx="0">
                  <c:v>114.22298560260978</c:v>
                </c:pt>
                <c:pt idx="1">
                  <c:v>117.43301014701512</c:v>
                </c:pt>
                <c:pt idx="2">
                  <c:v>118.7994147626852</c:v>
                </c:pt>
                <c:pt idx="3">
                  <c:v>122.27839035126705</c:v>
                </c:pt>
                <c:pt idx="4">
                  <c:v>96.119044894567153</c:v>
                </c:pt>
                <c:pt idx="5">
                  <c:v>110.79718583647522</c:v>
                </c:pt>
                <c:pt idx="6">
                  <c:v>111.03164055917009</c:v>
                </c:pt>
                <c:pt idx="7">
                  <c:v>113.46752136204648</c:v>
                </c:pt>
                <c:pt idx="8">
                  <c:v>116.37121696322079</c:v>
                </c:pt>
                <c:pt idx="9">
                  <c:v>100.06676815376136</c:v>
                </c:pt>
                <c:pt idx="10">
                  <c:v>114.38279016411725</c:v>
                </c:pt>
                <c:pt idx="11">
                  <c:v>118.99858363564488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v>2014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Plan1!$Q$158:$Q$169</c:f>
              <c:numCache>
                <c:formatCode>_(* #,##0_);_(* \(#,##0\);_(* "-"??_);_(@_)</c:formatCode>
                <c:ptCount val="12"/>
                <c:pt idx="0">
                  <c:v>111.12296992793162</c:v>
                </c:pt>
                <c:pt idx="1">
                  <c:v>118.03058677771378</c:v>
                </c:pt>
                <c:pt idx="2">
                  <c:v>116.56420545063415</c:v>
                </c:pt>
                <c:pt idx="3">
                  <c:v>111.88460947955534</c:v>
                </c:pt>
                <c:pt idx="4">
                  <c:v>115.77163820059548</c:v>
                </c:pt>
                <c:pt idx="5">
                  <c:v>111.81006796280829</c:v>
                </c:pt>
                <c:pt idx="6">
                  <c:v>113.81543061234447</c:v>
                </c:pt>
                <c:pt idx="7">
                  <c:v>116.13936867481254</c:v>
                </c:pt>
                <c:pt idx="8">
                  <c:v>113.76931802919944</c:v>
                </c:pt>
                <c:pt idx="9">
                  <c:v>104.29543477288524</c:v>
                </c:pt>
                <c:pt idx="10">
                  <c:v>99.208267393723119</c:v>
                </c:pt>
                <c:pt idx="11">
                  <c:v>92.370978435340319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Plan1!$R$157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Plan1!$R$158:$R$169</c:f>
              <c:numCache>
                <c:formatCode>_(* #,##0_);_(* \(#,##0\);_(* "-"??_);_(@_)</c:formatCode>
                <c:ptCount val="12"/>
                <c:pt idx="0">
                  <c:v>87.053708652638619</c:v>
                </c:pt>
                <c:pt idx="1">
                  <c:v>72.485344927908642</c:v>
                </c:pt>
                <c:pt idx="2">
                  <c:v>62.712798664569249</c:v>
                </c:pt>
                <c:pt idx="3">
                  <c:v>60.896926344742639</c:v>
                </c:pt>
                <c:pt idx="4">
                  <c:v>57.986198899658781</c:v>
                </c:pt>
                <c:pt idx="5">
                  <c:v>63.948507473464922</c:v>
                </c:pt>
                <c:pt idx="6">
                  <c:v>65.946383756898939</c:v>
                </c:pt>
                <c:pt idx="7">
                  <c:v>66.306396492256127</c:v>
                </c:pt>
                <c:pt idx="8">
                  <c:v>62.102017560862372</c:v>
                </c:pt>
                <c:pt idx="9">
                  <c:v>65.922818337618779</c:v>
                </c:pt>
                <c:pt idx="10">
                  <c:v>51.707156951949578</c:v>
                </c:pt>
                <c:pt idx="11">
                  <c:v>49.486477562766375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Plan1!$S$157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Plan1!$S$158:$S$169</c:f>
              <c:numCache>
                <c:formatCode>_(* #,##0_);_(* \(#,##0\);_(* "-"??_);_(@_)</c:formatCode>
                <c:ptCount val="12"/>
                <c:pt idx="0">
                  <c:v>45.166560588504517</c:v>
                </c:pt>
                <c:pt idx="1">
                  <c:v>41.639443789173242</c:v>
                </c:pt>
                <c:pt idx="2">
                  <c:v>39.095331207440772</c:v>
                </c:pt>
                <c:pt idx="3">
                  <c:v>42.02556989732107</c:v>
                </c:pt>
                <c:pt idx="4">
                  <c:v>36.814908116112363</c:v>
                </c:pt>
                <c:pt idx="5">
                  <c:v>45.590187186089963</c:v>
                </c:pt>
                <c:pt idx="6">
                  <c:v>51.51416957031482</c:v>
                </c:pt>
                <c:pt idx="7">
                  <c:v>49.16254698253988</c:v>
                </c:pt>
                <c:pt idx="8">
                  <c:v>46.947146946437528</c:v>
                </c:pt>
                <c:pt idx="9">
                  <c:v>48.289832145182686</c:v>
                </c:pt>
                <c:pt idx="10">
                  <c:v>44.424696582595622</c:v>
                </c:pt>
                <c:pt idx="11">
                  <c:v>55.966435131377139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Plan1!$T$157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Plan1!$T$158:$T$169</c:f>
              <c:numCache>
                <c:formatCode>_(* #,##0_);_(* \(#,##0\);_(* "-"??_);_(@_)</c:formatCode>
                <c:ptCount val="12"/>
                <c:pt idx="0">
                  <c:v>47.311316230263955</c:v>
                </c:pt>
                <c:pt idx="1">
                  <c:v>50.22771535168534</c:v>
                </c:pt>
                <c:pt idx="2">
                  <c:v>63.433467591624769</c:v>
                </c:pt>
                <c:pt idx="3">
                  <c:v>57.565796935789983</c:v>
                </c:pt>
                <c:pt idx="4">
                  <c:v>53.291446757542239</c:v>
                </c:pt>
                <c:pt idx="5">
                  <c:v>53.585148422738555</c:v>
                </c:pt>
                <c:pt idx="6">
                  <c:v>52.778237452798408</c:v>
                </c:pt>
                <c:pt idx="7">
                  <c:v>48.13058641763228</c:v>
                </c:pt>
                <c:pt idx="8">
                  <c:v>50.992374333087561</c:v>
                </c:pt>
                <c:pt idx="9">
                  <c:v>56.906400443135247</c:v>
                </c:pt>
                <c:pt idx="10">
                  <c:v>57.80981539632932</c:v>
                </c:pt>
                <c:pt idx="11">
                  <c:v>66.145684253083573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Plan1!$U$157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Plan1!$U$158:$U$169</c:f>
              <c:numCache>
                <c:formatCode>_(* #,##0_);_(* \(#,##0\);_(* "-"??_);_(@_)</c:formatCode>
                <c:ptCount val="12"/>
                <c:pt idx="0">
                  <c:v>58.877258648847473</c:v>
                </c:pt>
                <c:pt idx="1">
                  <c:v>67.799259886168315</c:v>
                </c:pt>
                <c:pt idx="2">
                  <c:v>68.016520321198797</c:v>
                </c:pt>
                <c:pt idx="3">
                  <c:v>69.32527702448408</c:v>
                </c:pt>
                <c:pt idx="4">
                  <c:v>70.266774842793325</c:v>
                </c:pt>
                <c:pt idx="5">
                  <c:v>80.551745707001572</c:v>
                </c:pt>
                <c:pt idx="6">
                  <c:v>80.242473986265637</c:v>
                </c:pt>
                <c:pt idx="7">
                  <c:v>75.442581073132573</c:v>
                </c:pt>
                <c:pt idx="8">
                  <c:v>79.140362698679709</c:v>
                </c:pt>
                <c:pt idx="9">
                  <c:v>78.216111321209667</c:v>
                </c:pt>
                <c:pt idx="10">
                  <c:v>87.669759395223181</c:v>
                </c:pt>
                <c:pt idx="11">
                  <c:v>79.076440103501682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v>2019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Plan1!$V$158:$V$169</c:f>
              <c:numCache>
                <c:formatCode>_(* #,##0_);_(* \(#,##0\);_(* "-"??_);_(@_)</c:formatCode>
                <c:ptCount val="12"/>
                <c:pt idx="0">
                  <c:v>73.862762536942839</c:v>
                </c:pt>
                <c:pt idx="1">
                  <c:v>63.359066999439897</c:v>
                </c:pt>
                <c:pt idx="2">
                  <c:v>60.363945594037538</c:v>
                </c:pt>
                <c:pt idx="3">
                  <c:v>71.016535626875211</c:v>
                </c:pt>
                <c:pt idx="4">
                  <c:v>70.746520394669318</c:v>
                </c:pt>
                <c:pt idx="5">
                  <c:v>72.018363537272663</c:v>
                </c:pt>
                <c:pt idx="6">
                  <c:v>70.184495723777403</c:v>
                </c:pt>
                <c:pt idx="7">
                  <c:v>66.485845760707605</c:v>
                </c:pt>
                <c:pt idx="8">
                  <c:v>66.529413259953728</c:v>
                </c:pt>
                <c:pt idx="9">
                  <c:v>66.375135565922321</c:v>
                </c:pt>
                <c:pt idx="10">
                  <c:v>61.19738539920661</c:v>
                </c:pt>
                <c:pt idx="11">
                  <c:v>65.922658093542168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v>2020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Plan1!$W$158:$W$169</c:f>
              <c:numCache>
                <c:formatCode>_(* #,##0_);_(* \(#,##0\);_(* "-"??_);_(@_)</c:formatCode>
                <c:ptCount val="12"/>
                <c:pt idx="0">
                  <c:v>65.020323635439311</c:v>
                </c:pt>
                <c:pt idx="1">
                  <c:v>65.345932523410596</c:v>
                </c:pt>
                <c:pt idx="2">
                  <c:v>61.299980864844358</c:v>
                </c:pt>
                <c:pt idx="3">
                  <c:v>63.589436543175523</c:v>
                </c:pt>
                <c:pt idx="4">
                  <c:v>42.25854425434148</c:v>
                </c:pt>
                <c:pt idx="5">
                  <c:v>46.80194369818777</c:v>
                </c:pt>
                <c:pt idx="6">
                  <c:v>63.076535849167854</c:v>
                </c:pt>
                <c:pt idx="7">
                  <c:v>41.179166529263107</c:v>
                </c:pt>
                <c:pt idx="8">
                  <c:v>45.994363420703287</c:v>
                </c:pt>
                <c:pt idx="9">
                  <c:v>44.200734383234312</c:v>
                </c:pt>
                <c:pt idx="10">
                  <c:v>41.038031326509113</c:v>
                </c:pt>
                <c:pt idx="11">
                  <c:v>43.150803090252118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v>2021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Plan1!$X$158:$X$169</c:f>
              <c:numCache>
                <c:formatCode>_(* #,##0_);_(* \(#,##0\);_(* "-"??_);_(@_)</c:formatCode>
                <c:ptCount val="12"/>
                <c:pt idx="0">
                  <c:v>68.230493858631505</c:v>
                </c:pt>
                <c:pt idx="1">
                  <c:v>49.477187579600745</c:v>
                </c:pt>
                <c:pt idx="2">
                  <c:v>61.254604134651096</c:v>
                </c:pt>
                <c:pt idx="3">
                  <c:v>60.006706326301668</c:v>
                </c:pt>
                <c:pt idx="4">
                  <c:v>60.764290081608969</c:v>
                </c:pt>
                <c:pt idx="5">
                  <c:v>62.123718338442167</c:v>
                </c:pt>
                <c:pt idx="6">
                  <c:v>68.507552206359549</c:v>
                </c:pt>
                <c:pt idx="7">
                  <c:v>83.85682486043568</c:v>
                </c:pt>
                <c:pt idx="8">
                  <c:v>76.412354935717218</c:v>
                </c:pt>
                <c:pt idx="9">
                  <c:v>71.447478048547779</c:v>
                </c:pt>
                <c:pt idx="10">
                  <c:v>77.101813490436498</c:v>
                </c:pt>
                <c:pt idx="11">
                  <c:v>80.235434581505828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v>2022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Plan1!$Y$158:$Y$169</c:f>
              <c:numCache>
                <c:formatCode>_(* #,##0_);_(* \(#,##0\);_(* "-"??_);_(@_)</c:formatCode>
                <c:ptCount val="12"/>
                <c:pt idx="0">
                  <c:v>82.718144917242782</c:v>
                </c:pt>
                <c:pt idx="1">
                  <c:v>83.2994863917272</c:v>
                </c:pt>
                <c:pt idx="2">
                  <c:v>88.282323025304677</c:v>
                </c:pt>
                <c:pt idx="3">
                  <c:v>118.13048503887565</c:v>
                </c:pt>
                <c:pt idx="4">
                  <c:v>112.13218094981357</c:v>
                </c:pt>
                <c:pt idx="5">
                  <c:v>107.60961828098532</c:v>
                </c:pt>
                <c:pt idx="6">
                  <c:v>111.97315115933736</c:v>
                </c:pt>
                <c:pt idx="7">
                  <c:v>111.47193532871073</c:v>
                </c:pt>
                <c:pt idx="8">
                  <c:v>101.8051293084964</c:v>
                </c:pt>
                <c:pt idx="9">
                  <c:v>95.811615677932068</c:v>
                </c:pt>
                <c:pt idx="10">
                  <c:v>92.780199619344117</c:v>
                </c:pt>
                <c:pt idx="11">
                  <c:v>92.452856371157182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Plan1!$Z$157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D84-40F4-889B-929562CF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US$/m³ (FOB)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dinâmica8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Plan1!$C$512:$C$513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Plan1!$C$514:$C$525</c:f>
              <c:numCache>
                <c:formatCode>_(* #,##0_);_(* \(#,##0\);_(* "-"??_);_(@_)</c:formatCode>
                <c:ptCount val="12"/>
                <c:pt idx="0">
                  <c:v>112219043</c:v>
                </c:pt>
                <c:pt idx="1">
                  <c:v>120692581</c:v>
                </c:pt>
                <c:pt idx="2">
                  <c:v>131347945</c:v>
                </c:pt>
                <c:pt idx="3">
                  <c:v>80820582</c:v>
                </c:pt>
                <c:pt idx="4">
                  <c:v>194472522</c:v>
                </c:pt>
                <c:pt idx="5">
                  <c:v>158961735</c:v>
                </c:pt>
                <c:pt idx="6">
                  <c:v>238923088</c:v>
                </c:pt>
                <c:pt idx="7">
                  <c:v>200130961</c:v>
                </c:pt>
                <c:pt idx="8">
                  <c:v>192348596</c:v>
                </c:pt>
                <c:pt idx="9">
                  <c:v>123152735</c:v>
                </c:pt>
                <c:pt idx="10">
                  <c:v>113591935</c:v>
                </c:pt>
                <c:pt idx="11">
                  <c:v>187376723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Plan1!$D$512:$D$513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Plan1!$D$514:$D$525</c:f>
              <c:numCache>
                <c:formatCode>_(* #,##0_);_(* \(#,##0\);_(* "-"??_);_(@_)</c:formatCode>
                <c:ptCount val="12"/>
                <c:pt idx="0">
                  <c:v>349298021</c:v>
                </c:pt>
                <c:pt idx="1">
                  <c:v>274538056</c:v>
                </c:pt>
                <c:pt idx="2">
                  <c:v>229044991</c:v>
                </c:pt>
                <c:pt idx="3">
                  <c:v>262209765</c:v>
                </c:pt>
                <c:pt idx="4">
                  <c:v>221553939</c:v>
                </c:pt>
                <c:pt idx="5">
                  <c:v>182573474</c:v>
                </c:pt>
                <c:pt idx="6">
                  <c:v>156843758</c:v>
                </c:pt>
                <c:pt idx="7">
                  <c:v>200111361</c:v>
                </c:pt>
                <c:pt idx="8">
                  <c:v>165674550</c:v>
                </c:pt>
                <c:pt idx="9">
                  <c:v>157524576</c:v>
                </c:pt>
                <c:pt idx="10">
                  <c:v>170962272</c:v>
                </c:pt>
                <c:pt idx="11">
                  <c:v>128044936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Plan1!$E$512:$E$513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Plan1!$E$514:$E$525</c:f>
              <c:numCache>
                <c:formatCode>_(* #,##0_);_(* \(#,##0\);_(* "-"??_);_(@_)</c:formatCode>
                <c:ptCount val="12"/>
                <c:pt idx="0">
                  <c:v>107401252</c:v>
                </c:pt>
                <c:pt idx="1">
                  <c:v>85091179</c:v>
                </c:pt>
                <c:pt idx="2">
                  <c:v>179207593</c:v>
                </c:pt>
                <c:pt idx="3">
                  <c:v>160929036</c:v>
                </c:pt>
                <c:pt idx="4">
                  <c:v>221188407</c:v>
                </c:pt>
                <c:pt idx="5">
                  <c:v>230694915</c:v>
                </c:pt>
                <c:pt idx="6">
                  <c:v>219883837</c:v>
                </c:pt>
                <c:pt idx="7">
                  <c:v>196253020</c:v>
                </c:pt>
                <c:pt idx="8">
                  <c:v>264701251</c:v>
                </c:pt>
                <c:pt idx="9">
                  <c:v>263542841</c:v>
                </c:pt>
                <c:pt idx="10">
                  <c:v>177069487</c:v>
                </c:pt>
                <c:pt idx="11">
                  <c:v>165621937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Plan1!$F$512:$F$513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Plan1!$F$514:$F$525</c:f>
              <c:numCache>
                <c:formatCode>_(* #,##0_);_(* \(#,##0\);_(* "-"??_);_(@_)</c:formatCode>
                <c:ptCount val="12"/>
                <c:pt idx="0">
                  <c:v>211443839</c:v>
                </c:pt>
                <c:pt idx="1">
                  <c:v>245771851</c:v>
                </c:pt>
                <c:pt idx="2">
                  <c:v>279168362</c:v>
                </c:pt>
                <c:pt idx="3">
                  <c:v>301410527</c:v>
                </c:pt>
                <c:pt idx="4">
                  <c:v>242300695</c:v>
                </c:pt>
                <c:pt idx="5">
                  <c:v>169265703</c:v>
                </c:pt>
                <c:pt idx="6">
                  <c:v>220354208</c:v>
                </c:pt>
                <c:pt idx="7">
                  <c:v>244540585</c:v>
                </c:pt>
                <c:pt idx="8">
                  <c:v>302303594</c:v>
                </c:pt>
                <c:pt idx="9">
                  <c:v>290031908</c:v>
                </c:pt>
                <c:pt idx="10">
                  <c:v>207977295</c:v>
                </c:pt>
                <c:pt idx="11">
                  <c:v>202308498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Plan1!$G$512:$G$513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Plan1!$G$514:$G$525</c:f>
              <c:numCache>
                <c:formatCode>_(* #,##0_);_(* \(#,##0\);_(* "-"??_);_(@_)</c:formatCode>
                <c:ptCount val="12"/>
                <c:pt idx="0">
                  <c:v>163444544</c:v>
                </c:pt>
                <c:pt idx="1">
                  <c:v>175154772</c:v>
                </c:pt>
                <c:pt idx="2">
                  <c:v>255248236</c:v>
                </c:pt>
                <c:pt idx="3">
                  <c:v>263234805</c:v>
                </c:pt>
                <c:pt idx="4">
                  <c:v>279128885</c:v>
                </c:pt>
                <c:pt idx="5">
                  <c:v>329420426</c:v>
                </c:pt>
                <c:pt idx="6">
                  <c:v>272000700</c:v>
                </c:pt>
                <c:pt idx="7">
                  <c:v>385990312</c:v>
                </c:pt>
                <c:pt idx="8">
                  <c:v>270186718</c:v>
                </c:pt>
                <c:pt idx="9">
                  <c:v>259379182</c:v>
                </c:pt>
                <c:pt idx="10">
                  <c:v>316972788</c:v>
                </c:pt>
                <c:pt idx="11">
                  <c:v>477473883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Plan1!$H$512:$H$513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Plan1!$H$514:$H$525</c:f>
              <c:numCache>
                <c:formatCode>_(* #,##0_);_(* \(#,##0\);_(* "-"??_);_(@_)</c:formatCode>
                <c:ptCount val="12"/>
                <c:pt idx="0">
                  <c:v>316410751</c:v>
                </c:pt>
                <c:pt idx="1">
                  <c:v>282386226</c:v>
                </c:pt>
                <c:pt idx="2">
                  <c:v>318693193</c:v>
                </c:pt>
                <c:pt idx="3">
                  <c:v>323581324</c:v>
                </c:pt>
                <c:pt idx="4">
                  <c:v>278861565</c:v>
                </c:pt>
                <c:pt idx="5">
                  <c:v>379070224</c:v>
                </c:pt>
                <c:pt idx="6">
                  <c:v>614607756</c:v>
                </c:pt>
                <c:pt idx="7">
                  <c:v>543109479</c:v>
                </c:pt>
                <c:pt idx="8">
                  <c:v>480686123</c:v>
                </c:pt>
                <c:pt idx="9">
                  <c:v>547496946</c:v>
                </c:pt>
                <c:pt idx="10">
                  <c:v>713314992</c:v>
                </c:pt>
                <c:pt idx="11">
                  <c:v>444102004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Plan1!$I$512:$I$513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Plan1!$I$514:$I$525</c:f>
              <c:numCache>
                <c:formatCode>_(* #,##0_);_(* \(#,##0\);_(* "-"??_);_(@_)</c:formatCode>
                <c:ptCount val="12"/>
                <c:pt idx="0">
                  <c:v>553749160</c:v>
                </c:pt>
                <c:pt idx="1">
                  <c:v>451231858</c:v>
                </c:pt>
                <c:pt idx="2">
                  <c:v>562336594</c:v>
                </c:pt>
                <c:pt idx="3">
                  <c:v>637908688</c:v>
                </c:pt>
                <c:pt idx="4">
                  <c:v>367331120</c:v>
                </c:pt>
                <c:pt idx="5">
                  <c:v>508473345</c:v>
                </c:pt>
                <c:pt idx="6">
                  <c:v>820462198</c:v>
                </c:pt>
                <c:pt idx="7">
                  <c:v>715780538</c:v>
                </c:pt>
                <c:pt idx="8">
                  <c:v>635410247</c:v>
                </c:pt>
                <c:pt idx="9">
                  <c:v>353777974</c:v>
                </c:pt>
                <c:pt idx="10">
                  <c:v>338947160</c:v>
                </c:pt>
                <c:pt idx="11">
                  <c:v>466335629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Plan1!$J$512:$J$513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Plan1!$J$514:$J$525</c:f>
              <c:numCache>
                <c:formatCode>_(* #,##0_);_(* \(#,##0\);_(* "-"??_);_(@_)</c:formatCode>
                <c:ptCount val="12"/>
                <c:pt idx="0">
                  <c:v>372623119</c:v>
                </c:pt>
                <c:pt idx="1">
                  <c:v>392549612</c:v>
                </c:pt>
                <c:pt idx="2">
                  <c:v>681480048</c:v>
                </c:pt>
                <c:pt idx="3">
                  <c:v>581064566</c:v>
                </c:pt>
                <c:pt idx="4">
                  <c:v>720998460</c:v>
                </c:pt>
                <c:pt idx="5">
                  <c:v>673151098</c:v>
                </c:pt>
                <c:pt idx="6">
                  <c:v>747881008</c:v>
                </c:pt>
                <c:pt idx="7">
                  <c:v>771856683</c:v>
                </c:pt>
                <c:pt idx="8">
                  <c:v>615486184</c:v>
                </c:pt>
                <c:pt idx="9">
                  <c:v>709116060</c:v>
                </c:pt>
                <c:pt idx="10">
                  <c:v>860487298</c:v>
                </c:pt>
                <c:pt idx="11">
                  <c:v>555801291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Plan1!$K$512:$K$513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Plan1!$K$514:$K$525</c:f>
              <c:numCache>
                <c:formatCode>_(* #,##0_);_(* \(#,##0\);_(* "-"??_);_(@_)</c:formatCode>
                <c:ptCount val="12"/>
                <c:pt idx="0">
                  <c:v>872290232</c:v>
                </c:pt>
                <c:pt idx="1">
                  <c:v>700125446</c:v>
                </c:pt>
                <c:pt idx="2">
                  <c:v>564436283</c:v>
                </c:pt>
                <c:pt idx="3">
                  <c:v>859705103</c:v>
                </c:pt>
                <c:pt idx="4">
                  <c:v>974655552</c:v>
                </c:pt>
                <c:pt idx="5">
                  <c:v>1014905706</c:v>
                </c:pt>
                <c:pt idx="6">
                  <c:v>1124803551</c:v>
                </c:pt>
                <c:pt idx="7">
                  <c:v>1079581442</c:v>
                </c:pt>
                <c:pt idx="8">
                  <c:v>866074427</c:v>
                </c:pt>
                <c:pt idx="9">
                  <c:v>794241445</c:v>
                </c:pt>
                <c:pt idx="10">
                  <c:v>416009062</c:v>
                </c:pt>
                <c:pt idx="11">
                  <c:v>606320440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Plan1!$L$512:$L$513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Plan1!$L$514:$L$525</c:f>
              <c:numCache>
                <c:formatCode>_(* #,##0_);_(* \(#,##0\);_(* "-"??_);_(@_)</c:formatCode>
                <c:ptCount val="12"/>
                <c:pt idx="0">
                  <c:v>273319325</c:v>
                </c:pt>
                <c:pt idx="1">
                  <c:v>374981426</c:v>
                </c:pt>
                <c:pt idx="2">
                  <c:v>307861872</c:v>
                </c:pt>
                <c:pt idx="3">
                  <c:v>354114536</c:v>
                </c:pt>
                <c:pt idx="4">
                  <c:v>494798303</c:v>
                </c:pt>
                <c:pt idx="5">
                  <c:v>412164171</c:v>
                </c:pt>
                <c:pt idx="6">
                  <c:v>686676979</c:v>
                </c:pt>
                <c:pt idx="7">
                  <c:v>601305983</c:v>
                </c:pt>
                <c:pt idx="8">
                  <c:v>634849832</c:v>
                </c:pt>
                <c:pt idx="9">
                  <c:v>601592967</c:v>
                </c:pt>
                <c:pt idx="10">
                  <c:v>579896116</c:v>
                </c:pt>
                <c:pt idx="11">
                  <c:v>676705607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Plan1!$M$512:$M$513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Plan1!$M$514:$M$525</c:f>
              <c:numCache>
                <c:formatCode>_(* #,##0_);_(* \(#,##0\);_(* "-"??_);_(@_)</c:formatCode>
                <c:ptCount val="12"/>
                <c:pt idx="0">
                  <c:v>676477464</c:v>
                </c:pt>
                <c:pt idx="1">
                  <c:v>562781280</c:v>
                </c:pt>
                <c:pt idx="2">
                  <c:v>556933300</c:v>
                </c:pt>
                <c:pt idx="3">
                  <c:v>459847735</c:v>
                </c:pt>
                <c:pt idx="4">
                  <c:v>638709273</c:v>
                </c:pt>
                <c:pt idx="5">
                  <c:v>578017440</c:v>
                </c:pt>
                <c:pt idx="6">
                  <c:v>564526269</c:v>
                </c:pt>
                <c:pt idx="7">
                  <c:v>724635639</c:v>
                </c:pt>
                <c:pt idx="8">
                  <c:v>578036339</c:v>
                </c:pt>
                <c:pt idx="9">
                  <c:v>513026373</c:v>
                </c:pt>
                <c:pt idx="10">
                  <c:v>507024571</c:v>
                </c:pt>
                <c:pt idx="11">
                  <c:v>695405520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Plan1!$N$512:$N$513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Plan1!$N$514:$N$525</c:f>
              <c:numCache>
                <c:formatCode>_(* #,##0_);_(* \(#,##0\);_(* "-"??_);_(@_)</c:formatCode>
                <c:ptCount val="12"/>
                <c:pt idx="0">
                  <c:v>604792842</c:v>
                </c:pt>
                <c:pt idx="1">
                  <c:v>798955336</c:v>
                </c:pt>
                <c:pt idx="2">
                  <c:v>839039527</c:v>
                </c:pt>
                <c:pt idx="3">
                  <c:v>774618717</c:v>
                </c:pt>
                <c:pt idx="4">
                  <c:v>879606777</c:v>
                </c:pt>
                <c:pt idx="5">
                  <c:v>1003886248</c:v>
                </c:pt>
                <c:pt idx="6">
                  <c:v>841330943</c:v>
                </c:pt>
                <c:pt idx="7">
                  <c:v>963509657</c:v>
                </c:pt>
                <c:pt idx="8">
                  <c:v>606923222</c:v>
                </c:pt>
                <c:pt idx="9">
                  <c:v>714325601</c:v>
                </c:pt>
                <c:pt idx="10">
                  <c:v>708769114</c:v>
                </c:pt>
                <c:pt idx="11">
                  <c:v>744132137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Plan1!$O$512:$O$513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Plan1!$O$514:$O$525</c:f>
              <c:numCache>
                <c:formatCode>_(* #,##0_);_(* \(#,##0\);_(* "-"??_);_(@_)</c:formatCode>
                <c:ptCount val="12"/>
                <c:pt idx="0">
                  <c:v>887050916</c:v>
                </c:pt>
                <c:pt idx="1">
                  <c:v>994228614</c:v>
                </c:pt>
                <c:pt idx="2">
                  <c:v>1001616190</c:v>
                </c:pt>
                <c:pt idx="3">
                  <c:v>932799302</c:v>
                </c:pt>
                <c:pt idx="4">
                  <c:v>1153342981</c:v>
                </c:pt>
                <c:pt idx="5">
                  <c:v>829662605</c:v>
                </c:pt>
                <c:pt idx="6">
                  <c:v>846072261</c:v>
                </c:pt>
                <c:pt idx="7">
                  <c:v>811658819</c:v>
                </c:pt>
                <c:pt idx="8">
                  <c:v>759286527</c:v>
                </c:pt>
                <c:pt idx="9">
                  <c:v>837033610</c:v>
                </c:pt>
                <c:pt idx="10">
                  <c:v>918602925</c:v>
                </c:pt>
                <c:pt idx="11">
                  <c:v>855690280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Plan1!$P$512:$P$513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Plan1!$P$514:$P$525</c:f>
              <c:numCache>
                <c:formatCode>_(* #,##0_);_(* \(#,##0\);_(* "-"??_);_(@_)</c:formatCode>
                <c:ptCount val="12"/>
                <c:pt idx="0">
                  <c:v>706643481</c:v>
                </c:pt>
                <c:pt idx="1">
                  <c:v>502256584</c:v>
                </c:pt>
                <c:pt idx="2">
                  <c:v>908518732</c:v>
                </c:pt>
                <c:pt idx="3">
                  <c:v>944058521</c:v>
                </c:pt>
                <c:pt idx="4">
                  <c:v>848672653</c:v>
                </c:pt>
                <c:pt idx="5">
                  <c:v>756996800</c:v>
                </c:pt>
                <c:pt idx="6">
                  <c:v>1006479359</c:v>
                </c:pt>
                <c:pt idx="7">
                  <c:v>751736084</c:v>
                </c:pt>
                <c:pt idx="8">
                  <c:v>1074369954</c:v>
                </c:pt>
                <c:pt idx="9">
                  <c:v>886954902</c:v>
                </c:pt>
                <c:pt idx="10">
                  <c:v>776769453</c:v>
                </c:pt>
                <c:pt idx="11">
                  <c:v>778162272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Plan1!$Q$512:$Q$513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Plan1!$Q$514:$Q$525</c:f>
              <c:numCache>
                <c:formatCode>_(* #,##0_);_(* \(#,##0\);_(* "-"??_);_(@_)</c:formatCode>
                <c:ptCount val="12"/>
                <c:pt idx="0">
                  <c:v>766782641</c:v>
                </c:pt>
                <c:pt idx="1">
                  <c:v>902693845</c:v>
                </c:pt>
                <c:pt idx="2">
                  <c:v>634423121</c:v>
                </c:pt>
                <c:pt idx="3">
                  <c:v>757045043</c:v>
                </c:pt>
                <c:pt idx="4">
                  <c:v>733621811</c:v>
                </c:pt>
                <c:pt idx="5">
                  <c:v>1046536380</c:v>
                </c:pt>
                <c:pt idx="6">
                  <c:v>924632910</c:v>
                </c:pt>
                <c:pt idx="7">
                  <c:v>942549594</c:v>
                </c:pt>
                <c:pt idx="8">
                  <c:v>898093758</c:v>
                </c:pt>
                <c:pt idx="9">
                  <c:v>637369563</c:v>
                </c:pt>
                <c:pt idx="10">
                  <c:v>569504391</c:v>
                </c:pt>
                <c:pt idx="11">
                  <c:v>492915258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Plan1!$R$512:$R$513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Plan1!$R$514:$R$525</c:f>
              <c:numCache>
                <c:formatCode>_(* #,##0_);_(* \(#,##0\);_(* "-"??_);_(@_)</c:formatCode>
                <c:ptCount val="12"/>
                <c:pt idx="0">
                  <c:v>476653987</c:v>
                </c:pt>
                <c:pt idx="1">
                  <c:v>323431786</c:v>
                </c:pt>
                <c:pt idx="2">
                  <c:v>421190706</c:v>
                </c:pt>
                <c:pt idx="3">
                  <c:v>364939917</c:v>
                </c:pt>
                <c:pt idx="4">
                  <c:v>482817320</c:v>
                </c:pt>
                <c:pt idx="5">
                  <c:v>564672431</c:v>
                </c:pt>
                <c:pt idx="6">
                  <c:v>618855710</c:v>
                </c:pt>
                <c:pt idx="7">
                  <c:v>469170189</c:v>
                </c:pt>
                <c:pt idx="8">
                  <c:v>349271735</c:v>
                </c:pt>
                <c:pt idx="9">
                  <c:v>358473265</c:v>
                </c:pt>
                <c:pt idx="10">
                  <c:v>286737511</c:v>
                </c:pt>
                <c:pt idx="11">
                  <c:v>305884905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Plan1!$S$512:$S$513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Plan1!$S$514:$S$525</c:f>
              <c:numCache>
                <c:formatCode>_(* #,##0_);_(* \(#,##0\);_(* "-"??_);_(@_)</c:formatCode>
                <c:ptCount val="12"/>
                <c:pt idx="0">
                  <c:v>242986868</c:v>
                </c:pt>
                <c:pt idx="1">
                  <c:v>184942619</c:v>
                </c:pt>
                <c:pt idx="2">
                  <c:v>252074015</c:v>
                </c:pt>
                <c:pt idx="3">
                  <c:v>297726903</c:v>
                </c:pt>
                <c:pt idx="4">
                  <c:v>338556249</c:v>
                </c:pt>
                <c:pt idx="5">
                  <c:v>331450654</c:v>
                </c:pt>
                <c:pt idx="6">
                  <c:v>318475076</c:v>
                </c:pt>
                <c:pt idx="7">
                  <c:v>315370282</c:v>
                </c:pt>
                <c:pt idx="8">
                  <c:v>353660759</c:v>
                </c:pt>
                <c:pt idx="9">
                  <c:v>306878071</c:v>
                </c:pt>
                <c:pt idx="10">
                  <c:v>290069758</c:v>
                </c:pt>
                <c:pt idx="11">
                  <c:v>304419707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Plan1!$T$512:$T$513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Plan1!$T$514:$T$525</c:f>
              <c:numCache>
                <c:formatCode>_(* #,##0_);_(* \(#,##0\);_(* "-"??_);_(@_)</c:formatCode>
                <c:ptCount val="12"/>
                <c:pt idx="0">
                  <c:v>471257128</c:v>
                </c:pt>
                <c:pt idx="1">
                  <c:v>395674785</c:v>
                </c:pt>
                <c:pt idx="2">
                  <c:v>493212872</c:v>
                </c:pt>
                <c:pt idx="3">
                  <c:v>364467661</c:v>
                </c:pt>
                <c:pt idx="4">
                  <c:v>419825723</c:v>
                </c:pt>
                <c:pt idx="5">
                  <c:v>368932410</c:v>
                </c:pt>
                <c:pt idx="6">
                  <c:v>434753358</c:v>
                </c:pt>
                <c:pt idx="7">
                  <c:v>395670989</c:v>
                </c:pt>
                <c:pt idx="8">
                  <c:v>338925753</c:v>
                </c:pt>
                <c:pt idx="9">
                  <c:v>329256805</c:v>
                </c:pt>
                <c:pt idx="10">
                  <c:v>297757653</c:v>
                </c:pt>
                <c:pt idx="11">
                  <c:v>504880276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Plan1!$U$512:$U$513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Plan1!$U$514:$U$525</c:f>
              <c:numCache>
                <c:formatCode>_(* #,##0_);_(* \(#,##0\);_(* "-"??_);_(@_)</c:formatCode>
                <c:ptCount val="12"/>
                <c:pt idx="0">
                  <c:v>423366313</c:v>
                </c:pt>
                <c:pt idx="1">
                  <c:v>578257215</c:v>
                </c:pt>
                <c:pt idx="2">
                  <c:v>666243124</c:v>
                </c:pt>
                <c:pt idx="3">
                  <c:v>557314286</c:v>
                </c:pt>
                <c:pt idx="4">
                  <c:v>402390965</c:v>
                </c:pt>
                <c:pt idx="5">
                  <c:v>580365324</c:v>
                </c:pt>
                <c:pt idx="6">
                  <c:v>610413406</c:v>
                </c:pt>
                <c:pt idx="7">
                  <c:v>454561585</c:v>
                </c:pt>
                <c:pt idx="8">
                  <c:v>466636754</c:v>
                </c:pt>
                <c:pt idx="9">
                  <c:v>873960390</c:v>
                </c:pt>
                <c:pt idx="10">
                  <c:v>616086849</c:v>
                </c:pt>
                <c:pt idx="11">
                  <c:v>538511995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Plan1!$V$512:$V$513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Plan1!$V$514:$V$525</c:f>
              <c:numCache>
                <c:formatCode>_(* #,##0_);_(* \(#,##0\);_(* "-"??_);_(@_)</c:formatCode>
                <c:ptCount val="12"/>
                <c:pt idx="0">
                  <c:v>489235720</c:v>
                </c:pt>
                <c:pt idx="1">
                  <c:v>471711140</c:v>
                </c:pt>
                <c:pt idx="2">
                  <c:v>403714667</c:v>
                </c:pt>
                <c:pt idx="3">
                  <c:v>544596867</c:v>
                </c:pt>
                <c:pt idx="4">
                  <c:v>629548045</c:v>
                </c:pt>
                <c:pt idx="5">
                  <c:v>426214303</c:v>
                </c:pt>
                <c:pt idx="6">
                  <c:v>567064630</c:v>
                </c:pt>
                <c:pt idx="7">
                  <c:v>446026556</c:v>
                </c:pt>
                <c:pt idx="8">
                  <c:v>487728675</c:v>
                </c:pt>
                <c:pt idx="9">
                  <c:v>642856884</c:v>
                </c:pt>
                <c:pt idx="10">
                  <c:v>595919447</c:v>
                </c:pt>
                <c:pt idx="11">
                  <c:v>450566507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Plan1!$W$512:$W$513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Plan1!$W$514:$W$525</c:f>
              <c:numCache>
                <c:formatCode>_(* #,##0_);_(* \(#,##0\);_(* "-"??_);_(@_)</c:formatCode>
                <c:ptCount val="12"/>
                <c:pt idx="0">
                  <c:v>662450336</c:v>
                </c:pt>
                <c:pt idx="1">
                  <c:v>583470647</c:v>
                </c:pt>
                <c:pt idx="2">
                  <c:v>641096874</c:v>
                </c:pt>
                <c:pt idx="3">
                  <c:v>379109143</c:v>
                </c:pt>
                <c:pt idx="4">
                  <c:v>349911399</c:v>
                </c:pt>
                <c:pt idx="5">
                  <c:v>389375543</c:v>
                </c:pt>
                <c:pt idx="6">
                  <c:v>445773244</c:v>
                </c:pt>
                <c:pt idx="7">
                  <c:v>322585574</c:v>
                </c:pt>
                <c:pt idx="8">
                  <c:v>235575839</c:v>
                </c:pt>
                <c:pt idx="9">
                  <c:v>210375220</c:v>
                </c:pt>
                <c:pt idx="10">
                  <c:v>400354798</c:v>
                </c:pt>
                <c:pt idx="11">
                  <c:v>700007668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Plan1!$X$512:$X$513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Plan1!$X$514:$X$525</c:f>
              <c:numCache>
                <c:formatCode>_(* #,##0_);_(* \(#,##0\);_(* "-"??_);_(@_)</c:formatCode>
                <c:ptCount val="12"/>
                <c:pt idx="0">
                  <c:v>396705746</c:v>
                </c:pt>
                <c:pt idx="1">
                  <c:v>226110462</c:v>
                </c:pt>
                <c:pt idx="2">
                  <c:v>428120277</c:v>
                </c:pt>
                <c:pt idx="3">
                  <c:v>879191227</c:v>
                </c:pt>
                <c:pt idx="4">
                  <c:v>881342185</c:v>
                </c:pt>
                <c:pt idx="5">
                  <c:v>683370129</c:v>
                </c:pt>
                <c:pt idx="6">
                  <c:v>883815008</c:v>
                </c:pt>
                <c:pt idx="7">
                  <c:v>569082905</c:v>
                </c:pt>
                <c:pt idx="8">
                  <c:v>696258750</c:v>
                </c:pt>
                <c:pt idx="9">
                  <c:v>882888756</c:v>
                </c:pt>
                <c:pt idx="10">
                  <c:v>523002071</c:v>
                </c:pt>
                <c:pt idx="11">
                  <c:v>766854125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Plan1!$Y$512:$Y$513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Plan1!$Y$514:$Y$525</c:f>
              <c:numCache>
                <c:formatCode>_(* #,##0_);_(* \(#,##0\);_(* "-"??_);_(@_)</c:formatCode>
                <c:ptCount val="12"/>
                <c:pt idx="0">
                  <c:v>983874681</c:v>
                </c:pt>
                <c:pt idx="1">
                  <c:v>936463226</c:v>
                </c:pt>
                <c:pt idx="2">
                  <c:v>1087938353</c:v>
                </c:pt>
                <c:pt idx="3">
                  <c:v>1305524748</c:v>
                </c:pt>
                <c:pt idx="4">
                  <c:v>872605368</c:v>
                </c:pt>
                <c:pt idx="5">
                  <c:v>1408332233</c:v>
                </c:pt>
                <c:pt idx="6">
                  <c:v>1662806596</c:v>
                </c:pt>
                <c:pt idx="7">
                  <c:v>1050172779</c:v>
                </c:pt>
                <c:pt idx="8">
                  <c:v>1043723206</c:v>
                </c:pt>
                <c:pt idx="9">
                  <c:v>1016416782</c:v>
                </c:pt>
                <c:pt idx="10">
                  <c:v>1481257562</c:v>
                </c:pt>
                <c:pt idx="11">
                  <c:v>896836565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Plan1!$Z$512:$Z$513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Plan1!$Z$514:$Z$525</c:f>
              <c:numCache>
                <c:formatCode>_(* #,##0_);_(* \(#,##0\);_(* "-"??_);_(@_)</c:formatCode>
                <c:ptCount val="12"/>
                <c:pt idx="0">
                  <c:v>1113688907</c:v>
                </c:pt>
                <c:pt idx="1">
                  <c:v>1010255258</c:v>
                </c:pt>
                <c:pt idx="2">
                  <c:v>765773388</c:v>
                </c:pt>
                <c:pt idx="3">
                  <c:v>697873152</c:v>
                </c:pt>
                <c:pt idx="4">
                  <c:v>1459323902</c:v>
                </c:pt>
                <c:pt idx="5">
                  <c:v>685459169</c:v>
                </c:pt>
                <c:pt idx="6">
                  <c:v>1062492111</c:v>
                </c:pt>
                <c:pt idx="7">
                  <c:v>1045636891</c:v>
                </c:pt>
                <c:pt idx="8">
                  <c:v>998178062</c:v>
                </c:pt>
                <c:pt idx="9">
                  <c:v>1479081928</c:v>
                </c:pt>
                <c:pt idx="10">
                  <c:v>719653139</c:v>
                </c:pt>
                <c:pt idx="11">
                  <c:v>997501274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8-41BA-8AAA-89E07923F6B8}"/>
            </c:ext>
          </c:extLst>
        </c:ser>
        <c:ser>
          <c:idx val="24"/>
          <c:order val="24"/>
          <c:tx>
            <c:strRef>
              <c:f>Plan1!$AA$512:$AA$513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Plan1!$AA$514:$AA$525</c:f>
              <c:numCache>
                <c:formatCode>_(* #,##0_);_(* \(#,##0\);_(* "-"??_);_(@_)</c:formatCode>
                <c:ptCount val="12"/>
                <c:pt idx="0">
                  <c:v>1224216167</c:v>
                </c:pt>
                <c:pt idx="1">
                  <c:v>767800806</c:v>
                </c:pt>
                <c:pt idx="2">
                  <c:v>946810796</c:v>
                </c:pt>
                <c:pt idx="3">
                  <c:v>1350225642</c:v>
                </c:pt>
                <c:pt idx="4">
                  <c:v>1077283392</c:v>
                </c:pt>
                <c:pt idx="5">
                  <c:v>958792807</c:v>
                </c:pt>
                <c:pt idx="6">
                  <c:v>922746519</c:v>
                </c:pt>
                <c:pt idx="7">
                  <c:v>1256865361</c:v>
                </c:pt>
                <c:pt idx="8">
                  <c:v>945500816</c:v>
                </c:pt>
                <c:pt idx="9">
                  <c:v>1044575988</c:v>
                </c:pt>
                <c:pt idx="10">
                  <c:v>819899673</c:v>
                </c:pt>
                <c:pt idx="11">
                  <c:v>825295581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98-8865-9CA2C44C40FF}"/>
            </c:ext>
          </c:extLst>
        </c:ser>
        <c:ser>
          <c:idx val="25"/>
          <c:order val="25"/>
          <c:tx>
            <c:strRef>
              <c:f>Plan1!$AB$512:$AB$513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Plan1!$B$514:$B$525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Plan1!$AB$514:$AB$525</c:f>
              <c:numCache>
                <c:formatCode>_(* #,##0_);_(* \(#,##0\);_(* "-"??_);_(@_)</c:formatCode>
                <c:ptCount val="12"/>
                <c:pt idx="0">
                  <c:v>939538727</c:v>
                </c:pt>
                <c:pt idx="1">
                  <c:v>1182001282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5-4DA7-9442-4E9B63FC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dinâmica19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Plan1!$C$571:$C$572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Plan1!$C$573:$C$584</c:f>
              <c:numCache>
                <c:formatCode>_(* #,##0_);_(* \(#,##0\);_(* "-"??_);_(@_)</c:formatCode>
                <c:ptCount val="12"/>
                <c:pt idx="0">
                  <c:v>645805.24337000004</c:v>
                </c:pt>
                <c:pt idx="1">
                  <c:v>751998.83569999994</c:v>
                </c:pt>
                <c:pt idx="2">
                  <c:v>724635.84847500001</c:v>
                </c:pt>
                <c:pt idx="3">
                  <c:v>831258.36465</c:v>
                </c:pt>
                <c:pt idx="4">
                  <c:v>809900.43162000005</c:v>
                </c:pt>
                <c:pt idx="5">
                  <c:v>1137833.67047</c:v>
                </c:pt>
                <c:pt idx="6">
                  <c:v>1440867.78731</c:v>
                </c:pt>
                <c:pt idx="7">
                  <c:v>1514411.796905</c:v>
                </c:pt>
                <c:pt idx="8">
                  <c:v>1508631.0143800001</c:v>
                </c:pt>
                <c:pt idx="9">
                  <c:v>1573792.7610299997</c:v>
                </c:pt>
                <c:pt idx="10">
                  <c:v>1465061.8745000002</c:v>
                </c:pt>
                <c:pt idx="11">
                  <c:v>1599769.5615650001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Plan1!$D$571:$D$572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Plan1!$D$573:$D$584</c:f>
              <c:numCache>
                <c:formatCode>_(* #,##0_);_(* \(#,##0\);_(* "-"??_);_(@_)</c:formatCode>
                <c:ptCount val="12"/>
                <c:pt idx="0">
                  <c:v>1653245.8115600003</c:v>
                </c:pt>
                <c:pt idx="1">
                  <c:v>1869875.3049899999</c:v>
                </c:pt>
                <c:pt idx="2">
                  <c:v>2182220.3273569993</c:v>
                </c:pt>
                <c:pt idx="3">
                  <c:v>1894678.3567250003</c:v>
                </c:pt>
                <c:pt idx="4">
                  <c:v>2526590.1785599999</c:v>
                </c:pt>
                <c:pt idx="5">
                  <c:v>2106840.1674250001</c:v>
                </c:pt>
                <c:pt idx="6">
                  <c:v>2328153.6743324995</c:v>
                </c:pt>
                <c:pt idx="7">
                  <c:v>2744368.6489197556</c:v>
                </c:pt>
                <c:pt idx="8">
                  <c:v>2535976.8488271837</c:v>
                </c:pt>
                <c:pt idx="9">
                  <c:v>3206454.3335972303</c:v>
                </c:pt>
                <c:pt idx="10">
                  <c:v>3221623.0940093836</c:v>
                </c:pt>
                <c:pt idx="11">
                  <c:v>2890071.6675472986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Plan1!$E$571:$E$572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Plan1!$E$573:$E$584</c:f>
              <c:numCache>
                <c:formatCode>_(* #,##0_);_(* \(#,##0\);_(* "-"??_);_(@_)</c:formatCode>
                <c:ptCount val="12"/>
                <c:pt idx="0">
                  <c:v>2911367.8851887551</c:v>
                </c:pt>
                <c:pt idx="1">
                  <c:v>2641585.6845355504</c:v>
                </c:pt>
                <c:pt idx="2">
                  <c:v>2878310.1756600547</c:v>
                </c:pt>
                <c:pt idx="3">
                  <c:v>2843929.3939250787</c:v>
                </c:pt>
                <c:pt idx="4">
                  <c:v>2792621.2545848754</c:v>
                </c:pt>
                <c:pt idx="5">
                  <c:v>2652169.2316848049</c:v>
                </c:pt>
                <c:pt idx="6">
                  <c:v>2764255.5981982262</c:v>
                </c:pt>
                <c:pt idx="7">
                  <c:v>2901103.3580290093</c:v>
                </c:pt>
                <c:pt idx="8">
                  <c:v>2993272.8846585643</c:v>
                </c:pt>
                <c:pt idx="9">
                  <c:v>2884308.3617113936</c:v>
                </c:pt>
                <c:pt idx="10">
                  <c:v>2597390.4329047315</c:v>
                </c:pt>
                <c:pt idx="11">
                  <c:v>2520533.5251884516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Plan1!$F$571:$F$572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Plan1!$F$573:$F$584</c:f>
              <c:numCache>
                <c:formatCode>_(* #,##0_);_(* \(#,##0\);_(* "-"??_);_(@_)</c:formatCode>
                <c:ptCount val="12"/>
                <c:pt idx="0">
                  <c:v>2536163.9177277866</c:v>
                </c:pt>
                <c:pt idx="1">
                  <c:v>2418080.7830963586</c:v>
                </c:pt>
                <c:pt idx="2">
                  <c:v>2723716.5225582388</c:v>
                </c:pt>
                <c:pt idx="3">
                  <c:v>2796667.2910415768</c:v>
                </c:pt>
                <c:pt idx="4">
                  <c:v>2929225.6095338454</c:v>
                </c:pt>
                <c:pt idx="5">
                  <c:v>3255175.2994044246</c:v>
                </c:pt>
                <c:pt idx="6">
                  <c:v>3235997.0086035072</c:v>
                </c:pt>
                <c:pt idx="7">
                  <c:v>3274765.3947261469</c:v>
                </c:pt>
                <c:pt idx="8">
                  <c:v>3094049.7591959056</c:v>
                </c:pt>
                <c:pt idx="9">
                  <c:v>3794757.1817521052</c:v>
                </c:pt>
                <c:pt idx="10">
                  <c:v>3935326.8422007984</c:v>
                </c:pt>
                <c:pt idx="11">
                  <c:v>3679425.5772223603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Plan1!$G$571:$G$572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Plan1!$G$573:$G$584</c:f>
              <c:numCache>
                <c:formatCode>_(* #,##0_);_(* \(#,##0\);_(* "-"??_);_(@_)</c:formatCode>
                <c:ptCount val="12"/>
                <c:pt idx="0">
                  <c:v>3517094.8352963389</c:v>
                </c:pt>
                <c:pt idx="1">
                  <c:v>3787180.8538567298</c:v>
                </c:pt>
                <c:pt idx="2">
                  <c:v>4159768.1267951899</c:v>
                </c:pt>
                <c:pt idx="3">
                  <c:v>4083303.210598472</c:v>
                </c:pt>
                <c:pt idx="4">
                  <c:v>4240592.7542853365</c:v>
                </c:pt>
                <c:pt idx="5">
                  <c:v>4171527.5092672841</c:v>
                </c:pt>
                <c:pt idx="6">
                  <c:v>4168517.1365176444</c:v>
                </c:pt>
                <c:pt idx="7">
                  <c:v>4426855.4701725403</c:v>
                </c:pt>
                <c:pt idx="8">
                  <c:v>4711691.1722282544</c:v>
                </c:pt>
                <c:pt idx="9">
                  <c:v>4918189.993190459</c:v>
                </c:pt>
                <c:pt idx="10">
                  <c:v>4590049.7898068447</c:v>
                </c:pt>
                <c:pt idx="11">
                  <c:v>4450638.3716565333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Plan1!$H$571:$H$572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Plan1!$H$573:$H$584</c:f>
              <c:numCache>
                <c:formatCode>_(* #,##0_);_(* \(#,##0\);_(* "-"??_);_(@_)</c:formatCode>
                <c:ptCount val="12"/>
                <c:pt idx="0">
                  <c:v>4469445.889843395</c:v>
                </c:pt>
                <c:pt idx="1">
                  <c:v>3963305.632574406</c:v>
                </c:pt>
                <c:pt idx="2">
                  <c:v>4576469.1980883684</c:v>
                </c:pt>
                <c:pt idx="3">
                  <c:v>4675372.4667642927</c:v>
                </c:pt>
                <c:pt idx="4">
                  <c:v>4589856.2366772294</c:v>
                </c:pt>
                <c:pt idx="5">
                  <c:v>4311252.0628702724</c:v>
                </c:pt>
                <c:pt idx="6">
                  <c:v>4502276.3628158793</c:v>
                </c:pt>
                <c:pt idx="7">
                  <c:v>4967148.9336920418</c:v>
                </c:pt>
                <c:pt idx="8">
                  <c:v>5000589.8547787657</c:v>
                </c:pt>
                <c:pt idx="9">
                  <c:v>5412720.9728056816</c:v>
                </c:pt>
                <c:pt idx="10">
                  <c:v>5280026.9358551269</c:v>
                </c:pt>
                <c:pt idx="11">
                  <c:v>5251029.6882467642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Plan1!$I$571:$I$572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Plan1!$I$573:$I$584</c:f>
              <c:numCache>
                <c:formatCode>_(* #,##0_);_(* \(#,##0\);_(* "-"??_);_(@_)</c:formatCode>
                <c:ptCount val="12"/>
                <c:pt idx="0">
                  <c:v>5069811.8940516626</c:v>
                </c:pt>
                <c:pt idx="1">
                  <c:v>4874758.3208016865</c:v>
                </c:pt>
                <c:pt idx="2">
                  <c:v>5580207.1578656016</c:v>
                </c:pt>
                <c:pt idx="3">
                  <c:v>4435652.9475196423</c:v>
                </c:pt>
                <c:pt idx="4">
                  <c:v>5010987.1914954809</c:v>
                </c:pt>
                <c:pt idx="5">
                  <c:v>5006491.6954143057</c:v>
                </c:pt>
                <c:pt idx="6">
                  <c:v>5140076.2082313057</c:v>
                </c:pt>
                <c:pt idx="7">
                  <c:v>5443584.6899098055</c:v>
                </c:pt>
                <c:pt idx="8">
                  <c:v>5511104.4418430813</c:v>
                </c:pt>
                <c:pt idx="9">
                  <c:v>5644338.2379328143</c:v>
                </c:pt>
                <c:pt idx="10">
                  <c:v>5084870.8661800791</c:v>
                </c:pt>
                <c:pt idx="11">
                  <c:v>5209851.0921873562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Plan1!$J$571:$J$572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Plan1!$J$573:$J$584</c:f>
              <c:numCache>
                <c:formatCode>_(* #,##0_);_(* \(#,##0\);_(* "-"??_);_(@_)</c:formatCode>
                <c:ptCount val="12"/>
                <c:pt idx="0">
                  <c:v>4904423.0869890442</c:v>
                </c:pt>
                <c:pt idx="1">
                  <c:v>4576118.4229744831</c:v>
                </c:pt>
                <c:pt idx="2">
                  <c:v>5049619.6825118186</c:v>
                </c:pt>
                <c:pt idx="3">
                  <c:v>4899405.2093978524</c:v>
                </c:pt>
                <c:pt idx="4">
                  <c:v>5143926.3200969351</c:v>
                </c:pt>
                <c:pt idx="5">
                  <c:v>5248249.0319191748</c:v>
                </c:pt>
                <c:pt idx="6">
                  <c:v>5698307.0555303339</c:v>
                </c:pt>
                <c:pt idx="7">
                  <c:v>5636766.2928905524</c:v>
                </c:pt>
                <c:pt idx="8">
                  <c:v>5797202.1904794965</c:v>
                </c:pt>
                <c:pt idx="9">
                  <c:v>6144028.4778280202</c:v>
                </c:pt>
                <c:pt idx="10">
                  <c:v>6041989.151280432</c:v>
                </c:pt>
                <c:pt idx="11">
                  <c:v>6326140.0526897488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Plan1!$K$571:$K$572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Plan1!$K$573:$K$584</c:f>
              <c:numCache>
                <c:formatCode>_(* #,##0_);_(* \(#,##0\);_(* "-"??_);_(@_)</c:formatCode>
                <c:ptCount val="12"/>
                <c:pt idx="0">
                  <c:v>6363914.7374175778</c:v>
                </c:pt>
                <c:pt idx="1">
                  <c:v>5984513.8492640136</c:v>
                </c:pt>
                <c:pt idx="2">
                  <c:v>6324182.4310450023</c:v>
                </c:pt>
                <c:pt idx="3">
                  <c:v>6032233.4198981281</c:v>
                </c:pt>
                <c:pt idx="4">
                  <c:v>6171402.1199060678</c:v>
                </c:pt>
                <c:pt idx="5">
                  <c:v>5943995.4838871248</c:v>
                </c:pt>
                <c:pt idx="6">
                  <c:v>6145326.0370477522</c:v>
                </c:pt>
                <c:pt idx="7">
                  <c:v>6157405.7689882498</c:v>
                </c:pt>
                <c:pt idx="8">
                  <c:v>5790238.7988217501</c:v>
                </c:pt>
                <c:pt idx="9">
                  <c:v>6125925.6548105022</c:v>
                </c:pt>
                <c:pt idx="10">
                  <c:v>5825627.8106990624</c:v>
                </c:pt>
                <c:pt idx="11">
                  <c:v>5024167.3260204988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Plan1!$L$571:$L$572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Plan1!$L$573:$L$584</c:f>
              <c:numCache>
                <c:formatCode>_(* #,##0_);_(* \(#,##0\);_(* "-"??_);_(@_)</c:formatCode>
                <c:ptCount val="12"/>
                <c:pt idx="0">
                  <c:v>4007573.3480054983</c:v>
                </c:pt>
                <c:pt idx="1">
                  <c:v>3562246.5940581933</c:v>
                </c:pt>
                <c:pt idx="2">
                  <c:v>4097471.2361204997</c:v>
                </c:pt>
                <c:pt idx="3">
                  <c:v>4179240.2663380643</c:v>
                </c:pt>
                <c:pt idx="4">
                  <c:v>5276504.5727554997</c:v>
                </c:pt>
                <c:pt idx="5">
                  <c:v>5185617.0676630652</c:v>
                </c:pt>
                <c:pt idx="6">
                  <c:v>5706917.8649455002</c:v>
                </c:pt>
                <c:pt idx="7">
                  <c:v>4840934.3815104999</c:v>
                </c:pt>
                <c:pt idx="8">
                  <c:v>4404861.5890830653</c:v>
                </c:pt>
                <c:pt idx="9">
                  <c:v>4419401.6063505011</c:v>
                </c:pt>
                <c:pt idx="10">
                  <c:v>4485174.7045530649</c:v>
                </c:pt>
                <c:pt idx="11">
                  <c:v>3955241.2940354999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Plan1!$M$571:$M$572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Plan1!$M$573:$M$584</c:f>
              <c:numCache>
                <c:formatCode>_(* #,##0_);_(* \(#,##0\);_(* "-"??_);_(@_)</c:formatCode>
                <c:ptCount val="12"/>
                <c:pt idx="0">
                  <c:v>4167496.8627355006</c:v>
                </c:pt>
                <c:pt idx="1">
                  <c:v>4672049.9674081933</c:v>
                </c:pt>
                <c:pt idx="2">
                  <c:v>4983300.3233755017</c:v>
                </c:pt>
                <c:pt idx="3">
                  <c:v>4776574.3518960644</c:v>
                </c:pt>
                <c:pt idx="4">
                  <c:v>5478649.7221854981</c:v>
                </c:pt>
                <c:pt idx="5">
                  <c:v>6635440.2593050646</c:v>
                </c:pt>
                <c:pt idx="6">
                  <c:v>7101943.5751915006</c:v>
                </c:pt>
                <c:pt idx="7">
                  <c:v>9536252.3459594995</c:v>
                </c:pt>
                <c:pt idx="8">
                  <c:v>8655681.975779999</c:v>
                </c:pt>
                <c:pt idx="9">
                  <c:v>8848584.6408505011</c:v>
                </c:pt>
                <c:pt idx="10">
                  <c:v>8351943.2517120633</c:v>
                </c:pt>
                <c:pt idx="11">
                  <c:v>6911860.7016094998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Plan1!$N$571:$N$572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Plan1!$N$573:$N$584</c:f>
              <c:numCache>
                <c:formatCode>_(* #,##0_);_(* \(#,##0\);_(* "-"??_);_(@_)</c:formatCode>
                <c:ptCount val="12"/>
                <c:pt idx="0">
                  <c:v>4488908.4851555005</c:v>
                </c:pt>
                <c:pt idx="1">
                  <c:v>5717476.3308301922</c:v>
                </c:pt>
                <c:pt idx="2">
                  <c:v>5958471.4823164996</c:v>
                </c:pt>
                <c:pt idx="3">
                  <c:v>4590609.3005330656</c:v>
                </c:pt>
                <c:pt idx="4">
                  <c:v>4976367.7466264991</c:v>
                </c:pt>
                <c:pt idx="5">
                  <c:v>6093580.5359560633</c:v>
                </c:pt>
                <c:pt idx="6">
                  <c:v>6050128.0924980016</c:v>
                </c:pt>
                <c:pt idx="7">
                  <c:v>6079090.341603999</c:v>
                </c:pt>
                <c:pt idx="8">
                  <c:v>5951647.664214001</c:v>
                </c:pt>
                <c:pt idx="9">
                  <c:v>5767619.7190149995</c:v>
                </c:pt>
                <c:pt idx="10">
                  <c:v>5750287.7735100007</c:v>
                </c:pt>
                <c:pt idx="11">
                  <c:v>4974406.3197640004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Plan1!$O$571:$O$572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Plan1!$O$573:$O$584</c:f>
              <c:numCache>
                <c:formatCode>_(* #,##0_);_(* \(#,##0\);_(* "-"??_);_(@_)</c:formatCode>
                <c:ptCount val="12"/>
                <c:pt idx="0">
                  <c:v>4256066.6478750017</c:v>
                </c:pt>
                <c:pt idx="1">
                  <c:v>5475231.3466829993</c:v>
                </c:pt>
                <c:pt idx="2">
                  <c:v>6440033.4574450003</c:v>
                </c:pt>
                <c:pt idx="3">
                  <c:v>7375322.2623189827</c:v>
                </c:pt>
                <c:pt idx="4">
                  <c:v>8300966.4690190004</c:v>
                </c:pt>
                <c:pt idx="5">
                  <c:v>7095126.9650520002</c:v>
                </c:pt>
                <c:pt idx="6">
                  <c:v>5669574.2454960002</c:v>
                </c:pt>
                <c:pt idx="7">
                  <c:v>4544123.8250519997</c:v>
                </c:pt>
                <c:pt idx="8">
                  <c:v>7929836.8112809993</c:v>
                </c:pt>
                <c:pt idx="9">
                  <c:v>9277653.0486500002</c:v>
                </c:pt>
                <c:pt idx="10">
                  <c:v>8798857.2975170016</c:v>
                </c:pt>
                <c:pt idx="11">
                  <c:v>8096765.4289441481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Plan1!$P$571:$P$572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Plan1!$P$573:$P$584</c:f>
              <c:numCache>
                <c:formatCode>_(* #,##0_);_(* \(#,##0\);_(* "-"??_);_(@_)</c:formatCode>
                <c:ptCount val="12"/>
                <c:pt idx="0">
                  <c:v>9489809.9718247857</c:v>
                </c:pt>
                <c:pt idx="1">
                  <c:v>8936915.2989110872</c:v>
                </c:pt>
                <c:pt idx="2">
                  <c:v>9591245.6415720005</c:v>
                </c:pt>
                <c:pt idx="3">
                  <c:v>8556797.3627128992</c:v>
                </c:pt>
                <c:pt idx="4">
                  <c:v>10646169.521882998</c:v>
                </c:pt>
                <c:pt idx="5">
                  <c:v>7542225.0558900004</c:v>
                </c:pt>
                <c:pt idx="6">
                  <c:v>9202115.5665949993</c:v>
                </c:pt>
                <c:pt idx="7">
                  <c:v>7883255.8008119995</c:v>
                </c:pt>
                <c:pt idx="8">
                  <c:v>8911553.5772969984</c:v>
                </c:pt>
                <c:pt idx="9">
                  <c:v>9073309.2424450014</c:v>
                </c:pt>
                <c:pt idx="10">
                  <c:v>8501484.7904490009</c:v>
                </c:pt>
                <c:pt idx="11">
                  <c:v>6277918.9449550016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Plan1!$Q$571:$Q$572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Plan1!$Q$573:$Q$584</c:f>
              <c:numCache>
                <c:formatCode>_(* #,##0_);_(* \(#,##0\);_(* "-"??_);_(@_)</c:formatCode>
                <c:ptCount val="12"/>
                <c:pt idx="0">
                  <c:v>7534383.8234839989</c:v>
                </c:pt>
                <c:pt idx="1">
                  <c:v>6837706.290058</c:v>
                </c:pt>
                <c:pt idx="2">
                  <c:v>7341865.4515500022</c:v>
                </c:pt>
                <c:pt idx="3">
                  <c:v>9876107.0855544955</c:v>
                </c:pt>
                <c:pt idx="4">
                  <c:v>12494309.099149499</c:v>
                </c:pt>
                <c:pt idx="5">
                  <c:v>7239582.4483850012</c:v>
                </c:pt>
                <c:pt idx="6">
                  <c:v>12933516.70359</c:v>
                </c:pt>
                <c:pt idx="7">
                  <c:v>10981001.412289999</c:v>
                </c:pt>
                <c:pt idx="8">
                  <c:v>6907951.7361050006</c:v>
                </c:pt>
                <c:pt idx="9">
                  <c:v>10951030.721141001</c:v>
                </c:pt>
                <c:pt idx="10">
                  <c:v>7612031.3242609994</c:v>
                </c:pt>
                <c:pt idx="11">
                  <c:v>9506937.0745439976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Plan1!$R$571:$R$572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Plan1!$R$573:$R$584</c:f>
              <c:numCache>
                <c:formatCode>_(* #,##0_);_(* \(#,##0\);_(* "-"??_);_(@_)</c:formatCode>
                <c:ptCount val="12"/>
                <c:pt idx="0">
                  <c:v>14688687.524708387</c:v>
                </c:pt>
                <c:pt idx="1">
                  <c:v>11255880.706181999</c:v>
                </c:pt>
                <c:pt idx="2">
                  <c:v>10426868.463928001</c:v>
                </c:pt>
                <c:pt idx="3">
                  <c:v>11055317.976402</c:v>
                </c:pt>
                <c:pt idx="4">
                  <c:v>10791433.110486001</c:v>
                </c:pt>
                <c:pt idx="5">
                  <c:v>9367019.34791</c:v>
                </c:pt>
                <c:pt idx="6">
                  <c:v>10182504.139044998</c:v>
                </c:pt>
                <c:pt idx="7">
                  <c:v>7816080.3464449989</c:v>
                </c:pt>
                <c:pt idx="8">
                  <c:v>9532830.4114540014</c:v>
                </c:pt>
                <c:pt idx="9">
                  <c:v>8163394.0784829995</c:v>
                </c:pt>
                <c:pt idx="10">
                  <c:v>8071273.0817600004</c:v>
                </c:pt>
                <c:pt idx="11">
                  <c:v>9720422.4745319989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Plan1!$S$571:$S$572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Plan1!$S$573:$S$584</c:f>
              <c:numCache>
                <c:formatCode>_(* #,##0_);_(* \(#,##0\);_(* "-"??_);_(@_)</c:formatCode>
                <c:ptCount val="12"/>
                <c:pt idx="0">
                  <c:v>9165716.4316619989</c:v>
                </c:pt>
                <c:pt idx="1">
                  <c:v>8184944.685469999</c:v>
                </c:pt>
                <c:pt idx="2">
                  <c:v>8203226.1271099998</c:v>
                </c:pt>
                <c:pt idx="3">
                  <c:v>10560471.138209999</c:v>
                </c:pt>
                <c:pt idx="4">
                  <c:v>7936555.9238699973</c:v>
                </c:pt>
                <c:pt idx="5">
                  <c:v>5544634.5278730001</c:v>
                </c:pt>
                <c:pt idx="6">
                  <c:v>5527913.1952800006</c:v>
                </c:pt>
                <c:pt idx="7">
                  <c:v>5614035.3917199988</c:v>
                </c:pt>
                <c:pt idx="8">
                  <c:v>7199221.3011710634</c:v>
                </c:pt>
                <c:pt idx="9">
                  <c:v>6419141.2501755003</c:v>
                </c:pt>
                <c:pt idx="10">
                  <c:v>5878985.7286160002</c:v>
                </c:pt>
                <c:pt idx="11">
                  <c:v>4151932.3930000011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Plan1!$T$571:$T$572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Plan1!$T$573:$T$584</c:f>
              <c:numCache>
                <c:formatCode>_(* #,##0_);_(* \(#,##0\);_(* "-"??_);_(@_)</c:formatCode>
                <c:ptCount val="12"/>
                <c:pt idx="0">
                  <c:v>2855330.9480955005</c:v>
                </c:pt>
                <c:pt idx="1">
                  <c:v>3618909.3490531924</c:v>
                </c:pt>
                <c:pt idx="2">
                  <c:v>6485073.1662149988</c:v>
                </c:pt>
                <c:pt idx="3">
                  <c:v>5736820.9572100006</c:v>
                </c:pt>
                <c:pt idx="4">
                  <c:v>5417950.1385799991</c:v>
                </c:pt>
                <c:pt idx="5">
                  <c:v>4363607.9417700004</c:v>
                </c:pt>
                <c:pt idx="6">
                  <c:v>5783787.0254500005</c:v>
                </c:pt>
                <c:pt idx="7">
                  <c:v>7008644.9330100007</c:v>
                </c:pt>
                <c:pt idx="8">
                  <c:v>6583283.6132699996</c:v>
                </c:pt>
                <c:pt idx="9">
                  <c:v>7790185.4954700004</c:v>
                </c:pt>
                <c:pt idx="10">
                  <c:v>5547395.8035999993</c:v>
                </c:pt>
                <c:pt idx="11">
                  <c:v>6229564.6944999993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Plan1!$U$571:$U$572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Plan1!$U$573:$U$584</c:f>
              <c:numCache>
                <c:formatCode>_(* #,##0_);_(* \(#,##0\);_(* "-"??_);_(@_)</c:formatCode>
                <c:ptCount val="12"/>
                <c:pt idx="0">
                  <c:v>4536441.0271950001</c:v>
                </c:pt>
                <c:pt idx="1">
                  <c:v>5752796.9023000002</c:v>
                </c:pt>
                <c:pt idx="2">
                  <c:v>5217775.7569700014</c:v>
                </c:pt>
                <c:pt idx="3">
                  <c:v>3933298.98703</c:v>
                </c:pt>
                <c:pt idx="4">
                  <c:v>5395013.4855400007</c:v>
                </c:pt>
                <c:pt idx="5">
                  <c:v>4806367.4901200002</c:v>
                </c:pt>
                <c:pt idx="6">
                  <c:v>7806585.055674999</c:v>
                </c:pt>
                <c:pt idx="7">
                  <c:v>8398428.6296750009</c:v>
                </c:pt>
                <c:pt idx="8">
                  <c:v>8346075.1824099999</c:v>
                </c:pt>
                <c:pt idx="9">
                  <c:v>6165886.6745349998</c:v>
                </c:pt>
                <c:pt idx="10">
                  <c:v>4594763.818260001</c:v>
                </c:pt>
                <c:pt idx="11">
                  <c:v>3733163.4199649999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Plan1!$V$571:$V$572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Plan1!$V$573:$V$584</c:f>
              <c:numCache>
                <c:formatCode>_(* #,##0_);_(* \(#,##0\);_(* "-"??_);_(@_)</c:formatCode>
                <c:ptCount val="12"/>
                <c:pt idx="0">
                  <c:v>4277600.4569759993</c:v>
                </c:pt>
                <c:pt idx="1">
                  <c:v>4474178.1321999999</c:v>
                </c:pt>
                <c:pt idx="2">
                  <c:v>4242133.8302419996</c:v>
                </c:pt>
                <c:pt idx="3">
                  <c:v>6000061.1621229993</c:v>
                </c:pt>
                <c:pt idx="4">
                  <c:v>3683964.2515550004</c:v>
                </c:pt>
                <c:pt idx="5">
                  <c:v>3590422.0938739991</c:v>
                </c:pt>
                <c:pt idx="6">
                  <c:v>4950453.8849499999</c:v>
                </c:pt>
                <c:pt idx="7">
                  <c:v>5743834.542138</c:v>
                </c:pt>
                <c:pt idx="8">
                  <c:v>5979347.9594504796</c:v>
                </c:pt>
                <c:pt idx="9">
                  <c:v>7112077.3661770001</c:v>
                </c:pt>
                <c:pt idx="10">
                  <c:v>7849426.5463051759</c:v>
                </c:pt>
                <c:pt idx="11">
                  <c:v>4530660.4380155299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Plan1!$W$571:$W$572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Plan1!$W$573:$W$584</c:f>
              <c:numCache>
                <c:formatCode>_(* #,##0_);_(* \(#,##0\);_(* "-"??_);_(@_)</c:formatCode>
                <c:ptCount val="12"/>
                <c:pt idx="0">
                  <c:v>6573503.9570199987</c:v>
                </c:pt>
                <c:pt idx="1">
                  <c:v>3514306.4328399999</c:v>
                </c:pt>
                <c:pt idx="2">
                  <c:v>4193321.4186499994</c:v>
                </c:pt>
                <c:pt idx="3">
                  <c:v>3841284.0242700004</c:v>
                </c:pt>
                <c:pt idx="4">
                  <c:v>3618532.9253150006</c:v>
                </c:pt>
                <c:pt idx="5">
                  <c:v>3340109.2382</c:v>
                </c:pt>
                <c:pt idx="6">
                  <c:v>3138800.2094371994</c:v>
                </c:pt>
                <c:pt idx="7">
                  <c:v>3513911.3378950008</c:v>
                </c:pt>
                <c:pt idx="8">
                  <c:v>3519951.2345900009</c:v>
                </c:pt>
                <c:pt idx="9">
                  <c:v>4411197.1394037912</c:v>
                </c:pt>
                <c:pt idx="10">
                  <c:v>4383032.2307339367</c:v>
                </c:pt>
                <c:pt idx="11">
                  <c:v>5837219.4374350514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Plan1!$X$571:$X$572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Plan1!$X$573:$X$584</c:f>
              <c:numCache>
                <c:formatCode>_(* #,##0_);_(* \(#,##0\);_(* "-"??_);_(@_)</c:formatCode>
                <c:ptCount val="12"/>
                <c:pt idx="0">
                  <c:v>8213405.0913124932</c:v>
                </c:pt>
                <c:pt idx="1">
                  <c:v>6796712.3487037336</c:v>
                </c:pt>
                <c:pt idx="2">
                  <c:v>7559370.4156263992</c:v>
                </c:pt>
                <c:pt idx="3">
                  <c:v>6574154.3426968381</c:v>
                </c:pt>
                <c:pt idx="4">
                  <c:v>6739670.590430229</c:v>
                </c:pt>
                <c:pt idx="5">
                  <c:v>8182701.68708729</c:v>
                </c:pt>
                <c:pt idx="6">
                  <c:v>11560724.899069151</c:v>
                </c:pt>
                <c:pt idx="7">
                  <c:v>10082272.996362828</c:v>
                </c:pt>
                <c:pt idx="8">
                  <c:v>11148172.927219998</c:v>
                </c:pt>
                <c:pt idx="9">
                  <c:v>11851705.162317086</c:v>
                </c:pt>
                <c:pt idx="10">
                  <c:v>9816719.9657099992</c:v>
                </c:pt>
                <c:pt idx="11">
                  <c:v>8625068.5570700001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Plan1!$Y$571:$Y$572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Plan1!$Y$573:$Y$584</c:f>
              <c:numCache>
                <c:formatCode>_(* #,##0_);_(* \(#,##0\);_(* "-"??_);_(@_)</c:formatCode>
                <c:ptCount val="12"/>
                <c:pt idx="0">
                  <c:v>8715902.7093220055</c:v>
                </c:pt>
                <c:pt idx="1">
                  <c:v>7088054.878854447</c:v>
                </c:pt>
                <c:pt idx="2">
                  <c:v>4857283.6634812001</c:v>
                </c:pt>
                <c:pt idx="3">
                  <c:v>3378314.8400548315</c:v>
                </c:pt>
                <c:pt idx="4">
                  <c:v>4226363.479975</c:v>
                </c:pt>
                <c:pt idx="5">
                  <c:v>5078913.3294975674</c:v>
                </c:pt>
                <c:pt idx="6">
                  <c:v>3889958.9270850001</c:v>
                </c:pt>
                <c:pt idx="7">
                  <c:v>4362146.9133900004</c:v>
                </c:pt>
                <c:pt idx="8">
                  <c:v>3557923.4079882503</c:v>
                </c:pt>
                <c:pt idx="9">
                  <c:v>3613805.1227970994</c:v>
                </c:pt>
                <c:pt idx="10">
                  <c:v>4018152.6809347002</c:v>
                </c:pt>
                <c:pt idx="11">
                  <c:v>4132147.7572199996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Plan1!$Z$571:$Z$572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Plan1!$Z$573:$Z$584</c:f>
              <c:numCache>
                <c:formatCode>_(* #,##0_);_(* \(#,##0\);_(* "-"??_);_(@_)</c:formatCode>
                <c:ptCount val="12"/>
                <c:pt idx="0">
                  <c:v>3573789.4158049999</c:v>
                </c:pt>
                <c:pt idx="1">
                  <c:v>3221874.2742550001</c:v>
                </c:pt>
                <c:pt idx="2">
                  <c:v>3807715.5561200003</c:v>
                </c:pt>
                <c:pt idx="3">
                  <c:v>3750446.3642450003</c:v>
                </c:pt>
                <c:pt idx="4">
                  <c:v>3091057.43016</c:v>
                </c:pt>
                <c:pt idx="5">
                  <c:v>3919390.2031199997</c:v>
                </c:pt>
                <c:pt idx="6">
                  <c:v>3150515.8523300001</c:v>
                </c:pt>
                <c:pt idx="7">
                  <c:v>2763111.4706299999</c:v>
                </c:pt>
                <c:pt idx="8">
                  <c:v>2840370.5649549998</c:v>
                </c:pt>
                <c:pt idx="9">
                  <c:v>3179998.2898249999</c:v>
                </c:pt>
                <c:pt idx="10">
                  <c:v>3905001.6253149998</c:v>
                </c:pt>
                <c:pt idx="11">
                  <c:v>3775825.6729199998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1-41A7-87AE-32A92FC52E8D}"/>
            </c:ext>
          </c:extLst>
        </c:ser>
        <c:ser>
          <c:idx val="24"/>
          <c:order val="24"/>
          <c:tx>
            <c:strRef>
              <c:f>Plan1!$AA$571:$AA$572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Plan1!$AA$573:$AA$584</c:f>
              <c:numCache>
                <c:formatCode>_(* #,##0_);_(* \(#,##0\);_(* "-"??_);_(@_)</c:formatCode>
                <c:ptCount val="12"/>
                <c:pt idx="0">
                  <c:v>4214251.8136343621</c:v>
                </c:pt>
                <c:pt idx="1">
                  <c:v>3409118.8185438532</c:v>
                </c:pt>
                <c:pt idx="2">
                  <c:v>4615965.2971029878</c:v>
                </c:pt>
                <c:pt idx="3">
                  <c:v>4136036.037783443</c:v>
                </c:pt>
                <c:pt idx="4">
                  <c:v>2835070.8165114792</c:v>
                </c:pt>
                <c:pt idx="5">
                  <c:v>3716783.6186250001</c:v>
                </c:pt>
                <c:pt idx="6">
                  <c:v>4151209.3794500004</c:v>
                </c:pt>
                <c:pt idx="7">
                  <c:v>4177217.7853000001</c:v>
                </c:pt>
                <c:pt idx="8">
                  <c:v>6645550.1825649999</c:v>
                </c:pt>
                <c:pt idx="9">
                  <c:v>6014208.9668499995</c:v>
                </c:pt>
                <c:pt idx="10">
                  <c:v>5422309.0176849999</c:v>
                </c:pt>
                <c:pt idx="11">
                  <c:v>3952925.6152400002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113-8D37-49BD8CA1B85D}"/>
            </c:ext>
          </c:extLst>
        </c:ser>
        <c:ser>
          <c:idx val="25"/>
          <c:order val="25"/>
          <c:tx>
            <c:strRef>
              <c:f>Plan1!$AB$571:$AB$572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Plan1!$B$573:$B$584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Plan1!$AB$573:$AB$584</c:f>
              <c:numCache>
                <c:formatCode>_(* #,##0_);_(* \(#,##0\);_(* "-"??_);_(@_)</c:formatCode>
                <c:ptCount val="12"/>
                <c:pt idx="0">
                  <c:v>4311964.9204099998</c:v>
                </c:pt>
                <c:pt idx="1">
                  <c:v>4090037.0673750001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6-4C1D-A7C1-E99A95E8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dinâmica20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Plan1!$C$626:$C$627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Plan1!$C$628:$C$639</c:f>
              <c:numCache>
                <c:formatCode>_(* #,##0_);_(* \(#,##0\);_(* "-"??_);_(@_)</c:formatCode>
                <c:ptCount val="12"/>
                <c:pt idx="0">
                  <c:v>8888167.6441124994</c:v>
                </c:pt>
                <c:pt idx="1">
                  <c:v>9460134.9399999995</c:v>
                </c:pt>
                <c:pt idx="2">
                  <c:v>10167003.449999999</c:v>
                </c:pt>
                <c:pt idx="3">
                  <c:v>9577646.7461439986</c:v>
                </c:pt>
                <c:pt idx="4">
                  <c:v>9098820.4690000005</c:v>
                </c:pt>
                <c:pt idx="5">
                  <c:v>15041016.392105099</c:v>
                </c:pt>
                <c:pt idx="6">
                  <c:v>19092473.039168902</c:v>
                </c:pt>
                <c:pt idx="7">
                  <c:v>19376403.077619199</c:v>
                </c:pt>
                <c:pt idx="8">
                  <c:v>19374318.349251699</c:v>
                </c:pt>
                <c:pt idx="9">
                  <c:v>21776353.181250799</c:v>
                </c:pt>
                <c:pt idx="10">
                  <c:v>20488274.330958899</c:v>
                </c:pt>
                <c:pt idx="11">
                  <c:v>21660455.6216718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Plan1!$D$626:$D$627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Plan1!$D$628:$D$639</c:f>
              <c:numCache>
                <c:formatCode>_(* #,##0_);_(* \(#,##0\);_(* "-"??_);_(@_)</c:formatCode>
                <c:ptCount val="12"/>
                <c:pt idx="0">
                  <c:v>23604046.280023798</c:v>
                </c:pt>
                <c:pt idx="1">
                  <c:v>25586039.312470101</c:v>
                </c:pt>
                <c:pt idx="2">
                  <c:v>29004739.231235899</c:v>
                </c:pt>
                <c:pt idx="3">
                  <c:v>24773519.251746103</c:v>
                </c:pt>
                <c:pt idx="4">
                  <c:v>31328006.949263401</c:v>
                </c:pt>
                <c:pt idx="5">
                  <c:v>27193912.813766502</c:v>
                </c:pt>
                <c:pt idx="6">
                  <c:v>29854705.938951302</c:v>
                </c:pt>
                <c:pt idx="7">
                  <c:v>33794713.335074</c:v>
                </c:pt>
                <c:pt idx="8">
                  <c:v>30287881.566360001</c:v>
                </c:pt>
                <c:pt idx="9">
                  <c:v>36596274.616133898</c:v>
                </c:pt>
                <c:pt idx="10">
                  <c:v>38030392.372117504</c:v>
                </c:pt>
                <c:pt idx="11">
                  <c:v>34740757.941154994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Plan1!$E$626:$E$627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Plan1!$E$628:$E$639</c:f>
              <c:numCache>
                <c:formatCode>_(* #,##0_);_(* \(#,##0\);_(* "-"??_);_(@_)</c:formatCode>
                <c:ptCount val="12"/>
                <c:pt idx="0">
                  <c:v>33512362.878982097</c:v>
                </c:pt>
                <c:pt idx="1">
                  <c:v>30142375.315165102</c:v>
                </c:pt>
                <c:pt idx="2">
                  <c:v>32267899.23</c:v>
                </c:pt>
                <c:pt idx="3">
                  <c:v>32404952.259999998</c:v>
                </c:pt>
                <c:pt idx="4">
                  <c:v>34302876.609999999</c:v>
                </c:pt>
                <c:pt idx="5">
                  <c:v>33483898.280000001</c:v>
                </c:pt>
                <c:pt idx="6">
                  <c:v>36806530.18</c:v>
                </c:pt>
                <c:pt idx="7">
                  <c:v>38536902.630000003</c:v>
                </c:pt>
                <c:pt idx="8">
                  <c:v>38307869.5</c:v>
                </c:pt>
                <c:pt idx="9">
                  <c:v>40222514.538709998</c:v>
                </c:pt>
                <c:pt idx="10">
                  <c:v>37792397.380000003</c:v>
                </c:pt>
                <c:pt idx="11">
                  <c:v>37110812.980000004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Plan1!$F$626:$F$627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Plan1!$F$628:$F$639</c:f>
              <c:numCache>
                <c:formatCode>_(* #,##0_);_(* \(#,##0\);_(* "-"??_);_(@_)</c:formatCode>
                <c:ptCount val="12"/>
                <c:pt idx="0">
                  <c:v>33929210.789999999</c:v>
                </c:pt>
                <c:pt idx="1">
                  <c:v>35665374.300000004</c:v>
                </c:pt>
                <c:pt idx="2">
                  <c:v>41377637.710000001</c:v>
                </c:pt>
                <c:pt idx="3">
                  <c:v>46168762.689999998</c:v>
                </c:pt>
                <c:pt idx="4">
                  <c:v>49051082.829999998</c:v>
                </c:pt>
                <c:pt idx="5">
                  <c:v>51745537.910000004</c:v>
                </c:pt>
                <c:pt idx="6">
                  <c:v>51072788.299999997</c:v>
                </c:pt>
                <c:pt idx="7">
                  <c:v>51064285.139999993</c:v>
                </c:pt>
                <c:pt idx="8">
                  <c:v>48592409.509999998</c:v>
                </c:pt>
                <c:pt idx="9">
                  <c:v>58114882.200000003</c:v>
                </c:pt>
                <c:pt idx="10">
                  <c:v>59926468.779999994</c:v>
                </c:pt>
                <c:pt idx="11">
                  <c:v>56794560.18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Plan1!$G$626:$G$627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Plan1!$G$628:$G$639</c:f>
              <c:numCache>
                <c:formatCode>_(* #,##0_);_(* \(#,##0\);_(* "-"??_);_(@_)</c:formatCode>
                <c:ptCount val="12"/>
                <c:pt idx="0">
                  <c:v>54326332.009999998</c:v>
                </c:pt>
                <c:pt idx="1">
                  <c:v>58180114.280000001</c:v>
                </c:pt>
                <c:pt idx="2">
                  <c:v>63602087.130000003</c:v>
                </c:pt>
                <c:pt idx="3">
                  <c:v>61890736.969999999</c:v>
                </c:pt>
                <c:pt idx="4">
                  <c:v>64823764.760000005</c:v>
                </c:pt>
                <c:pt idx="5">
                  <c:v>63632181.019999996</c:v>
                </c:pt>
                <c:pt idx="6">
                  <c:v>65134839.420000002</c:v>
                </c:pt>
                <c:pt idx="7">
                  <c:v>66092853.5</c:v>
                </c:pt>
                <c:pt idx="8">
                  <c:v>71922453.310000002</c:v>
                </c:pt>
                <c:pt idx="9">
                  <c:v>75338512.200000003</c:v>
                </c:pt>
                <c:pt idx="10">
                  <c:v>70768887</c:v>
                </c:pt>
                <c:pt idx="11">
                  <c:v>68890638.090000004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Plan1!$H$626:$H$627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Plan1!$H$628:$H$639</c:f>
              <c:numCache>
                <c:formatCode>_(* #,##0_);_(* \(#,##0\);_(* "-"??_);_(@_)</c:formatCode>
                <c:ptCount val="12"/>
                <c:pt idx="0">
                  <c:v>70799986.640000001</c:v>
                </c:pt>
                <c:pt idx="1">
                  <c:v>60616377.140000001</c:v>
                </c:pt>
                <c:pt idx="2">
                  <c:v>73718301.730000004</c:v>
                </c:pt>
                <c:pt idx="3">
                  <c:v>78903048.5</c:v>
                </c:pt>
                <c:pt idx="4">
                  <c:v>74549789.219999999</c:v>
                </c:pt>
                <c:pt idx="5">
                  <c:v>70311093.450000003</c:v>
                </c:pt>
                <c:pt idx="6">
                  <c:v>83856110.399999991</c:v>
                </c:pt>
                <c:pt idx="7">
                  <c:v>92599480.130185589</c:v>
                </c:pt>
                <c:pt idx="8">
                  <c:v>97367660.979999989</c:v>
                </c:pt>
                <c:pt idx="9">
                  <c:v>115767240.15843579</c:v>
                </c:pt>
                <c:pt idx="10">
                  <c:v>113667523.78999999</c:v>
                </c:pt>
                <c:pt idx="11">
                  <c:v>111849602.82999998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Plan1!$I$626:$I$627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Plan1!$I$628:$I$639</c:f>
              <c:numCache>
                <c:formatCode>_(* #,##0_);_(* \(#,##0\);_(* "-"??_);_(@_)</c:formatCode>
                <c:ptCount val="12"/>
                <c:pt idx="0">
                  <c:v>114377260.38</c:v>
                </c:pt>
                <c:pt idx="1">
                  <c:v>110619421.80999999</c:v>
                </c:pt>
                <c:pt idx="2">
                  <c:v>125921118.28</c:v>
                </c:pt>
                <c:pt idx="3">
                  <c:v>109742502.57000001</c:v>
                </c:pt>
                <c:pt idx="4">
                  <c:v>124336525.11999999</c:v>
                </c:pt>
                <c:pt idx="5">
                  <c:v>120945364.77999999</c:v>
                </c:pt>
                <c:pt idx="6">
                  <c:v>135160183.05000001</c:v>
                </c:pt>
                <c:pt idx="7">
                  <c:v>144721601.52000001</c:v>
                </c:pt>
                <c:pt idx="8">
                  <c:v>147292749.48000002</c:v>
                </c:pt>
                <c:pt idx="9">
                  <c:v>152330243.16000003</c:v>
                </c:pt>
                <c:pt idx="10">
                  <c:v>135056724.03999999</c:v>
                </c:pt>
                <c:pt idx="11">
                  <c:v>139149029.46000001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Plan1!$J$626:$J$627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Plan1!$J$628:$J$639</c:f>
              <c:numCache>
                <c:formatCode>_(* #,##0_);_(* \(#,##0\);_(* "-"??_);_(@_)</c:formatCode>
                <c:ptCount val="12"/>
                <c:pt idx="0">
                  <c:v>126138132.75999999</c:v>
                </c:pt>
                <c:pt idx="1">
                  <c:v>120069050.59999999</c:v>
                </c:pt>
                <c:pt idx="2">
                  <c:v>130663571.86999999</c:v>
                </c:pt>
                <c:pt idx="3">
                  <c:v>122370672.55999999</c:v>
                </c:pt>
                <c:pt idx="4">
                  <c:v>122885898.75999999</c:v>
                </c:pt>
                <c:pt idx="5">
                  <c:v>126521310.34</c:v>
                </c:pt>
                <c:pt idx="6">
                  <c:v>149863976.19000003</c:v>
                </c:pt>
                <c:pt idx="7">
                  <c:v>149071780.32999998</c:v>
                </c:pt>
                <c:pt idx="8">
                  <c:v>162060084.03999999</c:v>
                </c:pt>
                <c:pt idx="9">
                  <c:v>186390729.84</c:v>
                </c:pt>
                <c:pt idx="10">
                  <c:v>191881181.11000001</c:v>
                </c:pt>
                <c:pt idx="11">
                  <c:v>195105914.31999999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Plan1!$K$626:$K$627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Plan1!$K$628:$K$639</c:f>
              <c:numCache>
                <c:formatCode>_(* #,##0_);_(* \(#,##0\);_(* "-"??_);_(@_)</c:formatCode>
                <c:ptCount val="12"/>
                <c:pt idx="0">
                  <c:v>228230926.48000002</c:v>
                </c:pt>
                <c:pt idx="1">
                  <c:v>215634495.48999998</c:v>
                </c:pt>
                <c:pt idx="2">
                  <c:v>227331075.99999997</c:v>
                </c:pt>
                <c:pt idx="3">
                  <c:v>237570636.85999998</c:v>
                </c:pt>
                <c:pt idx="4">
                  <c:v>241616284.59999999</c:v>
                </c:pt>
                <c:pt idx="5">
                  <c:v>229836962.17000002</c:v>
                </c:pt>
                <c:pt idx="6">
                  <c:v>272442021.69999999</c:v>
                </c:pt>
                <c:pt idx="7">
                  <c:v>275770714.40000004</c:v>
                </c:pt>
                <c:pt idx="8">
                  <c:v>255888680</c:v>
                </c:pt>
                <c:pt idx="9">
                  <c:v>301187203.61000001</c:v>
                </c:pt>
                <c:pt idx="10">
                  <c:v>300484735.54000002</c:v>
                </c:pt>
                <c:pt idx="11">
                  <c:v>242989265.94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Plan1!$L$626:$L$627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Plan1!$L$628:$L$639</c:f>
              <c:numCache>
                <c:formatCode>_(* #,##0_);_(* \(#,##0\);_(* "-"??_);_(@_)</c:formatCode>
                <c:ptCount val="12"/>
                <c:pt idx="0">
                  <c:v>143212237.83000001</c:v>
                </c:pt>
                <c:pt idx="1">
                  <c:v>127097394.01000001</c:v>
                </c:pt>
                <c:pt idx="2">
                  <c:v>144979917.46999997</c:v>
                </c:pt>
                <c:pt idx="3">
                  <c:v>121571026.92</c:v>
                </c:pt>
                <c:pt idx="4">
                  <c:v>153549759.37</c:v>
                </c:pt>
                <c:pt idx="5">
                  <c:v>151081323.25999999</c:v>
                </c:pt>
                <c:pt idx="6">
                  <c:v>175287608.38999996</c:v>
                </c:pt>
                <c:pt idx="7">
                  <c:v>141804480.87</c:v>
                </c:pt>
                <c:pt idx="8">
                  <c:v>127518862.23</c:v>
                </c:pt>
                <c:pt idx="9">
                  <c:v>142466510.66</c:v>
                </c:pt>
                <c:pt idx="10">
                  <c:v>153785843.84</c:v>
                </c:pt>
                <c:pt idx="11">
                  <c:v>126388879.37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Plan1!$M$626:$M$627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Plan1!$M$628:$M$639</c:f>
              <c:numCache>
                <c:formatCode>_(* #,##0_);_(* \(#,##0\);_(* "-"??_);_(@_)</c:formatCode>
                <c:ptCount val="12"/>
                <c:pt idx="0">
                  <c:v>146721218.94</c:v>
                </c:pt>
                <c:pt idx="1">
                  <c:v>166559244.05000001</c:v>
                </c:pt>
                <c:pt idx="2">
                  <c:v>177360961.25</c:v>
                </c:pt>
                <c:pt idx="3">
                  <c:v>172557738.48999998</c:v>
                </c:pt>
                <c:pt idx="4">
                  <c:v>205444074.74000001</c:v>
                </c:pt>
                <c:pt idx="5">
                  <c:v>247926025.23999998</c:v>
                </c:pt>
                <c:pt idx="6">
                  <c:v>280361247.84000003</c:v>
                </c:pt>
                <c:pt idx="7">
                  <c:v>393116187.95000005</c:v>
                </c:pt>
                <c:pt idx="8">
                  <c:v>343197587.19</c:v>
                </c:pt>
                <c:pt idx="9">
                  <c:v>373983993.38</c:v>
                </c:pt>
                <c:pt idx="10">
                  <c:v>360705686.35000002</c:v>
                </c:pt>
                <c:pt idx="11">
                  <c:v>287603733.49000001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Plan1!$N$626:$N$627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Plan1!$N$628:$N$639</c:f>
              <c:numCache>
                <c:formatCode>_(* #,##0_);_(* \(#,##0\);_(* "-"??_);_(@_)</c:formatCode>
                <c:ptCount val="12"/>
                <c:pt idx="0">
                  <c:v>176881193.43000001</c:v>
                </c:pt>
                <c:pt idx="1">
                  <c:v>235449309.51999998</c:v>
                </c:pt>
                <c:pt idx="2">
                  <c:v>242799172.22000003</c:v>
                </c:pt>
                <c:pt idx="3">
                  <c:v>204218715.42000002</c:v>
                </c:pt>
                <c:pt idx="4">
                  <c:v>221725692.89000002</c:v>
                </c:pt>
                <c:pt idx="5">
                  <c:v>279817747.55000001</c:v>
                </c:pt>
                <c:pt idx="6">
                  <c:v>313440563.89999998</c:v>
                </c:pt>
                <c:pt idx="7">
                  <c:v>317671674.44</c:v>
                </c:pt>
                <c:pt idx="8">
                  <c:v>309909662.23000002</c:v>
                </c:pt>
                <c:pt idx="9">
                  <c:v>315364586.98000002</c:v>
                </c:pt>
                <c:pt idx="10">
                  <c:v>329063939.81999999</c:v>
                </c:pt>
                <c:pt idx="11">
                  <c:v>284210377.64999998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Plan1!$O$626:$O$627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Plan1!$O$628:$O$639</c:f>
              <c:numCache>
                <c:formatCode>_(* #,##0_);_(* \(#,##0\);_(* "-"??_);_(@_)</c:formatCode>
                <c:ptCount val="12"/>
                <c:pt idx="0">
                  <c:v>240860208.70000002</c:v>
                </c:pt>
                <c:pt idx="1">
                  <c:v>318296248.06</c:v>
                </c:pt>
                <c:pt idx="2">
                  <c:v>382094434.5</c:v>
                </c:pt>
                <c:pt idx="3">
                  <c:v>498149803.17000002</c:v>
                </c:pt>
                <c:pt idx="4">
                  <c:v>568956381.50999999</c:v>
                </c:pt>
                <c:pt idx="5">
                  <c:v>482319707.64999998</c:v>
                </c:pt>
                <c:pt idx="6">
                  <c:v>360659676.53999996</c:v>
                </c:pt>
                <c:pt idx="7">
                  <c:v>273213713.10000002</c:v>
                </c:pt>
                <c:pt idx="8">
                  <c:v>494209867.41999996</c:v>
                </c:pt>
                <c:pt idx="9">
                  <c:v>571866972.38</c:v>
                </c:pt>
                <c:pt idx="10">
                  <c:v>553065512.67999995</c:v>
                </c:pt>
                <c:pt idx="11">
                  <c:v>505057548.49000001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Plan1!$P$626:$P$627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Plan1!$P$628:$P$639</c:f>
              <c:numCache>
                <c:formatCode>_(* #,##0_);_(* \(#,##0\);_(* "-"??_);_(@_)</c:formatCode>
                <c:ptCount val="12"/>
                <c:pt idx="0">
                  <c:v>641044941.25</c:v>
                </c:pt>
                <c:pt idx="1">
                  <c:v>645328575.61000001</c:v>
                </c:pt>
                <c:pt idx="2">
                  <c:v>662714549.97000003</c:v>
                </c:pt>
                <c:pt idx="3">
                  <c:v>592995887.35000002</c:v>
                </c:pt>
                <c:pt idx="4">
                  <c:v>785323717.99000001</c:v>
                </c:pt>
                <c:pt idx="5">
                  <c:v>461664491.28000003</c:v>
                </c:pt>
                <c:pt idx="6">
                  <c:v>598380895.97000003</c:v>
                </c:pt>
                <c:pt idx="7">
                  <c:v>483470130.82000005</c:v>
                </c:pt>
                <c:pt idx="8">
                  <c:v>578603572.90999997</c:v>
                </c:pt>
                <c:pt idx="9">
                  <c:v>611597990.44000006</c:v>
                </c:pt>
                <c:pt idx="10">
                  <c:v>563651770.66999996</c:v>
                </c:pt>
                <c:pt idx="11">
                  <c:v>336631836.54000002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Plan1!$Q$626:$Q$627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Plan1!$Q$628:$Q$639</c:f>
              <c:numCache>
                <c:formatCode>_(* #,##0_);_(* \(#,##0\);_(* "-"??_);_(@_)</c:formatCode>
                <c:ptCount val="12"/>
                <c:pt idx="0">
                  <c:v>443538894.44000006</c:v>
                </c:pt>
                <c:pt idx="1">
                  <c:v>404634025.42000002</c:v>
                </c:pt>
                <c:pt idx="2">
                  <c:v>444704563.91999996</c:v>
                </c:pt>
                <c:pt idx="3">
                  <c:v>719905118.28999996</c:v>
                </c:pt>
                <c:pt idx="4">
                  <c:v>963869484.5</c:v>
                </c:pt>
                <c:pt idx="5">
                  <c:v>434414516.52999997</c:v>
                </c:pt>
                <c:pt idx="6">
                  <c:v>995102266.7099998</c:v>
                </c:pt>
                <c:pt idx="7">
                  <c:v>774243178.10000002</c:v>
                </c:pt>
                <c:pt idx="8">
                  <c:v>342076264.35999995</c:v>
                </c:pt>
                <c:pt idx="9">
                  <c:v>624511209.40999997</c:v>
                </c:pt>
                <c:pt idx="10">
                  <c:v>408879512.84000003</c:v>
                </c:pt>
                <c:pt idx="11">
                  <c:v>552752881.62999988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Plan1!$R$626:$R$627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Plan1!$R$628:$R$639</c:f>
              <c:numCache>
                <c:formatCode>_(* #,##0_);_(* \(#,##0\);_(* "-"??_);_(@_)</c:formatCode>
                <c:ptCount val="12"/>
                <c:pt idx="0">
                  <c:v>863601655.09000003</c:v>
                </c:pt>
                <c:pt idx="1">
                  <c:v>672595900.18595004</c:v>
                </c:pt>
                <c:pt idx="2">
                  <c:v>524433981.67000008</c:v>
                </c:pt>
                <c:pt idx="3">
                  <c:v>479768445.25999999</c:v>
                </c:pt>
                <c:pt idx="4">
                  <c:v>478387149.41000003</c:v>
                </c:pt>
                <c:pt idx="5">
                  <c:v>362561514.13999999</c:v>
                </c:pt>
                <c:pt idx="6">
                  <c:v>396699450.03999996</c:v>
                </c:pt>
                <c:pt idx="7">
                  <c:v>274901635.56</c:v>
                </c:pt>
                <c:pt idx="8">
                  <c:v>354506738.51999998</c:v>
                </c:pt>
                <c:pt idx="9">
                  <c:v>267917707.61999997</c:v>
                </c:pt>
                <c:pt idx="10">
                  <c:v>261843157.38</c:v>
                </c:pt>
                <c:pt idx="11">
                  <c:v>335863654.61000001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Plan1!$S$626:$S$627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Plan1!$S$628:$S$639</c:f>
              <c:numCache>
                <c:formatCode>_(* #,##0_);_(* \(#,##0\);_(* "-"??_);_(@_)</c:formatCode>
                <c:ptCount val="12"/>
                <c:pt idx="0">
                  <c:v>264087209.2784</c:v>
                </c:pt>
                <c:pt idx="1">
                  <c:v>251156929.56999999</c:v>
                </c:pt>
                <c:pt idx="2">
                  <c:v>220514732.01999998</c:v>
                </c:pt>
                <c:pt idx="3">
                  <c:v>289465996.85000002</c:v>
                </c:pt>
                <c:pt idx="4">
                  <c:v>177878597.91000003</c:v>
                </c:pt>
                <c:pt idx="5">
                  <c:v>103344449.14</c:v>
                </c:pt>
                <c:pt idx="6">
                  <c:v>103724504.17</c:v>
                </c:pt>
                <c:pt idx="7">
                  <c:v>105328844.16</c:v>
                </c:pt>
                <c:pt idx="8">
                  <c:v>172771392.44999999</c:v>
                </c:pt>
                <c:pt idx="9">
                  <c:v>173541535.59999999</c:v>
                </c:pt>
                <c:pt idx="10">
                  <c:v>128842485.40000001</c:v>
                </c:pt>
                <c:pt idx="11">
                  <c:v>102479143.12680002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Plan1!$T$626:$T$627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Plan1!$T$628:$T$639</c:f>
              <c:numCache>
                <c:formatCode>_(* #,##0_);_(* \(#,##0\);_(* "-"??_);_(@_)</c:formatCode>
                <c:ptCount val="12"/>
                <c:pt idx="0">
                  <c:v>65526796.909999996</c:v>
                </c:pt>
                <c:pt idx="1">
                  <c:v>97330330.760000005</c:v>
                </c:pt>
                <c:pt idx="2">
                  <c:v>180286195.03634</c:v>
                </c:pt>
                <c:pt idx="3">
                  <c:v>146758304.69999999</c:v>
                </c:pt>
                <c:pt idx="4">
                  <c:v>140964026.56999999</c:v>
                </c:pt>
                <c:pt idx="5">
                  <c:v>127258846.91</c:v>
                </c:pt>
                <c:pt idx="6">
                  <c:v>163681328.66000003</c:v>
                </c:pt>
                <c:pt idx="7">
                  <c:v>203375034.41</c:v>
                </c:pt>
                <c:pt idx="8">
                  <c:v>176953126.49000001</c:v>
                </c:pt>
                <c:pt idx="9">
                  <c:v>251025855.90000004</c:v>
                </c:pt>
                <c:pt idx="10">
                  <c:v>161127958.72</c:v>
                </c:pt>
                <c:pt idx="11">
                  <c:v>191180148.32999998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Plan1!$U$626:$U$627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Plan1!$U$628:$U$639</c:f>
              <c:numCache>
                <c:formatCode>_(* #,##0_);_(* \(#,##0\);_(* "-"??_);_(@_)</c:formatCode>
                <c:ptCount val="12"/>
                <c:pt idx="0">
                  <c:v>144084098</c:v>
                </c:pt>
                <c:pt idx="1">
                  <c:v>193283231.96000001</c:v>
                </c:pt>
                <c:pt idx="2">
                  <c:v>154042913.76000002</c:v>
                </c:pt>
                <c:pt idx="3">
                  <c:v>121678186.52000001</c:v>
                </c:pt>
                <c:pt idx="4">
                  <c:v>175414805.72</c:v>
                </c:pt>
                <c:pt idx="5">
                  <c:v>149039117.16</c:v>
                </c:pt>
                <c:pt idx="6">
                  <c:v>312646254.47000003</c:v>
                </c:pt>
                <c:pt idx="7">
                  <c:v>357837782.76999998</c:v>
                </c:pt>
                <c:pt idx="8">
                  <c:v>315462575.79999995</c:v>
                </c:pt>
                <c:pt idx="9">
                  <c:v>251402162.16788</c:v>
                </c:pt>
                <c:pt idx="10">
                  <c:v>198446558.66910979</c:v>
                </c:pt>
                <c:pt idx="11">
                  <c:v>96282852.658114001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Plan1!$V$626:$V$627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Plan1!$V$628:$V$639</c:f>
              <c:numCache>
                <c:formatCode>_(* #,##0_);_(* \(#,##0\);_(* "-"??_);_(@_)</c:formatCode>
                <c:ptCount val="12"/>
                <c:pt idx="0">
                  <c:v>174552881.65000001</c:v>
                </c:pt>
                <c:pt idx="1">
                  <c:v>162400600.66</c:v>
                </c:pt>
                <c:pt idx="2">
                  <c:v>166962754.5893743</c:v>
                </c:pt>
                <c:pt idx="3">
                  <c:v>207500132.25003999</c:v>
                </c:pt>
                <c:pt idx="4">
                  <c:v>142506365.44088298</c:v>
                </c:pt>
                <c:pt idx="5">
                  <c:v>120834534.1295</c:v>
                </c:pt>
                <c:pt idx="6">
                  <c:v>164850511.69957751</c:v>
                </c:pt>
                <c:pt idx="7">
                  <c:v>178577283.43927747</c:v>
                </c:pt>
                <c:pt idx="8">
                  <c:v>179631334.69</c:v>
                </c:pt>
                <c:pt idx="9">
                  <c:v>215744032.38982001</c:v>
                </c:pt>
                <c:pt idx="10">
                  <c:v>254061602.41070026</c:v>
                </c:pt>
                <c:pt idx="11">
                  <c:v>137666435.23409003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Plan1!$W$626:$W$627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Plan1!$W$628:$W$639</c:f>
              <c:numCache>
                <c:formatCode>_(* #,##0_);_(* \(#,##0\);_(* "-"??_);_(@_)</c:formatCode>
                <c:ptCount val="12"/>
                <c:pt idx="0">
                  <c:v>209230020.13</c:v>
                </c:pt>
                <c:pt idx="1">
                  <c:v>105100928.762279</c:v>
                </c:pt>
                <c:pt idx="2">
                  <c:v>113204366.4901225</c:v>
                </c:pt>
                <c:pt idx="3">
                  <c:v>87164209.458392695</c:v>
                </c:pt>
                <c:pt idx="4">
                  <c:v>82671719.835311398</c:v>
                </c:pt>
                <c:pt idx="5">
                  <c:v>82240839.968798399</c:v>
                </c:pt>
                <c:pt idx="6">
                  <c:v>66721291.756197192</c:v>
                </c:pt>
                <c:pt idx="7">
                  <c:v>77076407.920000002</c:v>
                </c:pt>
                <c:pt idx="8">
                  <c:v>70188308.155982703</c:v>
                </c:pt>
                <c:pt idx="9">
                  <c:v>93908113.560000002</c:v>
                </c:pt>
                <c:pt idx="10">
                  <c:v>104036753.19881859</c:v>
                </c:pt>
                <c:pt idx="11">
                  <c:v>142847180.26276121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Plan1!$X$626:$X$627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Plan1!$X$628:$X$639</c:f>
              <c:numCache>
                <c:formatCode>_(* #,##0_);_(* \(#,##0\);_(* "-"??_);_(@_)</c:formatCode>
                <c:ptCount val="12"/>
                <c:pt idx="0">
                  <c:v>287070578.00439405</c:v>
                </c:pt>
                <c:pt idx="1">
                  <c:v>280202346.50128925</c:v>
                </c:pt>
                <c:pt idx="2">
                  <c:v>231939438.11699998</c:v>
                </c:pt>
                <c:pt idx="3">
                  <c:v>223632929.20660001</c:v>
                </c:pt>
                <c:pt idx="4">
                  <c:v>231495337.7784</c:v>
                </c:pt>
                <c:pt idx="5">
                  <c:v>342087370.43906903</c:v>
                </c:pt>
                <c:pt idx="6">
                  <c:v>587149111.27439153</c:v>
                </c:pt>
                <c:pt idx="7">
                  <c:v>570662981.32342601</c:v>
                </c:pt>
                <c:pt idx="8">
                  <c:v>725183578.24766207</c:v>
                </c:pt>
                <c:pt idx="9">
                  <c:v>1057158888.0288036</c:v>
                </c:pt>
                <c:pt idx="10">
                  <c:v>1061285294.1954341</c:v>
                </c:pt>
                <c:pt idx="11">
                  <c:v>985936862.91439652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Plan1!$Y$626:$Y$627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Plan1!$Y$628:$Y$639</c:f>
              <c:numCache>
                <c:formatCode>_(* #,##0_);_(* \(#,##0\);_(* "-"??_);_(@_)</c:formatCode>
                <c:ptCount val="12"/>
                <c:pt idx="0">
                  <c:v>960150223.36978102</c:v>
                </c:pt>
                <c:pt idx="1">
                  <c:v>606898367.51029325</c:v>
                </c:pt>
                <c:pt idx="2">
                  <c:v>303279347.22013485</c:v>
                </c:pt>
                <c:pt idx="3">
                  <c:v>203034748.15552461</c:v>
                </c:pt>
                <c:pt idx="4">
                  <c:v>378563725.60686451</c:v>
                </c:pt>
                <c:pt idx="5">
                  <c:v>450360326.92960072</c:v>
                </c:pt>
                <c:pt idx="6">
                  <c:v>276429450.1527825</c:v>
                </c:pt>
                <c:pt idx="7">
                  <c:v>414206709.22388983</c:v>
                </c:pt>
                <c:pt idx="8">
                  <c:v>538747230.26316452</c:v>
                </c:pt>
                <c:pt idx="9">
                  <c:v>157481300.87342179</c:v>
                </c:pt>
                <c:pt idx="10">
                  <c:v>277403453.57657462</c:v>
                </c:pt>
                <c:pt idx="11">
                  <c:v>247211644.62818921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Plan1!$Z$626:$Z$627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Plan1!$Z$628:$Z$639</c:f>
              <c:numCache>
                <c:formatCode>_(* #,##0_);_(* \(#,##0\);_(* "-"??_);_(@_)</c:formatCode>
                <c:ptCount val="12"/>
                <c:pt idx="0">
                  <c:v>133462500.58559391</c:v>
                </c:pt>
                <c:pt idx="1">
                  <c:v>119297953.9422266</c:v>
                </c:pt>
                <c:pt idx="2">
                  <c:v>145031103.354</c:v>
                </c:pt>
                <c:pt idx="3">
                  <c:v>153468059.94188419</c:v>
                </c:pt>
                <c:pt idx="4">
                  <c:v>128227300.57031122</c:v>
                </c:pt>
                <c:pt idx="5">
                  <c:v>192237653.53863198</c:v>
                </c:pt>
                <c:pt idx="6">
                  <c:v>121073123.79202349</c:v>
                </c:pt>
                <c:pt idx="7">
                  <c:v>106379007.682</c:v>
                </c:pt>
                <c:pt idx="8">
                  <c:v>118156403.23999999</c:v>
                </c:pt>
                <c:pt idx="9">
                  <c:v>131335421.2266003</c:v>
                </c:pt>
                <c:pt idx="10">
                  <c:v>217845051.51823539</c:v>
                </c:pt>
                <c:pt idx="11">
                  <c:v>180548495.46181428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C-4F30-A078-193BAFDDA8CC}"/>
            </c:ext>
          </c:extLst>
        </c:ser>
        <c:ser>
          <c:idx val="24"/>
          <c:order val="24"/>
          <c:tx>
            <c:strRef>
              <c:f>Plan1!$AA$626:$AA$627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Plan1!$AA$628:$AA$639</c:f>
              <c:numCache>
                <c:formatCode>_(* #,##0_);_(* \(#,##0\);_(* "-"??_);_(@_)</c:formatCode>
                <c:ptCount val="12"/>
                <c:pt idx="0">
                  <c:v>194178747.99174201</c:v>
                </c:pt>
                <c:pt idx="1">
                  <c:v>167672745.00896859</c:v>
                </c:pt>
                <c:pt idx="2">
                  <c:v>185137205.42929566</c:v>
                </c:pt>
                <c:pt idx="3">
                  <c:v>177849021.12876999</c:v>
                </c:pt>
                <c:pt idx="4">
                  <c:v>115905836.3159577</c:v>
                </c:pt>
                <c:pt idx="5">
                  <c:v>173364515.64091471</c:v>
                </c:pt>
                <c:pt idx="6">
                  <c:v>187927121.141</c:v>
                </c:pt>
                <c:pt idx="7">
                  <c:v>183437779.20308679</c:v>
                </c:pt>
                <c:pt idx="8">
                  <c:v>354806701.46444392</c:v>
                </c:pt>
                <c:pt idx="9">
                  <c:v>283431093.18710852</c:v>
                </c:pt>
                <c:pt idx="10">
                  <c:v>262230404.84478381</c:v>
                </c:pt>
                <c:pt idx="11">
                  <c:v>168252975.74739119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F-46B7-AFB3-F4F571AB4FCD}"/>
            </c:ext>
          </c:extLst>
        </c:ser>
        <c:ser>
          <c:idx val="25"/>
          <c:order val="25"/>
          <c:tx>
            <c:strRef>
              <c:f>Plan1!$AB$626:$AB$627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Plan1!$B$628:$B$639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Plan1!$AB$628:$AB$639</c:f>
              <c:numCache>
                <c:formatCode>_(* #,##0_);_(* \(#,##0\);_(* "-"??_);_(@_)</c:formatCode>
                <c:ptCount val="12"/>
                <c:pt idx="0">
                  <c:v>205202535.69159633</c:v>
                </c:pt>
                <c:pt idx="1">
                  <c:v>209991666.69522089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A-41DE-8C3D-C2262188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dinâmica13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Plan1!$C$683:$C$684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Plan1!$C$685:$C$696</c:f>
              <c:numCache>
                <c:formatCode>_(* #,##0_);_(* \(#,##0\);_(* "-"??_);_(@_)</c:formatCode>
                <c:ptCount val="12"/>
                <c:pt idx="0">
                  <c:v>905749.30170668999</c:v>
                </c:pt>
                <c:pt idx="1">
                  <c:v>866335.66657760995</c:v>
                </c:pt>
                <c:pt idx="2">
                  <c:v>306464.09861824004</c:v>
                </c:pt>
                <c:pt idx="3">
                  <c:v>656284.03997097001</c:v>
                </c:pt>
                <c:pt idx="4">
                  <c:v>247460.67412948</c:v>
                </c:pt>
                <c:pt idx="5">
                  <c:v>45166.823699120003</c:v>
                </c:pt>
                <c:pt idx="6">
                  <c:v>168032.07916589</c:v>
                </c:pt>
                <c:pt idx="7">
                  <c:v>284068.61371185997</c:v>
                </c:pt>
                <c:pt idx="8">
                  <c:v>68.464581850000002</c:v>
                </c:pt>
                <c:pt idx="9">
                  <c:v>27.15310977</c:v>
                </c:pt>
                <c:pt idx="10">
                  <c:v>67.703514839999997</c:v>
                </c:pt>
                <c:pt idx="11">
                  <c:v>28.694113220000002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Plan1!$D$683:$D$684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Plan1!$D$685:$D$696</c:f>
              <c:numCache>
                <c:formatCode>_(* #,##0_);_(* \(#,##0\);_(* "-"??_);_(@_)</c:formatCode>
                <c:ptCount val="12"/>
                <c:pt idx="0">
                  <c:v>91233.385849309998</c:v>
                </c:pt>
                <c:pt idx="1">
                  <c:v>55130.052563990001</c:v>
                </c:pt>
                <c:pt idx="2">
                  <c:v>374646.58248973999</c:v>
                </c:pt>
                <c:pt idx="3">
                  <c:v>89319.346347829996</c:v>
                </c:pt>
                <c:pt idx="4">
                  <c:v>37.002952229999998</c:v>
                </c:pt>
                <c:pt idx="5">
                  <c:v>95153.509931809996</c:v>
                </c:pt>
                <c:pt idx="6">
                  <c:v>63520.84779829</c:v>
                </c:pt>
                <c:pt idx="7">
                  <c:v>4.09466631</c:v>
                </c:pt>
                <c:pt idx="8">
                  <c:v>38.386710430000001</c:v>
                </c:pt>
                <c:pt idx="9">
                  <c:v>4.8179944600000004</c:v>
                </c:pt>
                <c:pt idx="10">
                  <c:v>116.39293404999999</c:v>
                </c:pt>
                <c:pt idx="11">
                  <c:v>56429.62794695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Plan1!$E$683:$E$684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Plan1!$E$685:$E$696</c:f>
              <c:numCache>
                <c:formatCode>_(* #,##0_);_(* \(#,##0\);_(* "-"??_);_(@_)</c:formatCode>
                <c:ptCount val="12"/>
                <c:pt idx="0">
                  <c:v>238926.53412528001</c:v>
                </c:pt>
                <c:pt idx="1">
                  <c:v>463424.92341003998</c:v>
                </c:pt>
                <c:pt idx="2">
                  <c:v>624057.15432751004</c:v>
                </c:pt>
                <c:pt idx="3">
                  <c:v>430720.42733404</c:v>
                </c:pt>
                <c:pt idx="4">
                  <c:v>161587.24421882001</c:v>
                </c:pt>
                <c:pt idx="5">
                  <c:v>164630.31090511</c:v>
                </c:pt>
                <c:pt idx="6">
                  <c:v>3247.41632338</c:v>
                </c:pt>
                <c:pt idx="7">
                  <c:v>345159.20472235</c:v>
                </c:pt>
                <c:pt idx="8">
                  <c:v>83288.185914649992</c:v>
                </c:pt>
                <c:pt idx="9">
                  <c:v>209.84064122000001</c:v>
                </c:pt>
                <c:pt idx="10">
                  <c:v>75153.612380509992</c:v>
                </c:pt>
                <c:pt idx="11">
                  <c:v>249966.9244017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Plan1!$F$683:$F$684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Plan1!$F$685:$F$696</c:f>
              <c:numCache>
                <c:formatCode>_(* #,##0_);_(* \(#,##0\);_(* "-"??_);_(@_)</c:formatCode>
                <c:ptCount val="12"/>
                <c:pt idx="0">
                  <c:v>507987.51022170007</c:v>
                </c:pt>
                <c:pt idx="1">
                  <c:v>424821.69885041</c:v>
                </c:pt>
                <c:pt idx="2">
                  <c:v>581079.27256572992</c:v>
                </c:pt>
                <c:pt idx="3">
                  <c:v>664040.89783499006</c:v>
                </c:pt>
                <c:pt idx="4">
                  <c:v>316142.7701889</c:v>
                </c:pt>
                <c:pt idx="5">
                  <c:v>432024.41187380999</c:v>
                </c:pt>
                <c:pt idx="6">
                  <c:v>8190.3326997900012</c:v>
                </c:pt>
                <c:pt idx="7">
                  <c:v>83502.020585220002</c:v>
                </c:pt>
                <c:pt idx="8">
                  <c:v>43.003430969999997</c:v>
                </c:pt>
                <c:pt idx="9">
                  <c:v>60421.317487630004</c:v>
                </c:pt>
                <c:pt idx="10">
                  <c:v>62570.092698310007</c:v>
                </c:pt>
                <c:pt idx="11">
                  <c:v>81871.739572079998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Plan1!$G$683:$G$684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Plan1!$G$685:$G$696</c:f>
              <c:numCache>
                <c:formatCode>_(* #,##0_);_(* \(#,##0\);_(* "-"??_);_(@_)</c:formatCode>
                <c:ptCount val="12"/>
                <c:pt idx="0">
                  <c:v>180934.95766103</c:v>
                </c:pt>
                <c:pt idx="1">
                  <c:v>207270.16569786999</c:v>
                </c:pt>
                <c:pt idx="2">
                  <c:v>512276.02218609001</c:v>
                </c:pt>
                <c:pt idx="3">
                  <c:v>520790.91537169006</c:v>
                </c:pt>
                <c:pt idx="4">
                  <c:v>234407.00372939999</c:v>
                </c:pt>
                <c:pt idx="5">
                  <c:v>236940.76563056002</c:v>
                </c:pt>
                <c:pt idx="6">
                  <c:v>345743.99351728999</c:v>
                </c:pt>
                <c:pt idx="7">
                  <c:v>465492.06317673001</c:v>
                </c:pt>
                <c:pt idx="8">
                  <c:v>329899.41491381999</c:v>
                </c:pt>
                <c:pt idx="9">
                  <c:v>452757.22324555001</c:v>
                </c:pt>
                <c:pt idx="10">
                  <c:v>862455.15571849002</c:v>
                </c:pt>
                <c:pt idx="11">
                  <c:v>883620.97019024997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Plan1!$H$683:$H$684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Plan1!$H$685:$H$696</c:f>
              <c:numCache>
                <c:formatCode>_(* #,##0_);_(* \(#,##0\);_(* "-"??_);_(@_)</c:formatCode>
                <c:ptCount val="12"/>
                <c:pt idx="0">
                  <c:v>1084690.13171551</c:v>
                </c:pt>
                <c:pt idx="1">
                  <c:v>1618749.87301795</c:v>
                </c:pt>
                <c:pt idx="2">
                  <c:v>1831653.7460551001</c:v>
                </c:pt>
                <c:pt idx="3">
                  <c:v>703982.31721097999</c:v>
                </c:pt>
                <c:pt idx="4">
                  <c:v>1559805.4846858499</c:v>
                </c:pt>
                <c:pt idx="5">
                  <c:v>1254671.0015831299</c:v>
                </c:pt>
                <c:pt idx="6">
                  <c:v>464295.13120315998</c:v>
                </c:pt>
                <c:pt idx="7">
                  <c:v>850975.91910855996</c:v>
                </c:pt>
                <c:pt idx="8">
                  <c:v>691047.57453838002</c:v>
                </c:pt>
                <c:pt idx="9">
                  <c:v>573407.64791702002</c:v>
                </c:pt>
                <c:pt idx="10">
                  <c:v>316287.91384446004</c:v>
                </c:pt>
                <c:pt idx="11">
                  <c:v>532471.91021698993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Plan1!$I$683:$I$684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Plan1!$I$685:$I$696</c:f>
              <c:numCache>
                <c:formatCode>_(* #,##0_);_(* \(#,##0\);_(* "-"??_);_(@_)</c:formatCode>
                <c:ptCount val="12"/>
                <c:pt idx="0">
                  <c:v>1035140.7948415498</c:v>
                </c:pt>
                <c:pt idx="1">
                  <c:v>1027442.1869079398</c:v>
                </c:pt>
                <c:pt idx="2">
                  <c:v>1977486.0729120001</c:v>
                </c:pt>
                <c:pt idx="3">
                  <c:v>2438443.4975692299</c:v>
                </c:pt>
                <c:pt idx="4">
                  <c:v>649697.33206954005</c:v>
                </c:pt>
                <c:pt idx="5">
                  <c:v>374397.47456469003</c:v>
                </c:pt>
                <c:pt idx="6">
                  <c:v>839953.25980652997</c:v>
                </c:pt>
                <c:pt idx="7">
                  <c:v>299445.12352456001</c:v>
                </c:pt>
                <c:pt idx="8">
                  <c:v>10115.22212352</c:v>
                </c:pt>
                <c:pt idx="9">
                  <c:v>299843.36284471001</c:v>
                </c:pt>
                <c:pt idx="10">
                  <c:v>876703.59439750016</c:v>
                </c:pt>
                <c:pt idx="11">
                  <c:v>1097782.76119873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Plan1!$J$683:$J$684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Plan1!$J$685:$J$696</c:f>
              <c:numCache>
                <c:formatCode>_(* #,##0_);_(* \(#,##0\);_(* "-"??_);_(@_)</c:formatCode>
                <c:ptCount val="12"/>
                <c:pt idx="0">
                  <c:v>978888.80370862002</c:v>
                </c:pt>
                <c:pt idx="1">
                  <c:v>810693.67379809998</c:v>
                </c:pt>
                <c:pt idx="2">
                  <c:v>702190.35663178994</c:v>
                </c:pt>
                <c:pt idx="3">
                  <c:v>1451182.3529288499</c:v>
                </c:pt>
                <c:pt idx="4">
                  <c:v>1147648.21763348</c:v>
                </c:pt>
                <c:pt idx="5">
                  <c:v>540905.87241732003</c:v>
                </c:pt>
                <c:pt idx="6">
                  <c:v>604163.51682635001</c:v>
                </c:pt>
                <c:pt idx="7">
                  <c:v>529937.70173932007</c:v>
                </c:pt>
                <c:pt idx="8">
                  <c:v>415684.11447480996</c:v>
                </c:pt>
                <c:pt idx="9">
                  <c:v>520544.14096615004</c:v>
                </c:pt>
                <c:pt idx="10">
                  <c:v>301804.07273638999</c:v>
                </c:pt>
                <c:pt idx="11">
                  <c:v>1163552.8827918798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Plan1!$K$683:$K$684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Plan1!$K$685:$K$696</c:f>
              <c:numCache>
                <c:formatCode>_(* #,##0_);_(* \(#,##0\);_(* "-"??_);_(@_)</c:formatCode>
                <c:ptCount val="12"/>
                <c:pt idx="0">
                  <c:v>1132118.5761065199</c:v>
                </c:pt>
                <c:pt idx="1">
                  <c:v>945949.05615900003</c:v>
                </c:pt>
                <c:pt idx="2">
                  <c:v>1737474.57801077</c:v>
                </c:pt>
                <c:pt idx="3">
                  <c:v>908037.25154323992</c:v>
                </c:pt>
                <c:pt idx="4">
                  <c:v>269871.26715948008</c:v>
                </c:pt>
                <c:pt idx="5">
                  <c:v>171923.64751099003</c:v>
                </c:pt>
                <c:pt idx="6">
                  <c:v>129074.29801655997</c:v>
                </c:pt>
                <c:pt idx="7">
                  <c:v>86840.337242719994</c:v>
                </c:pt>
                <c:pt idx="8">
                  <c:v>66298.063085310016</c:v>
                </c:pt>
                <c:pt idx="9">
                  <c:v>122993.69967677997</c:v>
                </c:pt>
                <c:pt idx="10">
                  <c:v>169577.98237787999</c:v>
                </c:pt>
                <c:pt idx="11">
                  <c:v>603573.4194317701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Plan1!$L$683:$L$684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Plan1!$L$685:$L$696</c:f>
              <c:numCache>
                <c:formatCode>_(* #,##0_);_(* \(#,##0\);_(* "-"??_);_(@_)</c:formatCode>
                <c:ptCount val="12"/>
                <c:pt idx="0">
                  <c:v>486886.07195529004</c:v>
                </c:pt>
                <c:pt idx="1">
                  <c:v>324671.84060623997</c:v>
                </c:pt>
                <c:pt idx="2">
                  <c:v>312746.59985901997</c:v>
                </c:pt>
                <c:pt idx="3">
                  <c:v>113339.41369949002</c:v>
                </c:pt>
                <c:pt idx="4">
                  <c:v>94716.814713320011</c:v>
                </c:pt>
                <c:pt idx="5">
                  <c:v>94701.951892290017</c:v>
                </c:pt>
                <c:pt idx="6">
                  <c:v>94757.541233070006</c:v>
                </c:pt>
                <c:pt idx="7">
                  <c:v>113522.75537118</c:v>
                </c:pt>
                <c:pt idx="8">
                  <c:v>292.92274150999998</c:v>
                </c:pt>
                <c:pt idx="9">
                  <c:v>88183.727442140007</c:v>
                </c:pt>
                <c:pt idx="10">
                  <c:v>391548.23285162007</c:v>
                </c:pt>
                <c:pt idx="11">
                  <c:v>602455.27361826005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Plan1!$M$683:$M$684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Plan1!$M$685:$M$696</c:f>
              <c:numCache>
                <c:formatCode>_(* #,##0_);_(* \(#,##0\);_(* "-"??_);_(@_)</c:formatCode>
                <c:ptCount val="12"/>
                <c:pt idx="0">
                  <c:v>141116.30908643003</c:v>
                </c:pt>
                <c:pt idx="1">
                  <c:v>432077.27143705008</c:v>
                </c:pt>
                <c:pt idx="2">
                  <c:v>221075.22938017</c:v>
                </c:pt>
                <c:pt idx="3">
                  <c:v>25666.261584100001</c:v>
                </c:pt>
                <c:pt idx="4">
                  <c:v>689005.78270599002</c:v>
                </c:pt>
                <c:pt idx="5">
                  <c:v>128435.6558684</c:v>
                </c:pt>
                <c:pt idx="6">
                  <c:v>126254.05413932999</c:v>
                </c:pt>
                <c:pt idx="7">
                  <c:v>217.44502151</c:v>
                </c:pt>
                <c:pt idx="8">
                  <c:v>31.964814420000007</c:v>
                </c:pt>
                <c:pt idx="9">
                  <c:v>50734.173542900004</c:v>
                </c:pt>
                <c:pt idx="10">
                  <c:v>75904.659723180011</c:v>
                </c:pt>
                <c:pt idx="11">
                  <c:v>94339.633677050006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Plan1!$N$683:$N$684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Plan1!$N$685:$N$696</c:f>
              <c:numCache>
                <c:formatCode>_(* #,##0_);_(* \(#,##0\);_(* "-"??_);_(@_)</c:formatCode>
                <c:ptCount val="12"/>
                <c:pt idx="0">
                  <c:v>31423.569979690004</c:v>
                </c:pt>
                <c:pt idx="1">
                  <c:v>63081.768741809996</c:v>
                </c:pt>
                <c:pt idx="2">
                  <c:v>63513.136491230012</c:v>
                </c:pt>
                <c:pt idx="3">
                  <c:v>126307.45462623</c:v>
                </c:pt>
                <c:pt idx="4">
                  <c:v>71.383053689999997</c:v>
                </c:pt>
                <c:pt idx="5">
                  <c:v>217.27519663999999</c:v>
                </c:pt>
                <c:pt idx="6">
                  <c:v>419.00827277000002</c:v>
                </c:pt>
                <c:pt idx="7">
                  <c:v>505.48687046000003</c:v>
                </c:pt>
                <c:pt idx="8">
                  <c:v>211.72129441000001</c:v>
                </c:pt>
                <c:pt idx="9">
                  <c:v>63274.96025596001</c:v>
                </c:pt>
                <c:pt idx="10">
                  <c:v>25478.127077190002</c:v>
                </c:pt>
                <c:pt idx="11">
                  <c:v>266.70052362000007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1-408E-8D8F-5607EE074A2F}"/>
            </c:ext>
          </c:extLst>
        </c:ser>
        <c:ser>
          <c:idx val="12"/>
          <c:order val="12"/>
          <c:tx>
            <c:strRef>
              <c:f>Plan1!$O$683:$O$684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Plan1!$O$685:$O$696</c:f>
              <c:numCache>
                <c:formatCode>_(* #,##0_);_(* \(#,##0\);_(* "-"??_);_(@_)</c:formatCode>
                <c:ptCount val="12"/>
                <c:pt idx="0">
                  <c:v>38140.263094579997</c:v>
                </c:pt>
                <c:pt idx="1">
                  <c:v>176.15870866999998</c:v>
                </c:pt>
                <c:pt idx="2">
                  <c:v>431.02809968000003</c:v>
                </c:pt>
                <c:pt idx="3">
                  <c:v>291414.18718979001</c:v>
                </c:pt>
                <c:pt idx="4">
                  <c:v>365618.43451832997</c:v>
                </c:pt>
                <c:pt idx="5">
                  <c:v>357.28007743000001</c:v>
                </c:pt>
                <c:pt idx="6">
                  <c:v>1833.7815258800001</c:v>
                </c:pt>
                <c:pt idx="7">
                  <c:v>4506.5608076600001</c:v>
                </c:pt>
                <c:pt idx="8">
                  <c:v>38957.919525150006</c:v>
                </c:pt>
                <c:pt idx="9">
                  <c:v>159316.22655079002</c:v>
                </c:pt>
                <c:pt idx="10">
                  <c:v>46767.165216660003</c:v>
                </c:pt>
                <c:pt idx="11">
                  <c:v>268060.29248465999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2-4A0C-95D5-0F5AD2B8DB71}"/>
            </c:ext>
          </c:extLst>
        </c:ser>
        <c:ser>
          <c:idx val="13"/>
          <c:order val="13"/>
          <c:tx>
            <c:strRef>
              <c:f>Plan1!$P$683:$P$684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Plan1!$B$685:$B$696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Plan1!$P$685:$P$696</c:f>
              <c:numCache>
                <c:formatCode>_(* #,##0_);_(* \(#,##0\);_(* "-"??_);_(@_)</c:formatCode>
                <c:ptCount val="12"/>
                <c:pt idx="0">
                  <c:v>132551.87735727002</c:v>
                </c:pt>
                <c:pt idx="1">
                  <c:v>274509.42966177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3-4DF4-9841-37362CA9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barris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dinâmica14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Plan1!$C$737:$C$738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Plan1!$C$739:$C$750</c:f>
              <c:numCache>
                <c:formatCode>_(* #,##0_);_(* \(#,##0\);_(* "-"??_);_(@_)</c:formatCode>
                <c:ptCount val="12"/>
                <c:pt idx="0">
                  <c:v>99415439</c:v>
                </c:pt>
                <c:pt idx="1">
                  <c:v>95486341</c:v>
                </c:pt>
                <c:pt idx="2">
                  <c:v>32776201</c:v>
                </c:pt>
                <c:pt idx="3">
                  <c:v>73275765</c:v>
                </c:pt>
                <c:pt idx="4">
                  <c:v>26835789</c:v>
                </c:pt>
                <c:pt idx="5">
                  <c:v>4425082</c:v>
                </c:pt>
                <c:pt idx="6">
                  <c:v>15469938</c:v>
                </c:pt>
                <c:pt idx="7">
                  <c:v>29035009</c:v>
                </c:pt>
                <c:pt idx="8">
                  <c:v>116075</c:v>
                </c:pt>
                <c:pt idx="9">
                  <c:v>51449</c:v>
                </c:pt>
                <c:pt idx="10">
                  <c:v>76628</c:v>
                </c:pt>
                <c:pt idx="11">
                  <c:v>36158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Plan1!$D$737:$D$738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Plan1!$D$739:$D$750</c:f>
              <c:numCache>
                <c:formatCode>_(* #,##0_);_(* \(#,##0\);_(* "-"??_);_(@_)</c:formatCode>
                <c:ptCount val="12"/>
                <c:pt idx="0">
                  <c:v>9543617</c:v>
                </c:pt>
                <c:pt idx="1">
                  <c:v>5755180</c:v>
                </c:pt>
                <c:pt idx="2">
                  <c:v>39799468</c:v>
                </c:pt>
                <c:pt idx="3">
                  <c:v>9664990</c:v>
                </c:pt>
                <c:pt idx="4">
                  <c:v>30655</c:v>
                </c:pt>
                <c:pt idx="5">
                  <c:v>12060811</c:v>
                </c:pt>
                <c:pt idx="6">
                  <c:v>8694268</c:v>
                </c:pt>
                <c:pt idx="7">
                  <c:v>8532</c:v>
                </c:pt>
                <c:pt idx="8">
                  <c:v>47651</c:v>
                </c:pt>
                <c:pt idx="9">
                  <c:v>4758</c:v>
                </c:pt>
                <c:pt idx="10">
                  <c:v>41306</c:v>
                </c:pt>
                <c:pt idx="11">
                  <c:v>4552560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Plan1!$E$737:$E$738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Plan1!$E$739:$E$750</c:f>
              <c:numCache>
                <c:formatCode>_(* #,##0_);_(* \(#,##0\);_(* "-"??_);_(@_)</c:formatCode>
                <c:ptCount val="12"/>
                <c:pt idx="0">
                  <c:v>19904285</c:v>
                </c:pt>
                <c:pt idx="1">
                  <c:v>37647715</c:v>
                </c:pt>
                <c:pt idx="2">
                  <c:v>50001499</c:v>
                </c:pt>
                <c:pt idx="3">
                  <c:v>36732108</c:v>
                </c:pt>
                <c:pt idx="4">
                  <c:v>13706512</c:v>
                </c:pt>
                <c:pt idx="5">
                  <c:v>15162272</c:v>
                </c:pt>
                <c:pt idx="6">
                  <c:v>351606</c:v>
                </c:pt>
                <c:pt idx="7">
                  <c:v>30896153</c:v>
                </c:pt>
                <c:pt idx="8">
                  <c:v>7965251</c:v>
                </c:pt>
                <c:pt idx="9">
                  <c:v>44347</c:v>
                </c:pt>
                <c:pt idx="10">
                  <c:v>6026777</c:v>
                </c:pt>
                <c:pt idx="11">
                  <c:v>21537869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Plan1!$F$737:$F$738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Plan1!$F$739:$F$750</c:f>
              <c:numCache>
                <c:formatCode>_(* #,##0_);_(* \(#,##0\);_(* "-"??_);_(@_)</c:formatCode>
                <c:ptCount val="12"/>
                <c:pt idx="0">
                  <c:v>42868302</c:v>
                </c:pt>
                <c:pt idx="1">
                  <c:v>35075951</c:v>
                </c:pt>
                <c:pt idx="2">
                  <c:v>47689517</c:v>
                </c:pt>
                <c:pt idx="3">
                  <c:v>51859368</c:v>
                </c:pt>
                <c:pt idx="4">
                  <c:v>26141188</c:v>
                </c:pt>
                <c:pt idx="5">
                  <c:v>32470408</c:v>
                </c:pt>
                <c:pt idx="6">
                  <c:v>5579315</c:v>
                </c:pt>
                <c:pt idx="7">
                  <c:v>6219563</c:v>
                </c:pt>
                <c:pt idx="8">
                  <c:v>34328</c:v>
                </c:pt>
                <c:pt idx="9">
                  <c:v>4712712</c:v>
                </c:pt>
                <c:pt idx="10">
                  <c:v>3815918</c:v>
                </c:pt>
                <c:pt idx="11">
                  <c:v>6178983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Plan1!$G$737:$G$738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Plan1!$G$739:$G$750</c:f>
              <c:numCache>
                <c:formatCode>_(* #,##0_);_(* \(#,##0\);_(* "-"??_);_(@_)</c:formatCode>
                <c:ptCount val="12"/>
                <c:pt idx="0">
                  <c:v>13572525</c:v>
                </c:pt>
                <c:pt idx="1">
                  <c:v>14085780</c:v>
                </c:pt>
                <c:pt idx="2">
                  <c:v>35309872</c:v>
                </c:pt>
                <c:pt idx="3">
                  <c:v>34069331</c:v>
                </c:pt>
                <c:pt idx="4">
                  <c:v>16049232</c:v>
                </c:pt>
                <c:pt idx="5">
                  <c:v>17882027</c:v>
                </c:pt>
                <c:pt idx="6">
                  <c:v>27818455</c:v>
                </c:pt>
                <c:pt idx="7">
                  <c:v>37756257</c:v>
                </c:pt>
                <c:pt idx="8">
                  <c:v>25887538</c:v>
                </c:pt>
                <c:pt idx="9">
                  <c:v>34016163</c:v>
                </c:pt>
                <c:pt idx="10">
                  <c:v>68496883</c:v>
                </c:pt>
                <c:pt idx="11">
                  <c:v>69137941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Plan1!$H$737:$H$738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Plan1!$H$739:$H$750</c:f>
              <c:numCache>
                <c:formatCode>_(* #,##0_);_(* \(#,##0\);_(* "-"??_);_(@_)</c:formatCode>
                <c:ptCount val="12"/>
                <c:pt idx="0">
                  <c:v>85920169</c:v>
                </c:pt>
                <c:pt idx="1">
                  <c:v>129522749</c:v>
                </c:pt>
                <c:pt idx="2">
                  <c:v>148753592</c:v>
                </c:pt>
                <c:pt idx="3">
                  <c:v>55073312</c:v>
                </c:pt>
                <c:pt idx="4">
                  <c:v>123301519</c:v>
                </c:pt>
                <c:pt idx="5">
                  <c:v>98729069</c:v>
                </c:pt>
                <c:pt idx="6">
                  <c:v>35417072</c:v>
                </c:pt>
                <c:pt idx="7">
                  <c:v>64152646</c:v>
                </c:pt>
                <c:pt idx="8">
                  <c:v>52540437</c:v>
                </c:pt>
                <c:pt idx="9">
                  <c:v>43176979</c:v>
                </c:pt>
                <c:pt idx="10">
                  <c:v>22802629</c:v>
                </c:pt>
                <c:pt idx="11">
                  <c:v>37980032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Plan1!$I$737:$I$738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Plan1!$I$739:$I$750</c:f>
              <c:numCache>
                <c:formatCode>_(* #,##0_);_(* \(#,##0\);_(* "-"??_);_(@_)</c:formatCode>
                <c:ptCount val="12"/>
                <c:pt idx="0">
                  <c:v>73060194</c:v>
                </c:pt>
                <c:pt idx="1">
                  <c:v>70278312</c:v>
                </c:pt>
                <c:pt idx="2">
                  <c:v>130208029</c:v>
                </c:pt>
                <c:pt idx="3">
                  <c:v>163659605</c:v>
                </c:pt>
                <c:pt idx="4">
                  <c:v>43148140</c:v>
                </c:pt>
                <c:pt idx="5">
                  <c:v>24966625</c:v>
                </c:pt>
                <c:pt idx="6">
                  <c:v>55115312</c:v>
                </c:pt>
                <c:pt idx="7">
                  <c:v>19892661</c:v>
                </c:pt>
                <c:pt idx="8">
                  <c:v>744959</c:v>
                </c:pt>
                <c:pt idx="9">
                  <c:v>17998322</c:v>
                </c:pt>
                <c:pt idx="10">
                  <c:v>55327065</c:v>
                </c:pt>
                <c:pt idx="11">
                  <c:v>72633484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Plan1!$J$737:$J$738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Plan1!$J$739:$J$750</c:f>
              <c:numCache>
                <c:formatCode>_(* #,##0_);_(* \(#,##0\);_(* "-"??_);_(@_)</c:formatCode>
                <c:ptCount val="12"/>
                <c:pt idx="0">
                  <c:v>65565051</c:v>
                </c:pt>
                <c:pt idx="1">
                  <c:v>50798050</c:v>
                </c:pt>
                <c:pt idx="2">
                  <c:v>44055030</c:v>
                </c:pt>
                <c:pt idx="3">
                  <c:v>92664108</c:v>
                </c:pt>
                <c:pt idx="4">
                  <c:v>74231511</c:v>
                </c:pt>
                <c:pt idx="5">
                  <c:v>34476484</c:v>
                </c:pt>
                <c:pt idx="6">
                  <c:v>40068458</c:v>
                </c:pt>
                <c:pt idx="7">
                  <c:v>36931008</c:v>
                </c:pt>
                <c:pt idx="8">
                  <c:v>29138352</c:v>
                </c:pt>
                <c:pt idx="9">
                  <c:v>36144045</c:v>
                </c:pt>
                <c:pt idx="10">
                  <c:v>20203257</c:v>
                </c:pt>
                <c:pt idx="11">
                  <c:v>77804287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Plan1!$K$737:$K$738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Plan1!$K$739:$K$750</c:f>
              <c:numCache>
                <c:formatCode>_(* #,##0_);_(* \(#,##0\);_(* "-"??_);_(@_)</c:formatCode>
                <c:ptCount val="12"/>
                <c:pt idx="0">
                  <c:v>77663574</c:v>
                </c:pt>
                <c:pt idx="1">
                  <c:v>62559055</c:v>
                </c:pt>
                <c:pt idx="2">
                  <c:v>115236146</c:v>
                </c:pt>
                <c:pt idx="3">
                  <c:v>59288434</c:v>
                </c:pt>
                <c:pt idx="4">
                  <c:v>16520044</c:v>
                </c:pt>
                <c:pt idx="5">
                  <c:v>8162547</c:v>
                </c:pt>
                <c:pt idx="6">
                  <c:v>8747919</c:v>
                </c:pt>
                <c:pt idx="7">
                  <c:v>6319942</c:v>
                </c:pt>
                <c:pt idx="8">
                  <c:v>3783364</c:v>
                </c:pt>
                <c:pt idx="9">
                  <c:v>7232659</c:v>
                </c:pt>
                <c:pt idx="10">
                  <c:v>10684859</c:v>
                </c:pt>
                <c:pt idx="11">
                  <c:v>39771315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Plan1!$L$737:$L$738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Plan1!$L$739:$L$750</c:f>
              <c:numCache>
                <c:formatCode>_(* #,##0_);_(* \(#,##0\);_(* "-"??_);_(@_)</c:formatCode>
                <c:ptCount val="12"/>
                <c:pt idx="0">
                  <c:v>33308992</c:v>
                </c:pt>
                <c:pt idx="1">
                  <c:v>23207780</c:v>
                </c:pt>
                <c:pt idx="2">
                  <c:v>23638485</c:v>
                </c:pt>
                <c:pt idx="3">
                  <c:v>8755889</c:v>
                </c:pt>
                <c:pt idx="4">
                  <c:v>8136082</c:v>
                </c:pt>
                <c:pt idx="5">
                  <c:v>7446848</c:v>
                </c:pt>
                <c:pt idx="6">
                  <c:v>7456849</c:v>
                </c:pt>
                <c:pt idx="7">
                  <c:v>12266595</c:v>
                </c:pt>
                <c:pt idx="8">
                  <c:v>72396</c:v>
                </c:pt>
                <c:pt idx="9">
                  <c:v>10227584</c:v>
                </c:pt>
                <c:pt idx="10">
                  <c:v>38963990</c:v>
                </c:pt>
                <c:pt idx="11">
                  <c:v>52474668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Plan1!$M$737:$M$738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Plan1!$M$739:$M$750</c:f>
              <c:numCache>
                <c:formatCode>_(* #,##0_);_(* \(#,##0\);_(* "-"??_);_(@_)</c:formatCode>
                <c:ptCount val="12"/>
                <c:pt idx="0">
                  <c:v>14746723</c:v>
                </c:pt>
                <c:pt idx="1">
                  <c:v>38747113</c:v>
                </c:pt>
                <c:pt idx="2">
                  <c:v>20337963</c:v>
                </c:pt>
                <c:pt idx="3">
                  <c:v>2786939</c:v>
                </c:pt>
                <c:pt idx="4">
                  <c:v>74725011</c:v>
                </c:pt>
                <c:pt idx="5">
                  <c:v>15391492</c:v>
                </c:pt>
                <c:pt idx="6">
                  <c:v>14571819</c:v>
                </c:pt>
                <c:pt idx="7">
                  <c:v>72921</c:v>
                </c:pt>
                <c:pt idx="8">
                  <c:v>21845</c:v>
                </c:pt>
                <c:pt idx="9">
                  <c:v>5590456</c:v>
                </c:pt>
                <c:pt idx="10">
                  <c:v>7427776</c:v>
                </c:pt>
                <c:pt idx="11">
                  <c:v>9510920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Plan1!$N$737:$N$738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Plan1!$N$739:$N$750</c:f>
              <c:numCache>
                <c:formatCode>_(* #,##0_);_(* \(#,##0\);_(* "-"??_);_(@_)</c:formatCode>
                <c:ptCount val="12"/>
                <c:pt idx="0">
                  <c:v>3115481</c:v>
                </c:pt>
                <c:pt idx="1">
                  <c:v>6253482</c:v>
                </c:pt>
                <c:pt idx="2">
                  <c:v>6363883</c:v>
                </c:pt>
                <c:pt idx="3">
                  <c:v>12758867</c:v>
                </c:pt>
                <c:pt idx="4">
                  <c:v>37307</c:v>
                </c:pt>
                <c:pt idx="5">
                  <c:v>69899</c:v>
                </c:pt>
                <c:pt idx="6">
                  <c:v>94282</c:v>
                </c:pt>
                <c:pt idx="7">
                  <c:v>103381</c:v>
                </c:pt>
                <c:pt idx="8">
                  <c:v>56576</c:v>
                </c:pt>
                <c:pt idx="9">
                  <c:v>6174751</c:v>
                </c:pt>
                <c:pt idx="10">
                  <c:v>2491125</c:v>
                </c:pt>
                <c:pt idx="11">
                  <c:v>95553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9-4123-AEF5-F440B01799A8}"/>
            </c:ext>
          </c:extLst>
        </c:ser>
        <c:ser>
          <c:idx val="12"/>
          <c:order val="12"/>
          <c:tx>
            <c:strRef>
              <c:f>Plan1!$O$737:$O$738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Plan1!$O$739:$O$750</c:f>
              <c:numCache>
                <c:formatCode>_(* #,##0_);_(* \(#,##0\);_(* "-"??_);_(@_)</c:formatCode>
                <c:ptCount val="12"/>
                <c:pt idx="0">
                  <c:v>3722457</c:v>
                </c:pt>
                <c:pt idx="1">
                  <c:v>69942</c:v>
                </c:pt>
                <c:pt idx="2">
                  <c:v>83210</c:v>
                </c:pt>
                <c:pt idx="3">
                  <c:v>21808323</c:v>
                </c:pt>
                <c:pt idx="4">
                  <c:v>27387969</c:v>
                </c:pt>
                <c:pt idx="5">
                  <c:v>86262</c:v>
                </c:pt>
                <c:pt idx="6">
                  <c:v>163894</c:v>
                </c:pt>
                <c:pt idx="7">
                  <c:v>340335</c:v>
                </c:pt>
                <c:pt idx="8">
                  <c:v>3324035</c:v>
                </c:pt>
                <c:pt idx="9">
                  <c:v>13689665</c:v>
                </c:pt>
                <c:pt idx="10">
                  <c:v>3531047</c:v>
                </c:pt>
                <c:pt idx="11">
                  <c:v>19527239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49CB-B385-697967A4AF0D}"/>
            </c:ext>
          </c:extLst>
        </c:ser>
        <c:ser>
          <c:idx val="13"/>
          <c:order val="13"/>
          <c:tx>
            <c:strRef>
              <c:f>Plan1!$P$737:$P$738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Plan1!$B$739:$B$750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Plan1!$P$739:$P$750</c:f>
              <c:numCache>
                <c:formatCode>_(* #,##0_);_(* \(#,##0\);_(* "-"??_);_(@_)</c:formatCode>
                <c:ptCount val="12"/>
                <c:pt idx="0">
                  <c:v>9801677</c:v>
                </c:pt>
                <c:pt idx="1">
                  <c:v>20059848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9-4C79-A4B1-4AC44299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Plan1!$C$792:$C$793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Plan1!$C$794:$C$805</c:f>
              <c:numCache>
                <c:formatCode>_(* #,##0_);_(* \(#,##0\);_(* "-"??_);_(@_)</c:formatCode>
                <c:ptCount val="12"/>
                <c:pt idx="0">
                  <c:v>545.49635187000001</c:v>
                </c:pt>
                <c:pt idx="1">
                  <c:v>125.56976684</c:v>
                </c:pt>
                <c:pt idx="2">
                  <c:v>674.18586446999996</c:v>
                </c:pt>
                <c:pt idx="3">
                  <c:v>405.28390735000005</c:v>
                </c:pt>
                <c:pt idx="4">
                  <c:v>404.49139128999997</c:v>
                </c:pt>
                <c:pt idx="5">
                  <c:v>312.16327030000002</c:v>
                </c:pt>
                <c:pt idx="6">
                  <c:v>133.01061206999998</c:v>
                </c:pt>
                <c:pt idx="7">
                  <c:v>444.22412106000002</c:v>
                </c:pt>
                <c:pt idx="8">
                  <c:v>300.36987655000001</c:v>
                </c:pt>
                <c:pt idx="9">
                  <c:v>281.08531908999998</c:v>
                </c:pt>
                <c:pt idx="10">
                  <c:v>306.40809415000001</c:v>
                </c:pt>
                <c:pt idx="11">
                  <c:v>152.01212808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Plan1!$D$792:$D$793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Plan1!$D$794:$D$805</c:f>
              <c:numCache>
                <c:formatCode>_(* #,##0_);_(* \(#,##0\);_(* "-"??_);_(@_)</c:formatCode>
                <c:ptCount val="12"/>
                <c:pt idx="0">
                  <c:v>310.4650216</c:v>
                </c:pt>
                <c:pt idx="1">
                  <c:v>443.94736941999997</c:v>
                </c:pt>
                <c:pt idx="2">
                  <c:v>622.38298930999997</c:v>
                </c:pt>
                <c:pt idx="3">
                  <c:v>155.62876882999998</c:v>
                </c:pt>
                <c:pt idx="4">
                  <c:v>153.89278127</c:v>
                </c:pt>
                <c:pt idx="5">
                  <c:v>154.67900752</c:v>
                </c:pt>
                <c:pt idx="6">
                  <c:v>610.87263700999995</c:v>
                </c:pt>
                <c:pt idx="7">
                  <c:v>3.2015132900000003</c:v>
                </c:pt>
                <c:pt idx="8">
                  <c:v>315.05658290000002</c:v>
                </c:pt>
                <c:pt idx="9">
                  <c:v>14.064015160000002</c:v>
                </c:pt>
                <c:pt idx="10">
                  <c:v>1.94355129</c:v>
                </c:pt>
                <c:pt idx="11">
                  <c:v>21.070863500000002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Plan1!$E$792:$E$793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Plan1!$E$794:$E$805</c:f>
              <c:numCache>
                <c:formatCode>_(* #,##0_);_(* \(#,##0\);_(* "-"??_);_(@_)</c:formatCode>
                <c:ptCount val="12"/>
                <c:pt idx="0">
                  <c:v>7.8496828800000005</c:v>
                </c:pt>
                <c:pt idx="1">
                  <c:v>5.2519913499999999</c:v>
                </c:pt>
                <c:pt idx="2">
                  <c:v>6.6043005000000008</c:v>
                </c:pt>
                <c:pt idx="3">
                  <c:v>151.50894328000001</c:v>
                </c:pt>
                <c:pt idx="4">
                  <c:v>455.45143191</c:v>
                </c:pt>
                <c:pt idx="5">
                  <c:v>14.441403759999998</c:v>
                </c:pt>
                <c:pt idx="6">
                  <c:v>308.0119957</c:v>
                </c:pt>
                <c:pt idx="7">
                  <c:v>158.84286174000002</c:v>
                </c:pt>
                <c:pt idx="8">
                  <c:v>446.42555456000002</c:v>
                </c:pt>
                <c:pt idx="9">
                  <c:v>620.16268637999997</c:v>
                </c:pt>
                <c:pt idx="10">
                  <c:v>156.16340267999999</c:v>
                </c:pt>
                <c:pt idx="11">
                  <c:v>313.05642332000002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Plan1!$F$792:$F$793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Plan1!$F$794:$F$805</c:f>
              <c:numCache>
                <c:formatCode>_(* #,##0_);_(* \(#,##0\);_(* "-"??_);_(@_)</c:formatCode>
                <c:ptCount val="12"/>
                <c:pt idx="0">
                  <c:v>152.31403896</c:v>
                </c:pt>
                <c:pt idx="1">
                  <c:v>156.47789318</c:v>
                </c:pt>
                <c:pt idx="2">
                  <c:v>451.58948857000001</c:v>
                </c:pt>
                <c:pt idx="3">
                  <c:v>2.43415647</c:v>
                </c:pt>
                <c:pt idx="4">
                  <c:v>166.40321336</c:v>
                </c:pt>
                <c:pt idx="5">
                  <c:v>615.74723976000007</c:v>
                </c:pt>
                <c:pt idx="6">
                  <c:v>603.63935551000009</c:v>
                </c:pt>
                <c:pt idx="7">
                  <c:v>460.81663983999999</c:v>
                </c:pt>
                <c:pt idx="8">
                  <c:v>158.41515466000001</c:v>
                </c:pt>
                <c:pt idx="9">
                  <c:v>304.23181989</c:v>
                </c:pt>
                <c:pt idx="10">
                  <c:v>151.42717575</c:v>
                </c:pt>
                <c:pt idx="11">
                  <c:v>4.2896504200000001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Plan1!$G$792:$G$793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Plan1!$G$794:$G$805</c:f>
              <c:numCache>
                <c:formatCode>_(* #,##0_);_(* \(#,##0\);_(* "-"??_);_(@_)</c:formatCode>
                <c:ptCount val="12"/>
                <c:pt idx="0">
                  <c:v>7.7427561100000011</c:v>
                </c:pt>
                <c:pt idx="1">
                  <c:v>5.8935519700000008</c:v>
                </c:pt>
                <c:pt idx="2">
                  <c:v>304.11231350000003</c:v>
                </c:pt>
                <c:pt idx="3">
                  <c:v>158.66045725000001</c:v>
                </c:pt>
                <c:pt idx="4">
                  <c:v>303.16884200000004</c:v>
                </c:pt>
                <c:pt idx="5">
                  <c:v>11.774524320000001</c:v>
                </c:pt>
                <c:pt idx="6">
                  <c:v>313.71685337000002</c:v>
                </c:pt>
                <c:pt idx="7">
                  <c:v>5.0947461000000001</c:v>
                </c:pt>
                <c:pt idx="8">
                  <c:v>157.34588696</c:v>
                </c:pt>
                <c:pt idx="9">
                  <c:v>159.63537779999999</c:v>
                </c:pt>
                <c:pt idx="10">
                  <c:v>10.43479479</c:v>
                </c:pt>
                <c:pt idx="11">
                  <c:v>2.09450673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Plan1!$H$792:$H$793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Plan1!$H$794:$H$805</c:f>
              <c:numCache>
                <c:formatCode>_(* #,##0_);_(* \(#,##0\);_(* "-"??_);_(@_)</c:formatCode>
                <c:ptCount val="12"/>
                <c:pt idx="0">
                  <c:v>153.48394362000002</c:v>
                </c:pt>
                <c:pt idx="1">
                  <c:v>4.8808925600000004</c:v>
                </c:pt>
                <c:pt idx="2">
                  <c:v>162.23935914</c:v>
                </c:pt>
                <c:pt idx="3">
                  <c:v>17.561149520000001</c:v>
                </c:pt>
                <c:pt idx="4">
                  <c:v>14.001117059999997</c:v>
                </c:pt>
                <c:pt idx="5">
                  <c:v>1.86178376</c:v>
                </c:pt>
                <c:pt idx="6">
                  <c:v>5.3903671700000011</c:v>
                </c:pt>
                <c:pt idx="7">
                  <c:v>183.02718118999999</c:v>
                </c:pt>
                <c:pt idx="8">
                  <c:v>320.74257114</c:v>
                </c:pt>
                <c:pt idx="9">
                  <c:v>29.486629279999999</c:v>
                </c:pt>
                <c:pt idx="10">
                  <c:v>3.8619433399999998</c:v>
                </c:pt>
                <c:pt idx="11">
                  <c:v>3.6417999900000004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Plan1!$I$792:$I$793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Plan1!$I$794:$I$805</c:f>
              <c:numCache>
                <c:formatCode>_(* #,##0_);_(* \(#,##0\);_(* "-"??_);_(@_)</c:formatCode>
                <c:ptCount val="12"/>
                <c:pt idx="0">
                  <c:v>159.03155604000003</c:v>
                </c:pt>
                <c:pt idx="1">
                  <c:v>6.18917304</c:v>
                </c:pt>
                <c:pt idx="2">
                  <c:v>70295.029776580006</c:v>
                </c:pt>
                <c:pt idx="3">
                  <c:v>29391.370107549999</c:v>
                </c:pt>
                <c:pt idx="4">
                  <c:v>5.1702238200000004</c:v>
                </c:pt>
                <c:pt idx="5">
                  <c:v>58168.024504180008</c:v>
                </c:pt>
                <c:pt idx="6">
                  <c:v>56022.507415080014</c:v>
                </c:pt>
                <c:pt idx="7">
                  <c:v>15.617598229999999</c:v>
                </c:pt>
                <c:pt idx="8">
                  <c:v>25503.80208161</c:v>
                </c:pt>
                <c:pt idx="9">
                  <c:v>312.25132764000011</c:v>
                </c:pt>
                <c:pt idx="10">
                  <c:v>164.67351561000001</c:v>
                </c:pt>
                <c:pt idx="11">
                  <c:v>8.6421989400000001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Plan1!$J$792:$J$793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Plan1!$J$794:$J$805</c:f>
              <c:numCache>
                <c:formatCode>_(* #,##0_);_(* \(#,##0\);_(* "-"??_);_(@_)</c:formatCode>
                <c:ptCount val="12"/>
                <c:pt idx="0">
                  <c:v>156.3646766</c:v>
                </c:pt>
                <c:pt idx="1">
                  <c:v>10.45366422</c:v>
                </c:pt>
                <c:pt idx="2">
                  <c:v>161.95002787999999</c:v>
                </c:pt>
                <c:pt idx="3">
                  <c:v>9.4913232900000004</c:v>
                </c:pt>
                <c:pt idx="4">
                  <c:v>139.19978510999999</c:v>
                </c:pt>
                <c:pt idx="5">
                  <c:v>1.34601934</c:v>
                </c:pt>
                <c:pt idx="6">
                  <c:v>162.58529869</c:v>
                </c:pt>
                <c:pt idx="7">
                  <c:v>142.48306592999998</c:v>
                </c:pt>
                <c:pt idx="8">
                  <c:v>15.265368870000001</c:v>
                </c:pt>
                <c:pt idx="9">
                  <c:v>4.1764338400000005</c:v>
                </c:pt>
                <c:pt idx="10">
                  <c:v>13.913059720000001</c:v>
                </c:pt>
                <c:pt idx="11">
                  <c:v>25.668714609999999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Plan1!$K$792:$K$793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Plan1!$K$794:$K$805</c:f>
              <c:numCache>
                <c:formatCode>_(* #,##0_);_(* \(#,##0\);_(* "-"??_);_(@_)</c:formatCode>
                <c:ptCount val="12"/>
                <c:pt idx="0">
                  <c:v>287.37512909000003</c:v>
                </c:pt>
                <c:pt idx="1">
                  <c:v>18.309636909999998</c:v>
                </c:pt>
                <c:pt idx="2">
                  <c:v>13.79355333</c:v>
                </c:pt>
                <c:pt idx="3">
                  <c:v>242.33379968</c:v>
                </c:pt>
                <c:pt idx="4">
                  <c:v>140.96093191</c:v>
                </c:pt>
                <c:pt idx="5">
                  <c:v>43.116647550000003</c:v>
                </c:pt>
                <c:pt idx="6">
                  <c:v>67.200330039999997</c:v>
                </c:pt>
                <c:pt idx="7">
                  <c:v>73.779471299999997</c:v>
                </c:pt>
                <c:pt idx="8">
                  <c:v>20.82556091</c:v>
                </c:pt>
                <c:pt idx="9">
                  <c:v>9.1328041199999994</c:v>
                </c:pt>
                <c:pt idx="10">
                  <c:v>7006.6344864600005</c:v>
                </c:pt>
                <c:pt idx="11">
                  <c:v>2.2014334999999998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Plan1!$L$792:$L$793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Plan1!$L$794:$L$805</c:f>
              <c:numCache>
                <c:formatCode>_(* #,##0_);_(* \(#,##0\);_(* "-"??_);_(@_)</c:formatCode>
                <c:ptCount val="12"/>
                <c:pt idx="0">
                  <c:v>34.832967780000004</c:v>
                </c:pt>
                <c:pt idx="1">
                  <c:v>3.5663222700000006</c:v>
                </c:pt>
                <c:pt idx="2">
                  <c:v>35.814178139999996</c:v>
                </c:pt>
                <c:pt idx="3">
                  <c:v>26.888937749999997</c:v>
                </c:pt>
                <c:pt idx="4">
                  <c:v>25.876278339999999</c:v>
                </c:pt>
                <c:pt idx="5">
                  <c:v>36.657012679999994</c:v>
                </c:pt>
                <c:pt idx="6">
                  <c:v>17.403904269999998</c:v>
                </c:pt>
                <c:pt idx="7">
                  <c:v>6.5288227800000005</c:v>
                </c:pt>
                <c:pt idx="8">
                  <c:v>23.40438301</c:v>
                </c:pt>
                <c:pt idx="9">
                  <c:v>5.7929150100000006</c:v>
                </c:pt>
                <c:pt idx="10">
                  <c:v>788.77362305000008</c:v>
                </c:pt>
                <c:pt idx="11">
                  <c:v>10.220941249999999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Plan1!$M$792:$M$793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Plan1!$M$794:$M$805</c:f>
              <c:numCache>
                <c:formatCode>_(* #,##0_);_(* \(#,##0\);_(* "-"??_);_(@_)</c:formatCode>
                <c:ptCount val="12"/>
                <c:pt idx="0">
                  <c:v>1674.56127554</c:v>
                </c:pt>
                <c:pt idx="1">
                  <c:v>4.8494435099999995</c:v>
                </c:pt>
                <c:pt idx="2">
                  <c:v>17.183760920000001</c:v>
                </c:pt>
                <c:pt idx="3">
                  <c:v>3.32101968</c:v>
                </c:pt>
                <c:pt idx="4">
                  <c:v>23.85095952</c:v>
                </c:pt>
                <c:pt idx="5">
                  <c:v>10.71783624</c:v>
                </c:pt>
                <c:pt idx="6">
                  <c:v>11.252470089999999</c:v>
                </c:pt>
                <c:pt idx="7">
                  <c:v>15.133282859999998</c:v>
                </c:pt>
                <c:pt idx="8">
                  <c:v>29.731931869999997</c:v>
                </c:pt>
                <c:pt idx="9">
                  <c:v>1.9372614800000001</c:v>
                </c:pt>
                <c:pt idx="10">
                  <c:v>18.617837599999998</c:v>
                </c:pt>
                <c:pt idx="11">
                  <c:v>5.7363067200000009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Plan1!$N$792:$N$793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Plan1!$N$794:$N$805</c:f>
              <c:numCache>
                <c:formatCode>_(* #,##0_);_(* \(#,##0\);_(* "-"??_);_(@_)</c:formatCode>
                <c:ptCount val="12"/>
                <c:pt idx="0">
                  <c:v>26.5429982</c:v>
                </c:pt>
                <c:pt idx="1">
                  <c:v>0.84283454000000002</c:v>
                </c:pt>
                <c:pt idx="2">
                  <c:v>3.1889336699999999</c:v>
                </c:pt>
                <c:pt idx="3">
                  <c:v>27.656294570000004</c:v>
                </c:pt>
                <c:pt idx="4">
                  <c:v>9.5039029100000008</c:v>
                </c:pt>
                <c:pt idx="5">
                  <c:v>30.530737740000003</c:v>
                </c:pt>
                <c:pt idx="6">
                  <c:v>3.3964974000000003</c:v>
                </c:pt>
                <c:pt idx="7">
                  <c:v>26.184479030000002</c:v>
                </c:pt>
                <c:pt idx="8">
                  <c:v>29.153269349999999</c:v>
                </c:pt>
                <c:pt idx="9">
                  <c:v>4.6293001599999997</c:v>
                </c:pt>
                <c:pt idx="10">
                  <c:v>6.1388545600000004</c:v>
                </c:pt>
                <c:pt idx="11">
                  <c:v>19.693395110000001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6-4B28-BD88-F95AFA5BBBDD}"/>
            </c:ext>
          </c:extLst>
        </c:ser>
        <c:ser>
          <c:idx val="12"/>
          <c:order val="12"/>
          <c:tx>
            <c:strRef>
              <c:f>Plan1!$O$792:$O$793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Plan1!$O$794:$O$805</c:f>
              <c:numCache>
                <c:formatCode>_(* #,##0_);_(* \(#,##0\);_(* "-"??_);_(@_)</c:formatCode>
                <c:ptCount val="12"/>
                <c:pt idx="0">
                  <c:v>11.183282179999999</c:v>
                </c:pt>
                <c:pt idx="1">
                  <c:v>32.115769859999993</c:v>
                </c:pt>
                <c:pt idx="2">
                  <c:v>31.801279359999995</c:v>
                </c:pt>
                <c:pt idx="3">
                  <c:v>606.23704704000022</c:v>
                </c:pt>
                <c:pt idx="4">
                  <c:v>45.374689339999989</c:v>
                </c:pt>
                <c:pt idx="5">
                  <c:v>536.76609558999996</c:v>
                </c:pt>
                <c:pt idx="6">
                  <c:v>1053.8387960699999</c:v>
                </c:pt>
                <c:pt idx="7">
                  <c:v>1143.9591937499999</c:v>
                </c:pt>
                <c:pt idx="8">
                  <c:v>2207.01256147</c:v>
                </c:pt>
                <c:pt idx="9">
                  <c:v>649.43546212000012</c:v>
                </c:pt>
                <c:pt idx="10">
                  <c:v>749.29877548999991</c:v>
                </c:pt>
                <c:pt idx="11">
                  <c:v>1219.6444774800002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4-4ADA-8F90-F2E0C8927108}"/>
            </c:ext>
          </c:extLst>
        </c:ser>
        <c:ser>
          <c:idx val="13"/>
          <c:order val="13"/>
          <c:tx>
            <c:strRef>
              <c:f>Plan1!$P$792:$P$793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Plan1!$B$794:$B$805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Plan1!$P$794:$P$805</c:f>
              <c:numCache>
                <c:formatCode>_(* #,##0_);_(* \(#,##0\);_(* "-"??_);_(@_)</c:formatCode>
                <c:ptCount val="12"/>
                <c:pt idx="0">
                  <c:v>1357.0139278800002</c:v>
                </c:pt>
                <c:pt idx="1">
                  <c:v>316.88062779999996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6-4EB8-9BF3-9EBC4359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At val="1.0000000000000026E-52"/>
        <c:auto val="1"/>
        <c:lblAlgn val="ctr"/>
        <c:lblOffset val="100"/>
        <c:noMultiLvlLbl val="0"/>
      </c:catAx>
      <c:valAx>
        <c:axId val="1467419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barris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dinâmica12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Plan1!$C$846:$C$847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Plan1!$C$848:$C$859</c:f>
              <c:numCache>
                <c:formatCode>_(* #,##0_);_(* \(#,##0\);_(* "-"??_);_(@_)</c:formatCode>
                <c:ptCount val="12"/>
                <c:pt idx="0">
                  <c:v>261499</c:v>
                </c:pt>
                <c:pt idx="1">
                  <c:v>51772</c:v>
                </c:pt>
                <c:pt idx="2">
                  <c:v>281914</c:v>
                </c:pt>
                <c:pt idx="3">
                  <c:v>179240</c:v>
                </c:pt>
                <c:pt idx="4">
                  <c:v>210257</c:v>
                </c:pt>
                <c:pt idx="5">
                  <c:v>154329</c:v>
                </c:pt>
                <c:pt idx="6">
                  <c:v>47534</c:v>
                </c:pt>
                <c:pt idx="7">
                  <c:v>167042</c:v>
                </c:pt>
                <c:pt idx="8">
                  <c:v>91908</c:v>
                </c:pt>
                <c:pt idx="9">
                  <c:v>129953</c:v>
                </c:pt>
                <c:pt idx="10">
                  <c:v>175898</c:v>
                </c:pt>
                <c:pt idx="11">
                  <c:v>27691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Plan1!$D$846:$D$847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Plan1!$D$848:$D$859</c:f>
              <c:numCache>
                <c:formatCode>_(* #,##0_);_(* \(#,##0\);_(* "-"??_);_(@_)</c:formatCode>
                <c:ptCount val="12"/>
                <c:pt idx="0">
                  <c:v>197923</c:v>
                </c:pt>
                <c:pt idx="1">
                  <c:v>280186</c:v>
                </c:pt>
                <c:pt idx="2">
                  <c:v>336400</c:v>
                </c:pt>
                <c:pt idx="3">
                  <c:v>44494</c:v>
                </c:pt>
                <c:pt idx="4">
                  <c:v>46724</c:v>
                </c:pt>
                <c:pt idx="5">
                  <c:v>35349</c:v>
                </c:pt>
                <c:pt idx="6">
                  <c:v>291655</c:v>
                </c:pt>
                <c:pt idx="7">
                  <c:v>7034</c:v>
                </c:pt>
                <c:pt idx="8">
                  <c:v>126897</c:v>
                </c:pt>
                <c:pt idx="9">
                  <c:v>20239</c:v>
                </c:pt>
                <c:pt idx="10">
                  <c:v>5890</c:v>
                </c:pt>
                <c:pt idx="11">
                  <c:v>32738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Plan1!$E$846:$E$847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Plan1!$E$848:$E$859</c:f>
              <c:numCache>
                <c:formatCode>_(* #,##0_);_(* \(#,##0\);_(* "-"??_);_(@_)</c:formatCode>
                <c:ptCount val="12"/>
                <c:pt idx="0">
                  <c:v>15768</c:v>
                </c:pt>
                <c:pt idx="1">
                  <c:v>8715</c:v>
                </c:pt>
                <c:pt idx="2">
                  <c:v>9161</c:v>
                </c:pt>
                <c:pt idx="3">
                  <c:v>47941</c:v>
                </c:pt>
                <c:pt idx="4">
                  <c:v>217350</c:v>
                </c:pt>
                <c:pt idx="5">
                  <c:v>20355</c:v>
                </c:pt>
                <c:pt idx="6">
                  <c:v>180715</c:v>
                </c:pt>
                <c:pt idx="7">
                  <c:v>49238</c:v>
                </c:pt>
                <c:pt idx="8">
                  <c:v>197138</c:v>
                </c:pt>
                <c:pt idx="9">
                  <c:v>391932</c:v>
                </c:pt>
                <c:pt idx="10">
                  <c:v>108661</c:v>
                </c:pt>
                <c:pt idx="11">
                  <c:v>176094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Plan1!$F$846:$F$847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Plan1!$F$848:$F$859</c:f>
              <c:numCache>
                <c:formatCode>_(* #,##0_);_(* \(#,##0\);_(* "-"??_);_(@_)</c:formatCode>
                <c:ptCount val="12"/>
                <c:pt idx="0">
                  <c:v>60505</c:v>
                </c:pt>
                <c:pt idx="1">
                  <c:v>110317</c:v>
                </c:pt>
                <c:pt idx="2">
                  <c:v>199360</c:v>
                </c:pt>
                <c:pt idx="3">
                  <c:v>4634</c:v>
                </c:pt>
                <c:pt idx="4">
                  <c:v>118198</c:v>
                </c:pt>
                <c:pt idx="5">
                  <c:v>249688</c:v>
                </c:pt>
                <c:pt idx="6">
                  <c:v>253268</c:v>
                </c:pt>
                <c:pt idx="7">
                  <c:v>224742</c:v>
                </c:pt>
                <c:pt idx="8">
                  <c:v>33874</c:v>
                </c:pt>
                <c:pt idx="9">
                  <c:v>84710</c:v>
                </c:pt>
                <c:pt idx="10">
                  <c:v>96180</c:v>
                </c:pt>
                <c:pt idx="11">
                  <c:v>10223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Plan1!$G$846:$G$847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Plan1!$G$848:$G$859</c:f>
              <c:numCache>
                <c:formatCode>_(* #,##0_);_(* \(#,##0\);_(* "-"??_);_(@_)</c:formatCode>
                <c:ptCount val="12"/>
                <c:pt idx="0">
                  <c:v>9583</c:v>
                </c:pt>
                <c:pt idx="1">
                  <c:v>14797</c:v>
                </c:pt>
                <c:pt idx="2">
                  <c:v>68279</c:v>
                </c:pt>
                <c:pt idx="3">
                  <c:v>98103</c:v>
                </c:pt>
                <c:pt idx="4">
                  <c:v>182954</c:v>
                </c:pt>
                <c:pt idx="5">
                  <c:v>14346</c:v>
                </c:pt>
                <c:pt idx="6">
                  <c:v>108396</c:v>
                </c:pt>
                <c:pt idx="7">
                  <c:v>7513</c:v>
                </c:pt>
                <c:pt idx="8">
                  <c:v>39994</c:v>
                </c:pt>
                <c:pt idx="9">
                  <c:v>40681</c:v>
                </c:pt>
                <c:pt idx="10">
                  <c:v>12144</c:v>
                </c:pt>
                <c:pt idx="11">
                  <c:v>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Plan1!$H$846:$H$847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Plan1!$H$848:$H$859</c:f>
              <c:numCache>
                <c:formatCode>_(* #,##0_);_(* \(#,##0\);_(* "-"??_);_(@_)</c:formatCode>
                <c:ptCount val="12"/>
                <c:pt idx="0">
                  <c:v>31680</c:v>
                </c:pt>
                <c:pt idx="1">
                  <c:v>6428</c:v>
                </c:pt>
                <c:pt idx="2">
                  <c:v>35752</c:v>
                </c:pt>
                <c:pt idx="3">
                  <c:v>21568</c:v>
                </c:pt>
                <c:pt idx="4">
                  <c:v>15596</c:v>
                </c:pt>
                <c:pt idx="5">
                  <c:v>2890</c:v>
                </c:pt>
                <c:pt idx="6">
                  <c:v>13205</c:v>
                </c:pt>
                <c:pt idx="7">
                  <c:v>121806</c:v>
                </c:pt>
                <c:pt idx="8">
                  <c:v>136285</c:v>
                </c:pt>
                <c:pt idx="9">
                  <c:v>30404</c:v>
                </c:pt>
                <c:pt idx="10">
                  <c:v>3057</c:v>
                </c:pt>
                <c:pt idx="11">
                  <c:v>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Plan1!$I$846:$I$847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Plan1!$I$848:$I$859</c:f>
              <c:numCache>
                <c:formatCode>_(* #,##0_);_(* \(#,##0\);_(* "-"??_);_(@_)</c:formatCode>
                <c:ptCount val="12"/>
                <c:pt idx="0">
                  <c:v>45958</c:v>
                </c:pt>
                <c:pt idx="1">
                  <c:v>8600</c:v>
                </c:pt>
                <c:pt idx="2">
                  <c:v>4983006</c:v>
                </c:pt>
                <c:pt idx="3">
                  <c:v>1822546</c:v>
                </c:pt>
                <c:pt idx="4">
                  <c:v>5019</c:v>
                </c:pt>
                <c:pt idx="5">
                  <c:v>3767705</c:v>
                </c:pt>
                <c:pt idx="6">
                  <c:v>3628718</c:v>
                </c:pt>
                <c:pt idx="7">
                  <c:v>19995</c:v>
                </c:pt>
                <c:pt idx="8">
                  <c:v>1718938</c:v>
                </c:pt>
                <c:pt idx="9">
                  <c:v>151864</c:v>
                </c:pt>
                <c:pt idx="10">
                  <c:v>83354</c:v>
                </c:pt>
                <c:pt idx="11">
                  <c:v>12169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Plan1!$J$846:$J$847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Plan1!$J$848:$J$859</c:f>
              <c:numCache>
                <c:formatCode>_(* #,##0_);_(* \(#,##0\);_(* "-"??_);_(@_)</c:formatCode>
                <c:ptCount val="12"/>
                <c:pt idx="0">
                  <c:v>45736</c:v>
                </c:pt>
                <c:pt idx="1">
                  <c:v>22580</c:v>
                </c:pt>
                <c:pt idx="2">
                  <c:v>45155</c:v>
                </c:pt>
                <c:pt idx="3">
                  <c:v>5149</c:v>
                </c:pt>
                <c:pt idx="4">
                  <c:v>44592</c:v>
                </c:pt>
                <c:pt idx="5">
                  <c:v>1986</c:v>
                </c:pt>
                <c:pt idx="6">
                  <c:v>65475</c:v>
                </c:pt>
                <c:pt idx="7">
                  <c:v>45958</c:v>
                </c:pt>
                <c:pt idx="8">
                  <c:v>26785</c:v>
                </c:pt>
                <c:pt idx="9">
                  <c:v>4799</c:v>
                </c:pt>
                <c:pt idx="10">
                  <c:v>19944</c:v>
                </c:pt>
                <c:pt idx="11">
                  <c:v>16083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Plan1!$K$846:$K$847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Plan1!$K$848:$K$859</c:f>
              <c:numCache>
                <c:formatCode>_(* #,##0_);_(* \(#,##0\);_(* "-"??_);_(@_)</c:formatCode>
                <c:ptCount val="12"/>
                <c:pt idx="0">
                  <c:v>72384</c:v>
                </c:pt>
                <c:pt idx="1">
                  <c:v>17989</c:v>
                </c:pt>
                <c:pt idx="2">
                  <c:v>9577</c:v>
                </c:pt>
                <c:pt idx="3">
                  <c:v>22375</c:v>
                </c:pt>
                <c:pt idx="4">
                  <c:v>40557</c:v>
                </c:pt>
                <c:pt idx="5">
                  <c:v>26537</c:v>
                </c:pt>
                <c:pt idx="6">
                  <c:v>14494</c:v>
                </c:pt>
                <c:pt idx="7">
                  <c:v>33484</c:v>
                </c:pt>
                <c:pt idx="8">
                  <c:v>16138</c:v>
                </c:pt>
                <c:pt idx="9">
                  <c:v>5456</c:v>
                </c:pt>
                <c:pt idx="10">
                  <c:v>18391</c:v>
                </c:pt>
                <c:pt idx="11">
                  <c:v>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Plan1!$L$846:$L$847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Plan1!$L$848:$L$859</c:f>
              <c:numCache>
                <c:formatCode>_(* #,##0_);_(* \(#,##0\);_(* "-"??_);_(@_)</c:formatCode>
                <c:ptCount val="12"/>
                <c:pt idx="0">
                  <c:v>315480</c:v>
                </c:pt>
                <c:pt idx="1">
                  <c:v>11503</c:v>
                </c:pt>
                <c:pt idx="2">
                  <c:v>17842</c:v>
                </c:pt>
                <c:pt idx="3">
                  <c:v>30848</c:v>
                </c:pt>
                <c:pt idx="4">
                  <c:v>32382</c:v>
                </c:pt>
                <c:pt idx="5">
                  <c:v>19878</c:v>
                </c:pt>
                <c:pt idx="6">
                  <c:v>24963</c:v>
                </c:pt>
                <c:pt idx="7">
                  <c:v>6409</c:v>
                </c:pt>
                <c:pt idx="8">
                  <c:v>10799</c:v>
                </c:pt>
                <c:pt idx="9">
                  <c:v>10484</c:v>
                </c:pt>
                <c:pt idx="10">
                  <c:v>38382</c:v>
                </c:pt>
                <c:pt idx="11">
                  <c:v>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Plan1!$M$846:$M$847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Plan1!$M$848:$M$859</c:f>
              <c:numCache>
                <c:formatCode>_(* #,##0_);_(* \(#,##0\);_(* "-"??_);_(@_)</c:formatCode>
                <c:ptCount val="12"/>
                <c:pt idx="0">
                  <c:v>65581</c:v>
                </c:pt>
                <c:pt idx="1">
                  <c:v>4691</c:v>
                </c:pt>
                <c:pt idx="2">
                  <c:v>29269</c:v>
                </c:pt>
                <c:pt idx="3">
                  <c:v>2650</c:v>
                </c:pt>
                <c:pt idx="4">
                  <c:v>13507</c:v>
                </c:pt>
                <c:pt idx="5">
                  <c:v>17253</c:v>
                </c:pt>
                <c:pt idx="6">
                  <c:v>20587</c:v>
                </c:pt>
                <c:pt idx="7">
                  <c:v>26061</c:v>
                </c:pt>
                <c:pt idx="8">
                  <c:v>13299</c:v>
                </c:pt>
                <c:pt idx="9">
                  <c:v>4041</c:v>
                </c:pt>
                <c:pt idx="10">
                  <c:v>6391</c:v>
                </c:pt>
                <c:pt idx="11">
                  <c:v>13364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Plan1!$N$846:$N$847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Plan1!$N$848:$N$859</c:f>
              <c:numCache>
                <c:formatCode>_(* #,##0_);_(* \(#,##0\);_(* "-"??_);_(@_)</c:formatCode>
                <c:ptCount val="12"/>
                <c:pt idx="0">
                  <c:v>10856</c:v>
                </c:pt>
                <c:pt idx="1">
                  <c:v>2131</c:v>
                </c:pt>
                <c:pt idx="2">
                  <c:v>6606</c:v>
                </c:pt>
                <c:pt idx="3">
                  <c:v>21044</c:v>
                </c:pt>
                <c:pt idx="4">
                  <c:v>6535</c:v>
                </c:pt>
                <c:pt idx="5">
                  <c:v>34735</c:v>
                </c:pt>
                <c:pt idx="6">
                  <c:v>7439</c:v>
                </c:pt>
                <c:pt idx="7">
                  <c:v>17881</c:v>
                </c:pt>
                <c:pt idx="8">
                  <c:v>47751</c:v>
                </c:pt>
                <c:pt idx="9">
                  <c:v>12278</c:v>
                </c:pt>
                <c:pt idx="10">
                  <c:v>4659</c:v>
                </c:pt>
                <c:pt idx="11">
                  <c:v>22738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9-4888-B974-3298D79E9604}"/>
            </c:ext>
          </c:extLst>
        </c:ser>
        <c:ser>
          <c:idx val="12"/>
          <c:order val="12"/>
          <c:tx>
            <c:strRef>
              <c:f>Plan1!$O$846:$O$847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Plan1!$O$848:$O$859</c:f>
              <c:numCache>
                <c:formatCode>_(* #,##0_);_(* \(#,##0\);_(* "-"??_);_(@_)</c:formatCode>
                <c:ptCount val="12"/>
                <c:pt idx="0">
                  <c:v>6459</c:v>
                </c:pt>
                <c:pt idx="1">
                  <c:v>20273</c:v>
                </c:pt>
                <c:pt idx="2">
                  <c:v>15131</c:v>
                </c:pt>
                <c:pt idx="3">
                  <c:v>52266</c:v>
                </c:pt>
                <c:pt idx="4">
                  <c:v>41922</c:v>
                </c:pt>
                <c:pt idx="5">
                  <c:v>18785</c:v>
                </c:pt>
                <c:pt idx="6">
                  <c:v>76456</c:v>
                </c:pt>
                <c:pt idx="7">
                  <c:v>34211</c:v>
                </c:pt>
                <c:pt idx="8">
                  <c:v>76662</c:v>
                </c:pt>
                <c:pt idx="9">
                  <c:v>45090</c:v>
                </c:pt>
                <c:pt idx="10">
                  <c:v>43923</c:v>
                </c:pt>
                <c:pt idx="11">
                  <c:v>40640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D67-B297-A88474738C69}"/>
            </c:ext>
          </c:extLst>
        </c:ser>
        <c:ser>
          <c:idx val="13"/>
          <c:order val="13"/>
          <c:tx>
            <c:strRef>
              <c:f>Plan1!$P$846:$P$847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Plan1!$B$848:$B$859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Plan1!$P$848:$P$859</c:f>
              <c:numCache>
                <c:formatCode>_(* #,##0_);_(* \(#,##0\);_(* "-"??_);_(@_)</c:formatCode>
                <c:ptCount val="12"/>
                <c:pt idx="0">
                  <c:v>106964</c:v>
                </c:pt>
                <c:pt idx="1">
                  <c:v>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F-43A2-8C19-701008DC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dinâmica10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Plan1!$C$902:$C$903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Plan1!$C$904:$C$915</c:f>
              <c:numCache>
                <c:formatCode>_(* #,##0_);_(* \(#,##0\);_(* "-"??_);_(@_)</c:formatCode>
                <c:ptCount val="12"/>
                <c:pt idx="0">
                  <c:v>267127.62687824003</c:v>
                </c:pt>
                <c:pt idx="1">
                  <c:v>270731.85154330003</c:v>
                </c:pt>
                <c:pt idx="2">
                  <c:v>260304.28374498998</c:v>
                </c:pt>
                <c:pt idx="3">
                  <c:v>241512.08003217002</c:v>
                </c:pt>
                <c:pt idx="4">
                  <c:v>681691.31862832</c:v>
                </c:pt>
                <c:pt idx="5">
                  <c:v>626096.10945559002</c:v>
                </c:pt>
                <c:pt idx="6">
                  <c:v>1938731.6035811102</c:v>
                </c:pt>
                <c:pt idx="7">
                  <c:v>1579298.1027708401</c:v>
                </c:pt>
                <c:pt idx="8">
                  <c:v>1670788.9808619302</c:v>
                </c:pt>
                <c:pt idx="9">
                  <c:v>1900493.63457799</c:v>
                </c:pt>
                <c:pt idx="10">
                  <c:v>1233543.1649841501</c:v>
                </c:pt>
                <c:pt idx="11">
                  <c:v>1568940.5216884001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Plan1!$D$902:$D$903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Plan1!$D$904:$D$915</c:f>
              <c:numCache>
                <c:formatCode>_(* #,##0_);_(* \(#,##0\);_(* "-"??_);_(@_)</c:formatCode>
                <c:ptCount val="12"/>
                <c:pt idx="0">
                  <c:v>1086380.9521499001</c:v>
                </c:pt>
                <c:pt idx="1">
                  <c:v>662294.49434962997</c:v>
                </c:pt>
                <c:pt idx="2">
                  <c:v>302467.21369449998</c:v>
                </c:pt>
                <c:pt idx="3">
                  <c:v>558569.80372253002</c:v>
                </c:pt>
                <c:pt idx="4">
                  <c:v>695000.90252787003</c:v>
                </c:pt>
                <c:pt idx="5">
                  <c:v>1116117.3497850001</c:v>
                </c:pt>
                <c:pt idx="6">
                  <c:v>1654677.9155883801</c:v>
                </c:pt>
                <c:pt idx="7">
                  <c:v>2486995.11333194</c:v>
                </c:pt>
                <c:pt idx="8">
                  <c:v>1139487.1828686702</c:v>
                </c:pt>
                <c:pt idx="9">
                  <c:v>1104439.2671217301</c:v>
                </c:pt>
                <c:pt idx="10">
                  <c:v>386704.73321207002</c:v>
                </c:pt>
                <c:pt idx="11">
                  <c:v>166171.98736478001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Plan1!$E$902:$E$903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Plan1!$E$904:$E$915</c:f>
              <c:numCache>
                <c:formatCode>_(* #,##0_);_(* \(#,##0\);_(* "-"??_);_(@_)</c:formatCode>
                <c:ptCount val="12"/>
                <c:pt idx="0">
                  <c:v>630636.9937564201</c:v>
                </c:pt>
                <c:pt idx="1">
                  <c:v>33755.114489350002</c:v>
                </c:pt>
                <c:pt idx="2">
                  <c:v>324449.82918266999</c:v>
                </c:pt>
                <c:pt idx="3">
                  <c:v>633766.12391294003</c:v>
                </c:pt>
                <c:pt idx="4">
                  <c:v>760747.07252454001</c:v>
                </c:pt>
                <c:pt idx="5">
                  <c:v>651002.34813815006</c:v>
                </c:pt>
                <c:pt idx="6">
                  <c:v>258665.20957747</c:v>
                </c:pt>
                <c:pt idx="7">
                  <c:v>229720.93174433999</c:v>
                </c:pt>
                <c:pt idx="8">
                  <c:v>460064.73079336004</c:v>
                </c:pt>
                <c:pt idx="9">
                  <c:v>176883.18156542</c:v>
                </c:pt>
                <c:pt idx="10">
                  <c:v>258206.45599531001</c:v>
                </c:pt>
                <c:pt idx="11">
                  <c:v>342758.48488230997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Plan1!$F$902:$F$903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Plan1!$F$904:$F$915</c:f>
              <c:numCache>
                <c:formatCode>_(* #,##0_);_(* \(#,##0\);_(* "-"??_);_(@_)</c:formatCode>
                <c:ptCount val="12"/>
                <c:pt idx="0">
                  <c:v>609865.23588116001</c:v>
                </c:pt>
                <c:pt idx="1">
                  <c:v>251522.90388931002</c:v>
                </c:pt>
                <c:pt idx="2">
                  <c:v>245507.70699390999</c:v>
                </c:pt>
                <c:pt idx="3">
                  <c:v>79744.418903310012</c:v>
                </c:pt>
                <c:pt idx="4">
                  <c:v>472580.44632376003</c:v>
                </c:pt>
                <c:pt idx="5">
                  <c:v>423092.04512908001</c:v>
                </c:pt>
                <c:pt idx="6">
                  <c:v>461082.15158953005</c:v>
                </c:pt>
                <c:pt idx="7">
                  <c:v>781932.36653787002</c:v>
                </c:pt>
                <c:pt idx="8">
                  <c:v>765076.99659797002</c:v>
                </c:pt>
                <c:pt idx="9">
                  <c:v>956947.19149184006</c:v>
                </c:pt>
                <c:pt idx="10">
                  <c:v>708203.49046950997</c:v>
                </c:pt>
                <c:pt idx="11">
                  <c:v>726777.85290279007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Plan1!$G$902:$G$903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Plan1!$G$904:$G$915</c:f>
              <c:numCache>
                <c:formatCode>_(* #,##0_);_(* \(#,##0\);_(* "-"??_);_(@_)</c:formatCode>
                <c:ptCount val="12"/>
                <c:pt idx="0">
                  <c:v>291589.75465632003</c:v>
                </c:pt>
                <c:pt idx="1">
                  <c:v>715146.36515199998</c:v>
                </c:pt>
                <c:pt idx="2">
                  <c:v>835388.18489644013</c:v>
                </c:pt>
                <c:pt idx="3">
                  <c:v>320947.76990144001</c:v>
                </c:pt>
                <c:pt idx="4">
                  <c:v>378184.54400644999</c:v>
                </c:pt>
                <c:pt idx="5">
                  <c:v>734595.96093658998</c:v>
                </c:pt>
                <c:pt idx="6">
                  <c:v>789202.39310789004</c:v>
                </c:pt>
                <c:pt idx="7">
                  <c:v>694484.90538489993</c:v>
                </c:pt>
                <c:pt idx="8">
                  <c:v>122680.23441580999</c:v>
                </c:pt>
                <c:pt idx="9">
                  <c:v>275925.23444372002</c:v>
                </c:pt>
                <c:pt idx="10">
                  <c:v>89902.745094760001</c:v>
                </c:pt>
                <c:pt idx="11">
                  <c:v>89902.745094760001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Plan1!$H$902:$H$903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Plan1!$H$904:$H$915</c:f>
              <c:numCache>
                <c:formatCode>_(* #,##0_);_(* \(#,##0\);_(* "-"??_);_(@_)</c:formatCode>
                <c:ptCount val="12"/>
                <c:pt idx="0">
                  <c:v>637674.68732466002</c:v>
                </c:pt>
                <c:pt idx="1">
                  <c:v>379833.68186996999</c:v>
                </c:pt>
                <c:pt idx="2">
                  <c:v>278739.64766707999</c:v>
                </c:pt>
                <c:pt idx="3">
                  <c:v>800192.32023868</c:v>
                </c:pt>
                <c:pt idx="4">
                  <c:v>349153.55485265999</c:v>
                </c:pt>
                <c:pt idx="5">
                  <c:v>651286.34563927003</c:v>
                </c:pt>
                <c:pt idx="6">
                  <c:v>946081.95355449012</c:v>
                </c:pt>
                <c:pt idx="7">
                  <c:v>576215.36249273014</c:v>
                </c:pt>
                <c:pt idx="8">
                  <c:v>394295.62814942998</c:v>
                </c:pt>
                <c:pt idx="9">
                  <c:v>720793.53268468007</c:v>
                </c:pt>
                <c:pt idx="10">
                  <c:v>594552.95760818</c:v>
                </c:pt>
                <c:pt idx="11">
                  <c:v>110927.29672373002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Plan1!$I$902:$I$903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Plan1!$I$904:$I$915</c:f>
              <c:numCache>
                <c:formatCode>_(* #,##0_);_(* \(#,##0\);_(* "-"??_);_(@_)</c:formatCode>
                <c:ptCount val="12"/>
                <c:pt idx="0">
                  <c:v>450832.73007985001</c:v>
                </c:pt>
                <c:pt idx="1">
                  <c:v>383197.81190770998</c:v>
                </c:pt>
                <c:pt idx="2">
                  <c:v>298377.34021971998</c:v>
                </c:pt>
                <c:pt idx="3">
                  <c:v>394467.16384775005</c:v>
                </c:pt>
                <c:pt idx="4">
                  <c:v>486613.2891854</c:v>
                </c:pt>
                <c:pt idx="5">
                  <c:v>520501.93634104991</c:v>
                </c:pt>
                <c:pt idx="6">
                  <c:v>562969.78369973996</c:v>
                </c:pt>
                <c:pt idx="7">
                  <c:v>1017372.2639960401</c:v>
                </c:pt>
                <c:pt idx="8">
                  <c:v>652748.09748326999</c:v>
                </c:pt>
                <c:pt idx="9">
                  <c:v>955308.90984037996</c:v>
                </c:pt>
                <c:pt idx="10">
                  <c:v>641371.97601847991</c:v>
                </c:pt>
                <c:pt idx="11">
                  <c:v>344659.39755032002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Plan1!$J$902:$J$903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Plan1!$J$904:$J$915</c:f>
              <c:numCache>
                <c:formatCode>_(* #,##0_);_(* \(#,##0\);_(* "-"??_);_(@_)</c:formatCode>
                <c:ptCount val="12"/>
                <c:pt idx="0">
                  <c:v>348231.29259198002</c:v>
                </c:pt>
                <c:pt idx="1">
                  <c:v>560963.86894358997</c:v>
                </c:pt>
                <c:pt idx="2">
                  <c:v>641119.24516287004</c:v>
                </c:pt>
                <c:pt idx="3">
                  <c:v>1137.8895270999999</c:v>
                </c:pt>
                <c:pt idx="4">
                  <c:v>740503.7027179501</c:v>
                </c:pt>
                <c:pt idx="5">
                  <c:v>805402.76739363</c:v>
                </c:pt>
                <c:pt idx="6">
                  <c:v>949620.40567638003</c:v>
                </c:pt>
                <c:pt idx="7">
                  <c:v>1378531.19806513</c:v>
                </c:pt>
                <c:pt idx="8">
                  <c:v>929943.37665200012</c:v>
                </c:pt>
                <c:pt idx="9">
                  <c:v>842434.77225602011</c:v>
                </c:pt>
                <c:pt idx="10">
                  <c:v>620597.5764230201</c:v>
                </c:pt>
                <c:pt idx="11">
                  <c:v>457422.67094362003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Plan1!$K$902:$K$903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Plan1!$K$904:$K$915</c:f>
              <c:numCache>
                <c:formatCode>_(* #,##0_);_(* \(#,##0\);_(* "-"??_);_(@_)</c:formatCode>
                <c:ptCount val="12"/>
                <c:pt idx="0">
                  <c:v>242455.28107033999</c:v>
                </c:pt>
                <c:pt idx="1">
                  <c:v>711893.32573848008</c:v>
                </c:pt>
                <c:pt idx="2">
                  <c:v>299387.43967704999</c:v>
                </c:pt>
                <c:pt idx="3">
                  <c:v>2022.1487557600003</c:v>
                </c:pt>
                <c:pt idx="4">
                  <c:v>425519.30796732003</c:v>
                </c:pt>
                <c:pt idx="5">
                  <c:v>915188.07992395014</c:v>
                </c:pt>
                <c:pt idx="6">
                  <c:v>853843.77055768005</c:v>
                </c:pt>
                <c:pt idx="7">
                  <c:v>1091082.6354433799</c:v>
                </c:pt>
                <c:pt idx="8">
                  <c:v>663099.32585760998</c:v>
                </c:pt>
                <c:pt idx="9">
                  <c:v>1307008.4288255998</c:v>
                </c:pt>
                <c:pt idx="10">
                  <c:v>980393.28223195008</c:v>
                </c:pt>
                <c:pt idx="11">
                  <c:v>120661.40667972999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Plan1!$L$902:$L$903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Plan1!$L$904:$L$915</c:f>
              <c:numCache>
                <c:formatCode>_(* #,##0_);_(* \(#,##0\);_(* "-"??_);_(@_)</c:formatCode>
                <c:ptCount val="12"/>
                <c:pt idx="0">
                  <c:v>433838.24841217994</c:v>
                </c:pt>
                <c:pt idx="1">
                  <c:v>225604.89894977002</c:v>
                </c:pt>
                <c:pt idx="2">
                  <c:v>97167.186313499988</c:v>
                </c:pt>
                <c:pt idx="3">
                  <c:v>107240.46169412998</c:v>
                </c:pt>
                <c:pt idx="4">
                  <c:v>306951.86080411996</c:v>
                </c:pt>
                <c:pt idx="5">
                  <c:v>643636.16924265993</c:v>
                </c:pt>
                <c:pt idx="6">
                  <c:v>497878.87981905998</c:v>
                </c:pt>
                <c:pt idx="7">
                  <c:v>252424.94441084002</c:v>
                </c:pt>
                <c:pt idx="8">
                  <c:v>202516.50341455001</c:v>
                </c:pt>
                <c:pt idx="9">
                  <c:v>370984.52302173007</c:v>
                </c:pt>
                <c:pt idx="10">
                  <c:v>180697.11478569001</c:v>
                </c:pt>
                <c:pt idx="11">
                  <c:v>541130.04753553006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Plan1!$M$902:$M$903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Plan1!$M$904:$M$915</c:f>
              <c:numCache>
                <c:formatCode>_(* #,##0_);_(* \(#,##0\);_(* "-"??_);_(@_)</c:formatCode>
                <c:ptCount val="12"/>
                <c:pt idx="0">
                  <c:v>266449.45327423001</c:v>
                </c:pt>
                <c:pt idx="1">
                  <c:v>76546.245502420003</c:v>
                </c:pt>
                <c:pt idx="2">
                  <c:v>294439.91915972001</c:v>
                </c:pt>
                <c:pt idx="3">
                  <c:v>472636.41305313993</c:v>
                </c:pt>
                <c:pt idx="4">
                  <c:v>391906.12933043001</c:v>
                </c:pt>
                <c:pt idx="5">
                  <c:v>903504.14773737988</c:v>
                </c:pt>
                <c:pt idx="6">
                  <c:v>559213.49658812</c:v>
                </c:pt>
                <c:pt idx="7">
                  <c:v>1035281.53563011</c:v>
                </c:pt>
                <c:pt idx="8">
                  <c:v>1158238.2449342802</c:v>
                </c:pt>
                <c:pt idx="9">
                  <c:v>1319177.09150963</c:v>
                </c:pt>
                <c:pt idx="10">
                  <c:v>1042377.1268993999</c:v>
                </c:pt>
                <c:pt idx="11">
                  <c:v>966643.58145726984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Plan1!$N$902:$N$903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Plan1!$N$904:$N$915</c:f>
              <c:numCache>
                <c:formatCode>_(* #,##0_);_(* \(#,##0\);_(* "-"??_);_(@_)</c:formatCode>
                <c:ptCount val="12"/>
                <c:pt idx="0">
                  <c:v>868192.09141949005</c:v>
                </c:pt>
                <c:pt idx="1">
                  <c:v>446623.72131385998</c:v>
                </c:pt>
                <c:pt idx="2">
                  <c:v>315465.81680802995</c:v>
                </c:pt>
                <c:pt idx="3">
                  <c:v>402033.08194959996</c:v>
                </c:pt>
                <c:pt idx="4">
                  <c:v>191258.36620574002</c:v>
                </c:pt>
                <c:pt idx="5">
                  <c:v>354063.45601637999</c:v>
                </c:pt>
                <c:pt idx="6">
                  <c:v>1061139.8188236998</c:v>
                </c:pt>
                <c:pt idx="7">
                  <c:v>489778.01966652001</c:v>
                </c:pt>
                <c:pt idx="8">
                  <c:v>872644.57873057981</c:v>
                </c:pt>
                <c:pt idx="9">
                  <c:v>634258.27009639004</c:v>
                </c:pt>
                <c:pt idx="10">
                  <c:v>504860.71358468989</c:v>
                </c:pt>
                <c:pt idx="11">
                  <c:v>1365530.1482155102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2-44E4-AB84-389124DAEDAA}"/>
            </c:ext>
          </c:extLst>
        </c:ser>
        <c:ser>
          <c:idx val="12"/>
          <c:order val="12"/>
          <c:tx>
            <c:strRef>
              <c:f>Plan1!$O$902:$O$903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Plan1!$O$904:$O$915</c:f>
              <c:numCache>
                <c:formatCode>_(* #,##0_);_(* \(#,##0\);_(* "-"??_);_(@_)</c:formatCode>
                <c:ptCount val="12"/>
                <c:pt idx="0">
                  <c:v>392586.37228193006</c:v>
                </c:pt>
                <c:pt idx="1">
                  <c:v>254601.40107532998</c:v>
                </c:pt>
                <c:pt idx="2">
                  <c:v>520907.03155409999</c:v>
                </c:pt>
                <c:pt idx="3">
                  <c:v>333130.27016746998</c:v>
                </c:pt>
                <c:pt idx="4">
                  <c:v>571567.42562570004</c:v>
                </c:pt>
                <c:pt idx="5">
                  <c:v>177440.90530792999</c:v>
                </c:pt>
                <c:pt idx="6">
                  <c:v>472891.13777852</c:v>
                </c:pt>
                <c:pt idx="7">
                  <c:v>406907.00540012005</c:v>
                </c:pt>
                <c:pt idx="8">
                  <c:v>202057.39760303003</c:v>
                </c:pt>
                <c:pt idx="9">
                  <c:v>200192.39346031001</c:v>
                </c:pt>
                <c:pt idx="10">
                  <c:v>310247.85961993999</c:v>
                </c:pt>
                <c:pt idx="11">
                  <c:v>3054.8978188999999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0-4616-A326-B6C8696A2E41}"/>
            </c:ext>
          </c:extLst>
        </c:ser>
        <c:ser>
          <c:idx val="13"/>
          <c:order val="13"/>
          <c:tx>
            <c:strRef>
              <c:f>Plan1!$P$902:$P$903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Plan1!$B$904:$B$915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Plan1!$P$904:$P$915</c:f>
              <c:numCache>
                <c:formatCode>_(* #,##0_);_(* \(#,##0\);_(* "-"??_);_(@_)</c:formatCode>
                <c:ptCount val="12"/>
                <c:pt idx="0">
                  <c:v>336811.82175666996</c:v>
                </c:pt>
                <c:pt idx="1">
                  <c:v>146325.8882476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E-4405-B895-93411A0D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barris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dinâmica9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Plan1!$C$955:$C$956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Plan1!$C$957:$C$968</c:f>
              <c:numCache>
                <c:formatCode>_(* #,##0_);_(* \(#,##0\);_(* "-"??_);_(@_)</c:formatCode>
                <c:ptCount val="12"/>
                <c:pt idx="0">
                  <c:v>38608035</c:v>
                </c:pt>
                <c:pt idx="1">
                  <c:v>36375709</c:v>
                </c:pt>
                <c:pt idx="2">
                  <c:v>37083572</c:v>
                </c:pt>
                <c:pt idx="3">
                  <c:v>29005781</c:v>
                </c:pt>
                <c:pt idx="4">
                  <c:v>84907064</c:v>
                </c:pt>
                <c:pt idx="5">
                  <c:v>76203056</c:v>
                </c:pt>
                <c:pt idx="6">
                  <c:v>235771947</c:v>
                </c:pt>
                <c:pt idx="7">
                  <c:v>179069921</c:v>
                </c:pt>
                <c:pt idx="8">
                  <c:v>197987630</c:v>
                </c:pt>
                <c:pt idx="9">
                  <c:v>223821597</c:v>
                </c:pt>
                <c:pt idx="10">
                  <c:v>139477497</c:v>
                </c:pt>
                <c:pt idx="11">
                  <c:v>163571473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Plan1!$D$955:$D$956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Plan1!$D$957:$D$968</c:f>
              <c:numCache>
                <c:formatCode>_(* #,##0_);_(* \(#,##0\);_(* "-"??_);_(@_)</c:formatCode>
                <c:ptCount val="12"/>
                <c:pt idx="0">
                  <c:v>117491306</c:v>
                </c:pt>
                <c:pt idx="1">
                  <c:v>74421816</c:v>
                </c:pt>
                <c:pt idx="2">
                  <c:v>33884514</c:v>
                </c:pt>
                <c:pt idx="3">
                  <c:v>62525047</c:v>
                </c:pt>
                <c:pt idx="4">
                  <c:v>77517534</c:v>
                </c:pt>
                <c:pt idx="5">
                  <c:v>125272415</c:v>
                </c:pt>
                <c:pt idx="6">
                  <c:v>166649965</c:v>
                </c:pt>
                <c:pt idx="7">
                  <c:v>256873919</c:v>
                </c:pt>
                <c:pt idx="8">
                  <c:v>113662886</c:v>
                </c:pt>
                <c:pt idx="9">
                  <c:v>109273664</c:v>
                </c:pt>
                <c:pt idx="10">
                  <c:v>40672512</c:v>
                </c:pt>
                <c:pt idx="11">
                  <c:v>16626585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Plan1!$E$955:$E$956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Plan1!$E$957:$E$968</c:f>
              <c:numCache>
                <c:formatCode>_(* #,##0_);_(* \(#,##0\);_(* "-"??_);_(@_)</c:formatCode>
                <c:ptCount val="12"/>
                <c:pt idx="0">
                  <c:v>66770956</c:v>
                </c:pt>
                <c:pt idx="1">
                  <c:v>3766277</c:v>
                </c:pt>
                <c:pt idx="2">
                  <c:v>36095451</c:v>
                </c:pt>
                <c:pt idx="3">
                  <c:v>72720876</c:v>
                </c:pt>
                <c:pt idx="4">
                  <c:v>85989818</c:v>
                </c:pt>
                <c:pt idx="5">
                  <c:v>71925361</c:v>
                </c:pt>
                <c:pt idx="6">
                  <c:v>27392376</c:v>
                </c:pt>
                <c:pt idx="7">
                  <c:v>24071044</c:v>
                </c:pt>
                <c:pt idx="8">
                  <c:v>49357765</c:v>
                </c:pt>
                <c:pt idx="9">
                  <c:v>17448844</c:v>
                </c:pt>
                <c:pt idx="10">
                  <c:v>23635020</c:v>
                </c:pt>
                <c:pt idx="11">
                  <c:v>30043108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Plan1!$F$955:$F$956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Plan1!$F$957:$F$968</c:f>
              <c:numCache>
                <c:formatCode>_(* #,##0_);_(* \(#,##0\);_(* "-"??_);_(@_)</c:formatCode>
                <c:ptCount val="12"/>
                <c:pt idx="0">
                  <c:v>56675548</c:v>
                </c:pt>
                <c:pt idx="1">
                  <c:v>24240286</c:v>
                </c:pt>
                <c:pt idx="2">
                  <c:v>23564191</c:v>
                </c:pt>
                <c:pt idx="3">
                  <c:v>6584830</c:v>
                </c:pt>
                <c:pt idx="4">
                  <c:v>36987869</c:v>
                </c:pt>
                <c:pt idx="5">
                  <c:v>33260641</c:v>
                </c:pt>
                <c:pt idx="6">
                  <c:v>36680296</c:v>
                </c:pt>
                <c:pt idx="7">
                  <c:v>58690675</c:v>
                </c:pt>
                <c:pt idx="8">
                  <c:v>54271460</c:v>
                </c:pt>
                <c:pt idx="9">
                  <c:v>66678350</c:v>
                </c:pt>
                <c:pt idx="10">
                  <c:v>47616131</c:v>
                </c:pt>
                <c:pt idx="11">
                  <c:v>53361726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Plan1!$G$955:$G$956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Plan1!$G$957:$G$968</c:f>
              <c:numCache>
                <c:formatCode>_(* #,##0_);_(* \(#,##0\);_(* "-"??_);_(@_)</c:formatCode>
                <c:ptCount val="12"/>
                <c:pt idx="0">
                  <c:v>22874350</c:v>
                </c:pt>
                <c:pt idx="1">
                  <c:v>63768557</c:v>
                </c:pt>
                <c:pt idx="2">
                  <c:v>71913047</c:v>
                </c:pt>
                <c:pt idx="3">
                  <c:v>28440595</c:v>
                </c:pt>
                <c:pt idx="4">
                  <c:v>27824721</c:v>
                </c:pt>
                <c:pt idx="5">
                  <c:v>51480443</c:v>
                </c:pt>
                <c:pt idx="6">
                  <c:v>61031166</c:v>
                </c:pt>
                <c:pt idx="7">
                  <c:v>59457058</c:v>
                </c:pt>
                <c:pt idx="8">
                  <c:v>11109733</c:v>
                </c:pt>
                <c:pt idx="9">
                  <c:v>27262247</c:v>
                </c:pt>
                <c:pt idx="10">
                  <c:v>9898344</c:v>
                </c:pt>
                <c:pt idx="11">
                  <c:v>9898344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Plan1!$H$955:$H$956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Plan1!$H$957:$H$968</c:f>
              <c:numCache>
                <c:formatCode>_(* #,##0_);_(* \(#,##0\);_(* "-"??_);_(@_)</c:formatCode>
                <c:ptCount val="12"/>
                <c:pt idx="0">
                  <c:v>69372810</c:v>
                </c:pt>
                <c:pt idx="1">
                  <c:v>42904259</c:v>
                </c:pt>
                <c:pt idx="2">
                  <c:v>28119407</c:v>
                </c:pt>
                <c:pt idx="3">
                  <c:v>74131983</c:v>
                </c:pt>
                <c:pt idx="4">
                  <c:v>31270677</c:v>
                </c:pt>
                <c:pt idx="5">
                  <c:v>56636293</c:v>
                </c:pt>
                <c:pt idx="6">
                  <c:v>76650822</c:v>
                </c:pt>
                <c:pt idx="7">
                  <c:v>48951262</c:v>
                </c:pt>
                <c:pt idx="8">
                  <c:v>34874347</c:v>
                </c:pt>
                <c:pt idx="9">
                  <c:v>68206771</c:v>
                </c:pt>
                <c:pt idx="10">
                  <c:v>54125808</c:v>
                </c:pt>
                <c:pt idx="11">
                  <c:v>39388040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Plan1!$I$955:$I$956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Plan1!$I$957:$I$968</c:f>
              <c:numCache>
                <c:formatCode>_(* #,##0_);_(* \(#,##0\);_(* "-"??_);_(@_)</c:formatCode>
                <c:ptCount val="12"/>
                <c:pt idx="0">
                  <c:v>45002806</c:v>
                </c:pt>
                <c:pt idx="1">
                  <c:v>43483417</c:v>
                </c:pt>
                <c:pt idx="2">
                  <c:v>32434659</c:v>
                </c:pt>
                <c:pt idx="3">
                  <c:v>40334418</c:v>
                </c:pt>
                <c:pt idx="4">
                  <c:v>44110276</c:v>
                </c:pt>
                <c:pt idx="5">
                  <c:v>47805600</c:v>
                </c:pt>
                <c:pt idx="6">
                  <c:v>45650193</c:v>
                </c:pt>
                <c:pt idx="7">
                  <c:v>77766201</c:v>
                </c:pt>
                <c:pt idx="8">
                  <c:v>48483293</c:v>
                </c:pt>
                <c:pt idx="9">
                  <c:v>76300141</c:v>
                </c:pt>
                <c:pt idx="10">
                  <c:v>53375333</c:v>
                </c:pt>
                <c:pt idx="11">
                  <c:v>28132294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Plan1!$J$955:$J$956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Plan1!$J$957:$J$968</c:f>
              <c:numCache>
                <c:formatCode>_(* #,##0_);_(* \(#,##0\);_(* "-"??_);_(@_)</c:formatCode>
                <c:ptCount val="12"/>
                <c:pt idx="0">
                  <c:v>29075903</c:v>
                </c:pt>
                <c:pt idx="1">
                  <c:v>53012913</c:v>
                </c:pt>
                <c:pt idx="2">
                  <c:v>55755192</c:v>
                </c:pt>
                <c:pt idx="3">
                  <c:v>196685</c:v>
                </c:pt>
                <c:pt idx="4">
                  <c:v>60026677</c:v>
                </c:pt>
                <c:pt idx="5">
                  <c:v>65612135</c:v>
                </c:pt>
                <c:pt idx="6">
                  <c:v>74879051</c:v>
                </c:pt>
                <c:pt idx="7">
                  <c:v>113434201</c:v>
                </c:pt>
                <c:pt idx="8">
                  <c:v>74165518</c:v>
                </c:pt>
                <c:pt idx="9">
                  <c:v>66144037</c:v>
                </c:pt>
                <c:pt idx="10">
                  <c:v>49131400</c:v>
                </c:pt>
                <c:pt idx="11">
                  <c:v>38533782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Plan1!$K$955:$K$956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Plan1!$K$957:$K$968</c:f>
              <c:numCache>
                <c:formatCode>_(* #,##0_);_(* \(#,##0\);_(* "-"??_);_(@_)</c:formatCode>
                <c:ptCount val="12"/>
                <c:pt idx="0">
                  <c:v>20877088</c:v>
                </c:pt>
                <c:pt idx="1">
                  <c:v>63493000</c:v>
                </c:pt>
                <c:pt idx="2">
                  <c:v>28927864</c:v>
                </c:pt>
                <c:pt idx="3">
                  <c:v>367626</c:v>
                </c:pt>
                <c:pt idx="4">
                  <c:v>21107218</c:v>
                </c:pt>
                <c:pt idx="5">
                  <c:v>52651712</c:v>
                </c:pt>
                <c:pt idx="6">
                  <c:v>60173169</c:v>
                </c:pt>
                <c:pt idx="7">
                  <c:v>68391644</c:v>
                </c:pt>
                <c:pt idx="8">
                  <c:v>42934153</c:v>
                </c:pt>
                <c:pt idx="9">
                  <c:v>87291399</c:v>
                </c:pt>
                <c:pt idx="10">
                  <c:v>66512622</c:v>
                </c:pt>
                <c:pt idx="11">
                  <c:v>9716565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Plan1!$L$955:$L$956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Plan1!$L$957:$L$968</c:f>
              <c:numCache>
                <c:formatCode>_(* #,##0_);_(* \(#,##0\);_(* "-"??_);_(@_)</c:formatCode>
                <c:ptCount val="12"/>
                <c:pt idx="0">
                  <c:v>32693119</c:v>
                </c:pt>
                <c:pt idx="1">
                  <c:v>17515311</c:v>
                </c:pt>
                <c:pt idx="2">
                  <c:v>9364455</c:v>
                </c:pt>
                <c:pt idx="3">
                  <c:v>8612952</c:v>
                </c:pt>
                <c:pt idx="4">
                  <c:v>26623427</c:v>
                </c:pt>
                <c:pt idx="5">
                  <c:v>55165276</c:v>
                </c:pt>
                <c:pt idx="6">
                  <c:v>45292845</c:v>
                </c:pt>
                <c:pt idx="7">
                  <c:v>19605079</c:v>
                </c:pt>
                <c:pt idx="8">
                  <c:v>22671241</c:v>
                </c:pt>
                <c:pt idx="9">
                  <c:v>41093129</c:v>
                </c:pt>
                <c:pt idx="10">
                  <c:v>22179454</c:v>
                </c:pt>
                <c:pt idx="11">
                  <c:v>61252170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Plan1!$M$955:$M$956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Plan1!$M$957:$M$968</c:f>
              <c:numCache>
                <c:formatCode>_(* #,##0_);_(* \(#,##0\);_(* "-"??_);_(@_)</c:formatCode>
                <c:ptCount val="12"/>
                <c:pt idx="0">
                  <c:v>27807243</c:v>
                </c:pt>
                <c:pt idx="1">
                  <c:v>9239404</c:v>
                </c:pt>
                <c:pt idx="2">
                  <c:v>34386232</c:v>
                </c:pt>
                <c:pt idx="3">
                  <c:v>55815405</c:v>
                </c:pt>
                <c:pt idx="4">
                  <c:v>49578476</c:v>
                </c:pt>
                <c:pt idx="5">
                  <c:v>112081527</c:v>
                </c:pt>
                <c:pt idx="6">
                  <c:v>65010026</c:v>
                </c:pt>
                <c:pt idx="7">
                  <c:v>127055977</c:v>
                </c:pt>
                <c:pt idx="8">
                  <c:v>126874804</c:v>
                </c:pt>
                <c:pt idx="9">
                  <c:v>144430725</c:v>
                </c:pt>
                <c:pt idx="10">
                  <c:v>105008790</c:v>
                </c:pt>
                <c:pt idx="11">
                  <c:v>111600478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Plan1!$N$955:$N$956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Plan1!$N$957:$N$968</c:f>
              <c:numCache>
                <c:formatCode>_(* #,##0_);_(* \(#,##0\);_(* "-"??_);_(@_)</c:formatCode>
                <c:ptCount val="12"/>
                <c:pt idx="0">
                  <c:v>100429936</c:v>
                </c:pt>
                <c:pt idx="1">
                  <c:v>51827896</c:v>
                </c:pt>
                <c:pt idx="2">
                  <c:v>34961434</c:v>
                </c:pt>
                <c:pt idx="3">
                  <c:v>44741782</c:v>
                </c:pt>
                <c:pt idx="4">
                  <c:v>22216189</c:v>
                </c:pt>
                <c:pt idx="5">
                  <c:v>40791707</c:v>
                </c:pt>
                <c:pt idx="6">
                  <c:v>108305943</c:v>
                </c:pt>
                <c:pt idx="7">
                  <c:v>52979860</c:v>
                </c:pt>
                <c:pt idx="8">
                  <c:v>87205673</c:v>
                </c:pt>
                <c:pt idx="9">
                  <c:v>58596625</c:v>
                </c:pt>
                <c:pt idx="10">
                  <c:v>46012925</c:v>
                </c:pt>
                <c:pt idx="11">
                  <c:v>124128810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E-4E6A-BF47-5ECF7C26E622}"/>
            </c:ext>
          </c:extLst>
        </c:ser>
        <c:ser>
          <c:idx val="12"/>
          <c:order val="12"/>
          <c:tx>
            <c:strRef>
              <c:f>Plan1!$O$955:$O$956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Plan1!$O$957:$O$968</c:f>
              <c:numCache>
                <c:formatCode>_(* #,##0_);_(* \(#,##0\);_(* "-"??_);_(@_)</c:formatCode>
                <c:ptCount val="12"/>
                <c:pt idx="0">
                  <c:v>35735133</c:v>
                </c:pt>
                <c:pt idx="1">
                  <c:v>19821042</c:v>
                </c:pt>
                <c:pt idx="2">
                  <c:v>44423726</c:v>
                </c:pt>
                <c:pt idx="3">
                  <c:v>27890329</c:v>
                </c:pt>
                <c:pt idx="4">
                  <c:v>48556788</c:v>
                </c:pt>
                <c:pt idx="5">
                  <c:v>16575206</c:v>
                </c:pt>
                <c:pt idx="6">
                  <c:v>41185909</c:v>
                </c:pt>
                <c:pt idx="7">
                  <c:v>39401985</c:v>
                </c:pt>
                <c:pt idx="8">
                  <c:v>19470546</c:v>
                </c:pt>
                <c:pt idx="9">
                  <c:v>17616795</c:v>
                </c:pt>
                <c:pt idx="10">
                  <c:v>29350001</c:v>
                </c:pt>
                <c:pt idx="11">
                  <c:v>503342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9-4B51-B647-58C2669C5F8D}"/>
            </c:ext>
          </c:extLst>
        </c:ser>
        <c:ser>
          <c:idx val="13"/>
          <c:order val="13"/>
          <c:tx>
            <c:strRef>
              <c:f>Plan1!$P$955:$P$956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Plan1!$B$957:$B$968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Plan1!$P$957:$P$968</c:f>
              <c:numCache>
                <c:formatCode>_(* #,##0_);_(* \(#,##0\);_(* "-"??_);_(@_)</c:formatCode>
                <c:ptCount val="12"/>
                <c:pt idx="0">
                  <c:v>32734896</c:v>
                </c:pt>
                <c:pt idx="1">
                  <c:v>11882721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6-46FB-A017-2ADE4EF6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dinâmica16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Plan1!$C$1011:$C$1012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Plan1!$C$1013:$C$1024</c:f>
              <c:numCache>
                <c:formatCode>_(* #,##0_);_(* \(#,##0\);_(* "-"??_);_(@_)</c:formatCode>
                <c:ptCount val="12"/>
                <c:pt idx="0">
                  <c:v>146175.30390639001</c:v>
                </c:pt>
                <c:pt idx="1">
                  <c:v>237136.84416750001</c:v>
                </c:pt>
                <c:pt idx="2">
                  <c:v>204701.33181615002</c:v>
                </c:pt>
                <c:pt idx="3">
                  <c:v>164227.85112245</c:v>
                </c:pt>
                <c:pt idx="4">
                  <c:v>256865.22949053001</c:v>
                </c:pt>
                <c:pt idx="5">
                  <c:v>241929.68567730999</c:v>
                </c:pt>
                <c:pt idx="6">
                  <c:v>644722.05462068005</c:v>
                </c:pt>
                <c:pt idx="7">
                  <c:v>410318.19579627999</c:v>
                </c:pt>
                <c:pt idx="8">
                  <c:v>1176802.8896111101</c:v>
                </c:pt>
                <c:pt idx="9">
                  <c:v>1226123.3843278401</c:v>
                </c:pt>
                <c:pt idx="10">
                  <c:v>780812.93131330993</c:v>
                </c:pt>
                <c:pt idx="11">
                  <c:v>1344028.29435469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Plan1!$D$1011:$D$1012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Plan1!$D$1013:$D$1024</c:f>
              <c:numCache>
                <c:formatCode>_(* #,##0_);_(* \(#,##0\);_(* "-"??_);_(@_)</c:formatCode>
                <c:ptCount val="12"/>
                <c:pt idx="0">
                  <c:v>1128462.4227700999</c:v>
                </c:pt>
                <c:pt idx="1">
                  <c:v>649058.87232586998</c:v>
                </c:pt>
                <c:pt idx="2">
                  <c:v>162426.72629009001</c:v>
                </c:pt>
                <c:pt idx="3">
                  <c:v>91142.422617089993</c:v>
                </c:pt>
                <c:pt idx="4">
                  <c:v>192862.6199851</c:v>
                </c:pt>
                <c:pt idx="5">
                  <c:v>649338.26568607008</c:v>
                </c:pt>
                <c:pt idx="6">
                  <c:v>568340.44489500998</c:v>
                </c:pt>
                <c:pt idx="7">
                  <c:v>593779.65691773</c:v>
                </c:pt>
                <c:pt idx="8">
                  <c:v>728602.23745253007</c:v>
                </c:pt>
                <c:pt idx="9">
                  <c:v>1015267.92629301</c:v>
                </c:pt>
                <c:pt idx="10">
                  <c:v>768274.08186172997</c:v>
                </c:pt>
                <c:pt idx="11">
                  <c:v>437749.94414927997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Plan1!$E$1011:$E$1012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Plan1!$E$1013:$E$1024</c:f>
              <c:numCache>
                <c:formatCode>_(* #,##0_);_(* \(#,##0\);_(* "-"??_);_(@_)</c:formatCode>
                <c:ptCount val="12"/>
                <c:pt idx="0">
                  <c:v>584863.83866311004</c:v>
                </c:pt>
                <c:pt idx="1">
                  <c:v>376168.52152563003</c:v>
                </c:pt>
                <c:pt idx="2">
                  <c:v>164478.12895216001</c:v>
                </c:pt>
                <c:pt idx="3">
                  <c:v>236246.79202383003</c:v>
                </c:pt>
                <c:pt idx="4">
                  <c:v>124511.72016103999</c:v>
                </c:pt>
                <c:pt idx="5">
                  <c:v>405836.16524762003</c:v>
                </c:pt>
                <c:pt idx="6">
                  <c:v>311948.90099558001</c:v>
                </c:pt>
                <c:pt idx="7">
                  <c:v>264171.24635337002</c:v>
                </c:pt>
                <c:pt idx="8">
                  <c:v>291228.76359098998</c:v>
                </c:pt>
                <c:pt idx="9">
                  <c:v>458545.47121653002</c:v>
                </c:pt>
                <c:pt idx="10">
                  <c:v>320602.42788338999</c:v>
                </c:pt>
                <c:pt idx="11">
                  <c:v>493361.23007637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Plan1!$F$1011:$F$1012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Plan1!$F$1013:$F$1024</c:f>
              <c:numCache>
                <c:formatCode>_(* #,##0_);_(* \(#,##0\);_(* "-"??_);_(@_)</c:formatCode>
                <c:ptCount val="12"/>
                <c:pt idx="0">
                  <c:v>362043.12410984002</c:v>
                </c:pt>
                <c:pt idx="1">
                  <c:v>195629.75899650002</c:v>
                </c:pt>
                <c:pt idx="2">
                  <c:v>451842.91759452003</c:v>
                </c:pt>
                <c:pt idx="3">
                  <c:v>53021.551006740003</c:v>
                </c:pt>
                <c:pt idx="4">
                  <c:v>105421.64362624001</c:v>
                </c:pt>
                <c:pt idx="5">
                  <c:v>153904.15953629001</c:v>
                </c:pt>
                <c:pt idx="6">
                  <c:v>881656.59962915001</c:v>
                </c:pt>
                <c:pt idx="7">
                  <c:v>457339.86559496995</c:v>
                </c:pt>
                <c:pt idx="8">
                  <c:v>328731.76829560997</c:v>
                </c:pt>
                <c:pt idx="9">
                  <c:v>678428.12746146007</c:v>
                </c:pt>
                <c:pt idx="10">
                  <c:v>517512.62866083003</c:v>
                </c:pt>
                <c:pt idx="11">
                  <c:v>1076459.4121457101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Plan1!$G$1011:$G$1012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Plan1!$G$1013:$G$1024</c:f>
              <c:numCache>
                <c:formatCode>_(* #,##0_);_(* \(#,##0\);_(* "-"??_);_(@_)</c:formatCode>
                <c:ptCount val="12"/>
                <c:pt idx="0">
                  <c:v>461667.55049604003</c:v>
                </c:pt>
                <c:pt idx="1">
                  <c:v>1208028.63877649</c:v>
                </c:pt>
                <c:pt idx="2">
                  <c:v>472960.82887332002</c:v>
                </c:pt>
                <c:pt idx="3">
                  <c:v>133866.57973328</c:v>
                </c:pt>
                <c:pt idx="4">
                  <c:v>372991.87185456004</c:v>
                </c:pt>
                <c:pt idx="5">
                  <c:v>889155.21047419007</c:v>
                </c:pt>
                <c:pt idx="6">
                  <c:v>592921.38089418004</c:v>
                </c:pt>
                <c:pt idx="7">
                  <c:v>368485.92115846998</c:v>
                </c:pt>
                <c:pt idx="8">
                  <c:v>794408.45626527001</c:v>
                </c:pt>
                <c:pt idx="9">
                  <c:v>141232.62025295</c:v>
                </c:pt>
                <c:pt idx="10">
                  <c:v>126138.35308438001</c:v>
                </c:pt>
                <c:pt idx="11">
                  <c:v>126138.35308438001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Plan1!$H$1011:$H$1012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Plan1!$H$1013:$H$1024</c:f>
              <c:numCache>
                <c:formatCode>_(* #,##0_);_(* \(#,##0\);_(* "-"??_);_(@_)</c:formatCode>
                <c:ptCount val="12"/>
                <c:pt idx="0">
                  <c:v>20098.46516381</c:v>
                </c:pt>
                <c:pt idx="1">
                  <c:v>4464.11716978</c:v>
                </c:pt>
                <c:pt idx="2">
                  <c:v>63065.213961889996</c:v>
                </c:pt>
                <c:pt idx="3">
                  <c:v>10119.964640259999</c:v>
                </c:pt>
                <c:pt idx="4">
                  <c:v>179187.18299709004</c:v>
                </c:pt>
                <c:pt idx="5">
                  <c:v>359893.07835754001</c:v>
                </c:pt>
                <c:pt idx="6">
                  <c:v>47162.020619030001</c:v>
                </c:pt>
                <c:pt idx="7">
                  <c:v>538526.96563836001</c:v>
                </c:pt>
                <c:pt idx="8">
                  <c:v>509408.27137392998</c:v>
                </c:pt>
                <c:pt idx="9">
                  <c:v>248177.47974651001</c:v>
                </c:pt>
                <c:pt idx="10">
                  <c:v>252977.76210154998</c:v>
                </c:pt>
                <c:pt idx="11">
                  <c:v>8071.3609436400011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Plan1!$I$1011:$I$1012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Plan1!$I$1013:$I$1024</c:f>
              <c:numCache>
                <c:formatCode>_(* #,##0_);_(* \(#,##0\);_(* "-"??_);_(@_)</c:formatCode>
                <c:ptCount val="12"/>
                <c:pt idx="0">
                  <c:v>314426.19298255997</c:v>
                </c:pt>
                <c:pt idx="1">
                  <c:v>7120.8637258700001</c:v>
                </c:pt>
                <c:pt idx="2">
                  <c:v>118895.46075469999</c:v>
                </c:pt>
                <c:pt idx="3">
                  <c:v>76385.666653119988</c:v>
                </c:pt>
                <c:pt idx="4">
                  <c:v>89368.01060780001</c:v>
                </c:pt>
                <c:pt idx="5">
                  <c:v>312584.86368467996</c:v>
                </c:pt>
                <c:pt idx="6">
                  <c:v>559251.09707230015</c:v>
                </c:pt>
                <c:pt idx="7">
                  <c:v>508925.54732585995</c:v>
                </c:pt>
                <c:pt idx="8">
                  <c:v>460814.87869320001</c:v>
                </c:pt>
                <c:pt idx="9">
                  <c:v>801922.01169886999</c:v>
                </c:pt>
                <c:pt idx="10">
                  <c:v>288701.46761450998</c:v>
                </c:pt>
                <c:pt idx="11">
                  <c:v>332489.54609220003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Plan1!$J$1011:$J$1012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Plan1!$J$1013:$J$1024</c:f>
              <c:numCache>
                <c:formatCode>_(* #,##0_);_(* \(#,##0\);_(* "-"??_);_(@_)</c:formatCode>
                <c:ptCount val="12"/>
                <c:pt idx="0">
                  <c:v>311985.16804004001</c:v>
                </c:pt>
                <c:pt idx="1">
                  <c:v>149099.64413911998</c:v>
                </c:pt>
                <c:pt idx="2">
                  <c:v>173488.68432500001</c:v>
                </c:pt>
                <c:pt idx="3">
                  <c:v>24971.784792570001</c:v>
                </c:pt>
                <c:pt idx="4">
                  <c:v>99973.378755190002</c:v>
                </c:pt>
                <c:pt idx="5">
                  <c:v>267010.53577527998</c:v>
                </c:pt>
                <c:pt idx="6">
                  <c:v>359450.60909346998</c:v>
                </c:pt>
                <c:pt idx="7">
                  <c:v>565662.33814415999</c:v>
                </c:pt>
                <c:pt idx="8">
                  <c:v>461725.82558568998</c:v>
                </c:pt>
                <c:pt idx="9">
                  <c:v>481937.41927215992</c:v>
                </c:pt>
                <c:pt idx="10">
                  <c:v>520941.16635297</c:v>
                </c:pt>
                <c:pt idx="11">
                  <c:v>466013.28086200007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Plan1!$K$1011:$K$1012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Plan1!$K$1013:$K$1024</c:f>
              <c:numCache>
                <c:formatCode>_(* #,##0_);_(* \(#,##0\);_(* "-"??_);_(@_)</c:formatCode>
                <c:ptCount val="12"/>
                <c:pt idx="0">
                  <c:v>249543.45036383002</c:v>
                </c:pt>
                <c:pt idx="1">
                  <c:v>252983.93869497001</c:v>
                </c:pt>
                <c:pt idx="2">
                  <c:v>140488.09544325</c:v>
                </c:pt>
                <c:pt idx="3">
                  <c:v>499688.89844275988</c:v>
                </c:pt>
                <c:pt idx="4">
                  <c:v>496600.97912136</c:v>
                </c:pt>
                <c:pt idx="5">
                  <c:v>878660.98326950008</c:v>
                </c:pt>
                <c:pt idx="6">
                  <c:v>1047017.0819975401</c:v>
                </c:pt>
                <c:pt idx="7">
                  <c:v>1002538.9987832302</c:v>
                </c:pt>
                <c:pt idx="8">
                  <c:v>1152197.5868879999</c:v>
                </c:pt>
                <c:pt idx="9">
                  <c:v>1078070.9809741005</c:v>
                </c:pt>
                <c:pt idx="10">
                  <c:v>989032.56898991996</c:v>
                </c:pt>
                <c:pt idx="11">
                  <c:v>1387947.6851957501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Plan1!$L$1011:$L$1012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Plan1!$L$1013:$L$1024</c:f>
              <c:numCache>
                <c:formatCode>_(* #,##0_);_(* \(#,##0\);_(* "-"??_);_(@_)</c:formatCode>
                <c:ptCount val="12"/>
                <c:pt idx="0">
                  <c:v>756106.55763331021</c:v>
                </c:pt>
                <c:pt idx="1">
                  <c:v>749117.00627081003</c:v>
                </c:pt>
                <c:pt idx="2">
                  <c:v>1095097.6538893499</c:v>
                </c:pt>
                <c:pt idx="3">
                  <c:v>555250.35020522017</c:v>
                </c:pt>
                <c:pt idx="4">
                  <c:v>106641.31326296001</c:v>
                </c:pt>
                <c:pt idx="5">
                  <c:v>1190875.2010304998</c:v>
                </c:pt>
                <c:pt idx="6">
                  <c:v>811118.80834581016</c:v>
                </c:pt>
                <c:pt idx="7">
                  <c:v>277037.32317019999</c:v>
                </c:pt>
                <c:pt idx="8">
                  <c:v>1012640.20092026</c:v>
                </c:pt>
                <c:pt idx="9">
                  <c:v>652431.70746064978</c:v>
                </c:pt>
                <c:pt idx="10">
                  <c:v>487142.89747721009</c:v>
                </c:pt>
                <c:pt idx="11">
                  <c:v>700152.74752304994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Plan1!$M$1011:$M$1012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Plan1!$M$1013:$M$1024</c:f>
              <c:numCache>
                <c:formatCode>_(* #,##0_);_(* \(#,##0\);_(* "-"??_);_(@_)</c:formatCode>
                <c:ptCount val="12"/>
                <c:pt idx="0">
                  <c:v>376147.68338509998</c:v>
                </c:pt>
                <c:pt idx="1">
                  <c:v>381996.91106402996</c:v>
                </c:pt>
                <c:pt idx="2">
                  <c:v>820216.50903619989</c:v>
                </c:pt>
                <c:pt idx="3">
                  <c:v>272017.18050661002</c:v>
                </c:pt>
                <c:pt idx="4">
                  <c:v>76317.57317006003</c:v>
                </c:pt>
                <c:pt idx="5">
                  <c:v>424304.36826771987</c:v>
                </c:pt>
                <c:pt idx="6">
                  <c:v>571048.27099811006</c:v>
                </c:pt>
                <c:pt idx="7">
                  <c:v>699181.58198962011</c:v>
                </c:pt>
                <c:pt idx="8">
                  <c:v>751811.74327929982</c:v>
                </c:pt>
                <c:pt idx="9">
                  <c:v>917495.08159498998</c:v>
                </c:pt>
                <c:pt idx="10">
                  <c:v>547545.64744572004</c:v>
                </c:pt>
                <c:pt idx="11">
                  <c:v>1021915.17361569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Plan1!$N$1011:$N$1012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Plan1!$N$1013:$N$1024</c:f>
              <c:numCache>
                <c:formatCode>_(* #,##0_);_(* \(#,##0\);_(* "-"??_);_(@_)</c:formatCode>
                <c:ptCount val="12"/>
                <c:pt idx="0">
                  <c:v>743811.43831923022</c:v>
                </c:pt>
                <c:pt idx="1">
                  <c:v>348597.96335574001</c:v>
                </c:pt>
                <c:pt idx="2">
                  <c:v>917078.97921443998</c:v>
                </c:pt>
                <c:pt idx="3">
                  <c:v>859010.72367648012</c:v>
                </c:pt>
                <c:pt idx="4">
                  <c:v>388907.33661672997</c:v>
                </c:pt>
                <c:pt idx="5">
                  <c:v>80289.883806130019</c:v>
                </c:pt>
                <c:pt idx="6">
                  <c:v>846564.51054657996</c:v>
                </c:pt>
                <c:pt idx="7">
                  <c:v>1047871.2948038297</c:v>
                </c:pt>
                <c:pt idx="8">
                  <c:v>973069.42117813998</c:v>
                </c:pt>
                <c:pt idx="9">
                  <c:v>826476.20971573004</c:v>
                </c:pt>
                <c:pt idx="10">
                  <c:v>714221.03346403991</c:v>
                </c:pt>
                <c:pt idx="11">
                  <c:v>537991.63990926009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2-4A2C-AAE8-D43F07061FC2}"/>
            </c:ext>
          </c:extLst>
        </c:ser>
        <c:ser>
          <c:idx val="12"/>
          <c:order val="12"/>
          <c:tx>
            <c:strRef>
              <c:f>Plan1!$O$1011:$O$1012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Plan1!$O$1013:$O$1024</c:f>
              <c:numCache>
                <c:formatCode>_(* #,##0_);_(* \(#,##0\);_(* "-"??_);_(@_)</c:formatCode>
                <c:ptCount val="12"/>
                <c:pt idx="0">
                  <c:v>1193577.58644795</c:v>
                </c:pt>
                <c:pt idx="1">
                  <c:v>638977.14344060002</c:v>
                </c:pt>
                <c:pt idx="2">
                  <c:v>816812.47644381993</c:v>
                </c:pt>
                <c:pt idx="3">
                  <c:v>663975.50268042006</c:v>
                </c:pt>
                <c:pt idx="4">
                  <c:v>480811.9206707601</c:v>
                </c:pt>
                <c:pt idx="5">
                  <c:v>304306.82587425003</c:v>
                </c:pt>
                <c:pt idx="6">
                  <c:v>368694.93783458002</c:v>
                </c:pt>
                <c:pt idx="7">
                  <c:v>601824.67613709008</c:v>
                </c:pt>
                <c:pt idx="8">
                  <c:v>810418.39397363993</c:v>
                </c:pt>
                <c:pt idx="9">
                  <c:v>1091567.5231860899</c:v>
                </c:pt>
                <c:pt idx="10">
                  <c:v>350593.82070569997</c:v>
                </c:pt>
                <c:pt idx="11">
                  <c:v>684081.20741554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2-456C-A804-764A41F6FCB3}"/>
            </c:ext>
          </c:extLst>
        </c:ser>
        <c:ser>
          <c:idx val="13"/>
          <c:order val="13"/>
          <c:tx>
            <c:strRef>
              <c:f>Plan1!$P$1011:$P$1012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Plan1!$B$1013:$B$1024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Plan1!$P$1013:$P$1024</c:f>
              <c:numCache>
                <c:formatCode>_(* #,##0_);_(* \(#,##0\);_(* "-"??_);_(@_)</c:formatCode>
                <c:ptCount val="12"/>
                <c:pt idx="0">
                  <c:v>797289.62324215996</c:v>
                </c:pt>
                <c:pt idx="1">
                  <c:v>107126.71048028003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9-4F98-824B-198949120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barris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EE1-42E5-8E35-C0A247FB2CE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EE1-42E5-8E35-C0A247FB2CE6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EE1-42E5-8E35-C0A247FB2CE6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EE1-42E5-8E35-C0A247FB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48672"/>
        <c:axId val="115154944"/>
      </c:barChart>
      <c:catAx>
        <c:axId val="11514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15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15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mil m</a:t>
                </a:r>
                <a:r>
                  <a:rPr lang="pt-BR" sz="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148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2053" footer="0.4921259850000205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dinâmica11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Plan1!$C$1065:$C$1066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Plan1!$C$1067:$C$1078</c:f>
              <c:numCache>
                <c:formatCode>_(* #,##0_);_(* \(#,##0\);_(* "-"??_);_(@_)</c:formatCode>
                <c:ptCount val="12"/>
                <c:pt idx="0">
                  <c:v>17802653</c:v>
                </c:pt>
                <c:pt idx="1">
                  <c:v>31865994</c:v>
                </c:pt>
                <c:pt idx="2">
                  <c:v>22724331</c:v>
                </c:pt>
                <c:pt idx="3">
                  <c:v>18469051</c:v>
                </c:pt>
                <c:pt idx="4">
                  <c:v>28326925</c:v>
                </c:pt>
                <c:pt idx="5">
                  <c:v>30486373</c:v>
                </c:pt>
                <c:pt idx="6">
                  <c:v>69010411</c:v>
                </c:pt>
                <c:pt idx="7">
                  <c:v>45034988</c:v>
                </c:pt>
                <c:pt idx="8">
                  <c:v>133183809</c:v>
                </c:pt>
                <c:pt idx="9">
                  <c:v>126395985</c:v>
                </c:pt>
                <c:pt idx="10">
                  <c:v>76932750</c:v>
                </c:pt>
                <c:pt idx="11">
                  <c:v>127670809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Plan1!$D$1065:$D$1066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Plan1!$D$1067:$D$1078</c:f>
              <c:numCache>
                <c:formatCode>_(* #,##0_);_(* \(#,##0\);_(* "-"??_);_(@_)</c:formatCode>
                <c:ptCount val="12"/>
                <c:pt idx="0">
                  <c:v>112792476</c:v>
                </c:pt>
                <c:pt idx="1">
                  <c:v>62372945</c:v>
                </c:pt>
                <c:pt idx="2">
                  <c:v>16905926</c:v>
                </c:pt>
                <c:pt idx="3">
                  <c:v>9352508</c:v>
                </c:pt>
                <c:pt idx="4">
                  <c:v>16418738</c:v>
                </c:pt>
                <c:pt idx="5">
                  <c:v>63202079</c:v>
                </c:pt>
                <c:pt idx="6">
                  <c:v>56802975</c:v>
                </c:pt>
                <c:pt idx="7">
                  <c:v>57459830</c:v>
                </c:pt>
                <c:pt idx="8">
                  <c:v>68594765</c:v>
                </c:pt>
                <c:pt idx="9">
                  <c:v>95125205</c:v>
                </c:pt>
                <c:pt idx="10">
                  <c:v>73170699</c:v>
                </c:pt>
                <c:pt idx="11">
                  <c:v>41868958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Plan1!$E$1065:$E$1066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Plan1!$E$1067:$E$1078</c:f>
              <c:numCache>
                <c:formatCode>_(* #,##0_);_(* \(#,##0\);_(* "-"??_);_(@_)</c:formatCode>
                <c:ptCount val="12"/>
                <c:pt idx="0">
                  <c:v>55983038</c:v>
                </c:pt>
                <c:pt idx="1">
                  <c:v>36064222</c:v>
                </c:pt>
                <c:pt idx="2">
                  <c:v>16605042</c:v>
                </c:pt>
                <c:pt idx="3">
                  <c:v>23284793</c:v>
                </c:pt>
                <c:pt idx="4">
                  <c:v>12681441</c:v>
                </c:pt>
                <c:pt idx="5">
                  <c:v>39694707</c:v>
                </c:pt>
                <c:pt idx="6">
                  <c:v>29956172</c:v>
                </c:pt>
                <c:pt idx="7">
                  <c:v>25466193</c:v>
                </c:pt>
                <c:pt idx="8">
                  <c:v>29235371</c:v>
                </c:pt>
                <c:pt idx="9">
                  <c:v>43902556</c:v>
                </c:pt>
                <c:pt idx="10">
                  <c:v>30430082</c:v>
                </c:pt>
                <c:pt idx="11">
                  <c:v>45510434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Plan1!$F$1065:$F$1066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Plan1!$F$1067:$F$1078</c:f>
              <c:numCache>
                <c:formatCode>_(* #,##0_);_(* \(#,##0\);_(* "-"??_);_(@_)</c:formatCode>
                <c:ptCount val="12"/>
                <c:pt idx="0">
                  <c:v>31608583</c:v>
                </c:pt>
                <c:pt idx="1">
                  <c:v>17241545</c:v>
                </c:pt>
                <c:pt idx="2">
                  <c:v>38810865</c:v>
                </c:pt>
                <c:pt idx="3">
                  <c:v>3913260</c:v>
                </c:pt>
                <c:pt idx="4">
                  <c:v>9621664</c:v>
                </c:pt>
                <c:pt idx="5">
                  <c:v>11308889</c:v>
                </c:pt>
                <c:pt idx="6">
                  <c:v>63301675</c:v>
                </c:pt>
                <c:pt idx="7">
                  <c:v>31369174</c:v>
                </c:pt>
                <c:pt idx="8">
                  <c:v>22884951</c:v>
                </c:pt>
                <c:pt idx="9">
                  <c:v>44830019</c:v>
                </c:pt>
                <c:pt idx="10">
                  <c:v>34867767</c:v>
                </c:pt>
                <c:pt idx="11">
                  <c:v>72104887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Plan1!$G$1065:$G$1066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Plan1!$G$1067:$G$1078</c:f>
              <c:numCache>
                <c:formatCode>_(* #,##0_);_(* \(#,##0\);_(* "-"??_);_(@_)</c:formatCode>
                <c:ptCount val="12"/>
                <c:pt idx="0">
                  <c:v>32986682</c:v>
                </c:pt>
                <c:pt idx="1">
                  <c:v>87218423</c:v>
                </c:pt>
                <c:pt idx="2">
                  <c:v>34167530</c:v>
                </c:pt>
                <c:pt idx="3">
                  <c:v>10592562</c:v>
                </c:pt>
                <c:pt idx="4">
                  <c:v>27273899</c:v>
                </c:pt>
                <c:pt idx="5">
                  <c:v>61549981</c:v>
                </c:pt>
                <c:pt idx="6">
                  <c:v>44163999</c:v>
                </c:pt>
                <c:pt idx="7">
                  <c:v>28598431</c:v>
                </c:pt>
                <c:pt idx="8">
                  <c:v>62740486</c:v>
                </c:pt>
                <c:pt idx="9">
                  <c:v>12381778</c:v>
                </c:pt>
                <c:pt idx="10">
                  <c:v>14908410</c:v>
                </c:pt>
                <c:pt idx="11">
                  <c:v>14908410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Plan1!$H$1065:$H$1066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Plan1!$H$1067:$H$1078</c:f>
              <c:numCache>
                <c:formatCode>_(* #,##0_);_(* \(#,##0\);_(* "-"??_);_(@_)</c:formatCode>
                <c:ptCount val="12"/>
                <c:pt idx="0">
                  <c:v>2167833</c:v>
                </c:pt>
                <c:pt idx="1">
                  <c:v>586030</c:v>
                </c:pt>
                <c:pt idx="2">
                  <c:v>6416214</c:v>
                </c:pt>
                <c:pt idx="3">
                  <c:v>1794395</c:v>
                </c:pt>
                <c:pt idx="4">
                  <c:v>15224933</c:v>
                </c:pt>
                <c:pt idx="5">
                  <c:v>29505738</c:v>
                </c:pt>
                <c:pt idx="6">
                  <c:v>3944199</c:v>
                </c:pt>
                <c:pt idx="7">
                  <c:v>41120327</c:v>
                </c:pt>
                <c:pt idx="8">
                  <c:v>40747097</c:v>
                </c:pt>
                <c:pt idx="9">
                  <c:v>19932813</c:v>
                </c:pt>
                <c:pt idx="10">
                  <c:v>19758297</c:v>
                </c:pt>
                <c:pt idx="11">
                  <c:v>1025561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Plan1!$I$1065:$I$1066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Plan1!$I$1067:$I$1078</c:f>
              <c:numCache>
                <c:formatCode>_(* #,##0_);_(* \(#,##0\);_(* "-"??_);_(@_)</c:formatCode>
                <c:ptCount val="12"/>
                <c:pt idx="0">
                  <c:v>25075488</c:v>
                </c:pt>
                <c:pt idx="1">
                  <c:v>1032205</c:v>
                </c:pt>
                <c:pt idx="2">
                  <c:v>9401975</c:v>
                </c:pt>
                <c:pt idx="3">
                  <c:v>7064709</c:v>
                </c:pt>
                <c:pt idx="4">
                  <c:v>7211199</c:v>
                </c:pt>
                <c:pt idx="5">
                  <c:v>26813169</c:v>
                </c:pt>
                <c:pt idx="6">
                  <c:v>44242600</c:v>
                </c:pt>
                <c:pt idx="7">
                  <c:v>39303454</c:v>
                </c:pt>
                <c:pt idx="8">
                  <c:v>35889986</c:v>
                </c:pt>
                <c:pt idx="9">
                  <c:v>63267895</c:v>
                </c:pt>
                <c:pt idx="10">
                  <c:v>23476997</c:v>
                </c:pt>
                <c:pt idx="11">
                  <c:v>25320924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Plan1!$J$1065:$J$1066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Plan1!$J$1067:$J$1078</c:f>
              <c:numCache>
                <c:formatCode>_(* #,##0_);_(* \(#,##0\);_(* "-"??_);_(@_)</c:formatCode>
                <c:ptCount val="12"/>
                <c:pt idx="0">
                  <c:v>25470400</c:v>
                </c:pt>
                <c:pt idx="1">
                  <c:v>10972746</c:v>
                </c:pt>
                <c:pt idx="2">
                  <c:v>13285150</c:v>
                </c:pt>
                <c:pt idx="3">
                  <c:v>2841723</c:v>
                </c:pt>
                <c:pt idx="4">
                  <c:v>8225299</c:v>
                </c:pt>
                <c:pt idx="5">
                  <c:v>21212166</c:v>
                </c:pt>
                <c:pt idx="6">
                  <c:v>28789348</c:v>
                </c:pt>
                <c:pt idx="7">
                  <c:v>44781705</c:v>
                </c:pt>
                <c:pt idx="8">
                  <c:v>38045182</c:v>
                </c:pt>
                <c:pt idx="9">
                  <c:v>39480243</c:v>
                </c:pt>
                <c:pt idx="10">
                  <c:v>42442029</c:v>
                </c:pt>
                <c:pt idx="11">
                  <c:v>38210212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Plan1!$K$1065:$K$1066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Plan1!$K$1067:$K$1078</c:f>
              <c:numCache>
                <c:formatCode>_(* #,##0_);_(* \(#,##0\);_(* "-"??_);_(@_)</c:formatCode>
                <c:ptCount val="12"/>
                <c:pt idx="0">
                  <c:v>22202026</c:v>
                </c:pt>
                <c:pt idx="1">
                  <c:v>22890207</c:v>
                </c:pt>
                <c:pt idx="2">
                  <c:v>13017053</c:v>
                </c:pt>
                <c:pt idx="3">
                  <c:v>45460192</c:v>
                </c:pt>
                <c:pt idx="4">
                  <c:v>36088562</c:v>
                </c:pt>
                <c:pt idx="5">
                  <c:v>61397676</c:v>
                </c:pt>
                <c:pt idx="6">
                  <c:v>68359864</c:v>
                </c:pt>
                <c:pt idx="7">
                  <c:v>68279469</c:v>
                </c:pt>
                <c:pt idx="8">
                  <c:v>77860450</c:v>
                </c:pt>
                <c:pt idx="9">
                  <c:v>78059474</c:v>
                </c:pt>
                <c:pt idx="10">
                  <c:v>73784936</c:v>
                </c:pt>
                <c:pt idx="11">
                  <c:v>101678667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Plan1!$L$1065:$L$1066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Plan1!$L$1067:$L$1078</c:f>
              <c:numCache>
                <c:formatCode>_(* #,##0_);_(* \(#,##0\);_(* "-"??_);_(@_)</c:formatCode>
                <c:ptCount val="12"/>
                <c:pt idx="0">
                  <c:v>53253610</c:v>
                </c:pt>
                <c:pt idx="1">
                  <c:v>53144628</c:v>
                </c:pt>
                <c:pt idx="2">
                  <c:v>79734359</c:v>
                </c:pt>
                <c:pt idx="3">
                  <c:v>43922971</c:v>
                </c:pt>
                <c:pt idx="4">
                  <c:v>10872040</c:v>
                </c:pt>
                <c:pt idx="5">
                  <c:v>101055156</c:v>
                </c:pt>
                <c:pt idx="6">
                  <c:v>67970103</c:v>
                </c:pt>
                <c:pt idx="7">
                  <c:v>23957798</c:v>
                </c:pt>
                <c:pt idx="8">
                  <c:v>94075183</c:v>
                </c:pt>
                <c:pt idx="9">
                  <c:v>57243921</c:v>
                </c:pt>
                <c:pt idx="10">
                  <c:v>46484751</c:v>
                </c:pt>
                <c:pt idx="11">
                  <c:v>67357006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Plan1!$M$1065:$M$1066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Plan1!$M$1067:$M$1078</c:f>
              <c:numCache>
                <c:formatCode>_(* #,##0_);_(* \(#,##0\);_(* "-"??_);_(@_)</c:formatCode>
                <c:ptCount val="12"/>
                <c:pt idx="0">
                  <c:v>40263028</c:v>
                </c:pt>
                <c:pt idx="1">
                  <c:v>42169229</c:v>
                </c:pt>
                <c:pt idx="2">
                  <c:v>86269533</c:v>
                </c:pt>
                <c:pt idx="3">
                  <c:v>29038056</c:v>
                </c:pt>
                <c:pt idx="4">
                  <c:v>8857439</c:v>
                </c:pt>
                <c:pt idx="5">
                  <c:v>48009518</c:v>
                </c:pt>
                <c:pt idx="6">
                  <c:v>68893873</c:v>
                </c:pt>
                <c:pt idx="7">
                  <c:v>83110820</c:v>
                </c:pt>
                <c:pt idx="8">
                  <c:v>87692115</c:v>
                </c:pt>
                <c:pt idx="9">
                  <c:v>109086595</c:v>
                </c:pt>
                <c:pt idx="10">
                  <c:v>57461888</c:v>
                </c:pt>
                <c:pt idx="11">
                  <c:v>109358775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Plan1!$N$1065:$N$1066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Plan1!$N$1067:$N$1078</c:f>
              <c:numCache>
                <c:formatCode>_(* #,##0_);_(* \(#,##0\);_(* "-"??_);_(@_)</c:formatCode>
                <c:ptCount val="12"/>
                <c:pt idx="0">
                  <c:v>83504529</c:v>
                </c:pt>
                <c:pt idx="1">
                  <c:v>37885433</c:v>
                </c:pt>
                <c:pt idx="2">
                  <c:v>101922540</c:v>
                </c:pt>
                <c:pt idx="3">
                  <c:v>91711510</c:v>
                </c:pt>
                <c:pt idx="4">
                  <c:v>40107248</c:v>
                </c:pt>
                <c:pt idx="5">
                  <c:v>9511527</c:v>
                </c:pt>
                <c:pt idx="6">
                  <c:v>84864108</c:v>
                </c:pt>
                <c:pt idx="7">
                  <c:v>99774254</c:v>
                </c:pt>
                <c:pt idx="8">
                  <c:v>90894842</c:v>
                </c:pt>
                <c:pt idx="9">
                  <c:v>78555706</c:v>
                </c:pt>
                <c:pt idx="10">
                  <c:v>66857431</c:v>
                </c:pt>
                <c:pt idx="11">
                  <c:v>50174697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B-4BC5-A281-C259FCD2C681}"/>
            </c:ext>
          </c:extLst>
        </c:ser>
        <c:ser>
          <c:idx val="12"/>
          <c:order val="12"/>
          <c:tx>
            <c:strRef>
              <c:f>Plan1!$O$1065:$O$1066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Plan1!$O$1067:$O$1078</c:f>
              <c:numCache>
                <c:formatCode>_(* #,##0_);_(* \(#,##0\);_(* "-"??_);_(@_)</c:formatCode>
                <c:ptCount val="12"/>
                <c:pt idx="0">
                  <c:v>109286404</c:v>
                </c:pt>
                <c:pt idx="1">
                  <c:v>53025171</c:v>
                </c:pt>
                <c:pt idx="2">
                  <c:v>69610988</c:v>
                </c:pt>
                <c:pt idx="3">
                  <c:v>60426772</c:v>
                </c:pt>
                <c:pt idx="4">
                  <c:v>44126063</c:v>
                </c:pt>
                <c:pt idx="5">
                  <c:v>28044797</c:v>
                </c:pt>
                <c:pt idx="6">
                  <c:v>32422242</c:v>
                </c:pt>
                <c:pt idx="7">
                  <c:v>54335019</c:v>
                </c:pt>
                <c:pt idx="8">
                  <c:v>71376102</c:v>
                </c:pt>
                <c:pt idx="9">
                  <c:v>94840735</c:v>
                </c:pt>
                <c:pt idx="10">
                  <c:v>33762611</c:v>
                </c:pt>
                <c:pt idx="11">
                  <c:v>59629644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D-4273-A94F-A5122A2F2040}"/>
            </c:ext>
          </c:extLst>
        </c:ser>
        <c:ser>
          <c:idx val="13"/>
          <c:order val="13"/>
          <c:tx>
            <c:strRef>
              <c:f>Plan1!$P$1065:$P$1066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Plan1!$B$1067:$B$1078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Plan1!$P$1067:$P$1078</c:f>
              <c:numCache>
                <c:formatCode>_(* #,##0_);_(* \(#,##0\);_(* "-"??_);_(@_)</c:formatCode>
                <c:ptCount val="12"/>
                <c:pt idx="0">
                  <c:v>69915362</c:v>
                </c:pt>
                <c:pt idx="1">
                  <c:v>12490213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6-4659-9C05-5BE06962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dinâmica21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Plan1!$C$44:$C$45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Plan1!$C$46:$C$57</c:f>
              <c:numCache>
                <c:formatCode>_(* #,##0_);_(* \(#,##0\);_(* "-"??_);_(@_)</c:formatCode>
                <c:ptCount val="12"/>
                <c:pt idx="0">
                  <c:v>8117317.868538049</c:v>
                </c:pt>
                <c:pt idx="1">
                  <c:v>11556308.367495833</c:v>
                </c:pt>
                <c:pt idx="2">
                  <c:v>13330798.756304944</c:v>
                </c:pt>
                <c:pt idx="3">
                  <c:v>10802330.660492085</c:v>
                </c:pt>
                <c:pt idx="4">
                  <c:v>13581695.540771922</c:v>
                </c:pt>
                <c:pt idx="5">
                  <c:v>15621300.603227662</c:v>
                </c:pt>
                <c:pt idx="6">
                  <c:v>12198358.499752959</c:v>
                </c:pt>
                <c:pt idx="7">
                  <c:v>17317555.817028027</c:v>
                </c:pt>
                <c:pt idx="8">
                  <c:v>13461241.662252944</c:v>
                </c:pt>
                <c:pt idx="9">
                  <c:v>10692574.590560207</c:v>
                </c:pt>
                <c:pt idx="10">
                  <c:v>9272109.4716116041</c:v>
                </c:pt>
                <c:pt idx="11">
                  <c:v>9348915.0101885274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Plan1!$D$44:$D$45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Plan1!$D$46:$D$57</c:f>
              <c:numCache>
                <c:formatCode>_(* #,##0_);_(* \(#,##0\);_(* "-"??_);_(@_)</c:formatCode>
                <c:ptCount val="12"/>
                <c:pt idx="0">
                  <c:v>13093982.121568831</c:v>
                </c:pt>
                <c:pt idx="1">
                  <c:v>10183084.13792621</c:v>
                </c:pt>
                <c:pt idx="2">
                  <c:v>11497627.496069662</c:v>
                </c:pt>
                <c:pt idx="3">
                  <c:v>8930695.3612999786</c:v>
                </c:pt>
                <c:pt idx="4">
                  <c:v>10345557.353277607</c:v>
                </c:pt>
                <c:pt idx="5">
                  <c:v>16805998.487308688</c:v>
                </c:pt>
                <c:pt idx="6">
                  <c:v>11852621.212359985</c:v>
                </c:pt>
                <c:pt idx="7">
                  <c:v>16251615.737265624</c:v>
                </c:pt>
                <c:pt idx="8">
                  <c:v>11516423.493419759</c:v>
                </c:pt>
                <c:pt idx="9">
                  <c:v>16708970.56750416</c:v>
                </c:pt>
                <c:pt idx="10">
                  <c:v>11911654.140938241</c:v>
                </c:pt>
                <c:pt idx="11">
                  <c:v>13083515.056481229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0-4E85-9AA1-3FE680F456DB}"/>
            </c:ext>
          </c:extLst>
        </c:ser>
        <c:ser>
          <c:idx val="2"/>
          <c:order val="2"/>
          <c:tx>
            <c:strRef>
              <c:f>Plan1!$E$44:$E$45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Plan1!$E$46:$E$57</c:f>
              <c:numCache>
                <c:formatCode>_(* #,##0_);_(* \(#,##0\);_(* "-"??_);_(@_)</c:formatCode>
                <c:ptCount val="12"/>
                <c:pt idx="0">
                  <c:v>9845413.1583822519</c:v>
                </c:pt>
                <c:pt idx="1">
                  <c:v>11344826.120850334</c:v>
                </c:pt>
                <c:pt idx="2">
                  <c:v>10995408.069324903</c:v>
                </c:pt>
                <c:pt idx="3">
                  <c:v>13482669.590614878</c:v>
                </c:pt>
                <c:pt idx="4">
                  <c:v>15267499.655888626</c:v>
                </c:pt>
                <c:pt idx="5">
                  <c:v>7973653.7576297093</c:v>
                </c:pt>
                <c:pt idx="6">
                  <c:v>11016680.748769144</c:v>
                </c:pt>
                <c:pt idx="7">
                  <c:v>8168479.7051103069</c:v>
                </c:pt>
                <c:pt idx="8">
                  <c:v>12971390.342678908</c:v>
                </c:pt>
                <c:pt idx="9">
                  <c:v>12548431.105142847</c:v>
                </c:pt>
                <c:pt idx="10">
                  <c:v>12051709.632748341</c:v>
                </c:pt>
                <c:pt idx="11">
                  <c:v>13059352.732790004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0-4E85-9AA1-3FE680F456DB}"/>
            </c:ext>
          </c:extLst>
        </c:ser>
        <c:ser>
          <c:idx val="3"/>
          <c:order val="3"/>
          <c:tx>
            <c:strRef>
              <c:f>Plan1!$F$44:$F$45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Plan1!$F$46:$F$57</c:f>
              <c:numCache>
                <c:formatCode>_(* #,##0_);_(* \(#,##0\);_(* "-"??_);_(@_)</c:formatCode>
                <c:ptCount val="12"/>
                <c:pt idx="0">
                  <c:v>10216689.00561782</c:v>
                </c:pt>
                <c:pt idx="1">
                  <c:v>10970195.145359719</c:v>
                </c:pt>
                <c:pt idx="2">
                  <c:v>9406063.6482560057</c:v>
                </c:pt>
                <c:pt idx="3">
                  <c:v>12776008.387334291</c:v>
                </c:pt>
                <c:pt idx="4">
                  <c:v>6010542.5609553242</c:v>
                </c:pt>
                <c:pt idx="5">
                  <c:v>9565360.1942588575</c:v>
                </c:pt>
                <c:pt idx="6">
                  <c:v>8800379.5688051805</c:v>
                </c:pt>
                <c:pt idx="7">
                  <c:v>10658830.785010155</c:v>
                </c:pt>
                <c:pt idx="8">
                  <c:v>13117470.295598244</c:v>
                </c:pt>
                <c:pt idx="9">
                  <c:v>14956213.660979278</c:v>
                </c:pt>
                <c:pt idx="10">
                  <c:v>12571269.757557858</c:v>
                </c:pt>
                <c:pt idx="11">
                  <c:v>6486024.5818286818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0-4E85-9AA1-3FE680F456DB}"/>
            </c:ext>
          </c:extLst>
        </c:ser>
        <c:ser>
          <c:idx val="4"/>
          <c:order val="4"/>
          <c:tx>
            <c:strRef>
              <c:f>Plan1!$G$44:$G$45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Plan1!$G$46:$G$57</c:f>
              <c:numCache>
                <c:formatCode>_(* #,##0_);_(* \(#,##0\);_(* "-"??_);_(@_)</c:formatCode>
                <c:ptCount val="12"/>
                <c:pt idx="0">
                  <c:v>13598425.161211858</c:v>
                </c:pt>
                <c:pt idx="1">
                  <c:v>8992661.7771809362</c:v>
                </c:pt>
                <c:pt idx="2">
                  <c:v>13182532.004386589</c:v>
                </c:pt>
                <c:pt idx="3">
                  <c:v>17218118.974048588</c:v>
                </c:pt>
                <c:pt idx="4">
                  <c:v>19185766.928073715</c:v>
                </c:pt>
                <c:pt idx="5">
                  <c:v>15669362.215240957</c:v>
                </c:pt>
                <c:pt idx="6">
                  <c:v>16008658.684488583</c:v>
                </c:pt>
                <c:pt idx="7">
                  <c:v>14594555.061962606</c:v>
                </c:pt>
                <c:pt idx="8">
                  <c:v>11737167.102961272</c:v>
                </c:pt>
                <c:pt idx="9">
                  <c:v>13716049.819583906</c:v>
                </c:pt>
                <c:pt idx="10">
                  <c:v>11633625.65935529</c:v>
                </c:pt>
                <c:pt idx="11">
                  <c:v>13738234.284932923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0-4E85-9AA1-3FE680F456DB}"/>
            </c:ext>
          </c:extLst>
        </c:ser>
        <c:ser>
          <c:idx val="5"/>
          <c:order val="5"/>
          <c:tx>
            <c:strRef>
              <c:f>Plan1!$H$44:$H$45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Plan1!$H$46:$H$57</c:f>
              <c:numCache>
                <c:formatCode>_(* #,##0_);_(* \(#,##0\);_(* "-"??_);_(@_)</c:formatCode>
                <c:ptCount val="12"/>
                <c:pt idx="0">
                  <c:v>13049709.029935563</c:v>
                </c:pt>
                <c:pt idx="1">
                  <c:v>14809653.502456069</c:v>
                </c:pt>
                <c:pt idx="2">
                  <c:v>11111929.257301837</c:v>
                </c:pt>
                <c:pt idx="3">
                  <c:v>7886852.4876449537</c:v>
                </c:pt>
                <c:pt idx="4">
                  <c:v>15629296.341640161</c:v>
                </c:pt>
                <c:pt idx="5">
                  <c:v>8066729.7929651523</c:v>
                </c:pt>
                <c:pt idx="6">
                  <c:v>11275664.032661431</c:v>
                </c:pt>
                <c:pt idx="7">
                  <c:v>14011392.158357559</c:v>
                </c:pt>
                <c:pt idx="8">
                  <c:v>8074008.7052094135</c:v>
                </c:pt>
                <c:pt idx="9">
                  <c:v>9655338.2078460716</c:v>
                </c:pt>
                <c:pt idx="10">
                  <c:v>11640221.984765483</c:v>
                </c:pt>
                <c:pt idx="11">
                  <c:v>13002371.087232083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0-4E85-9AA1-3FE680F456DB}"/>
            </c:ext>
          </c:extLst>
        </c:ser>
        <c:ser>
          <c:idx val="6"/>
          <c:order val="6"/>
          <c:tx>
            <c:strRef>
              <c:f>Plan1!$I$44:$I$45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Plan1!$I$46:$I$57</c:f>
              <c:numCache>
                <c:formatCode>_(* #,##0_);_(* \(#,##0\);_(* "-"??_);_(@_)</c:formatCode>
                <c:ptCount val="12"/>
                <c:pt idx="0">
                  <c:v>7295779.5151029415</c:v>
                </c:pt>
                <c:pt idx="1">
                  <c:v>10022406.527113354</c:v>
                </c:pt>
                <c:pt idx="2">
                  <c:v>14015277.813219875</c:v>
                </c:pt>
                <c:pt idx="3">
                  <c:v>10778183.524063302</c:v>
                </c:pt>
                <c:pt idx="4">
                  <c:v>12509358.194542816</c:v>
                </c:pt>
                <c:pt idx="5">
                  <c:v>10503594.794571893</c:v>
                </c:pt>
                <c:pt idx="6">
                  <c:v>9335067.1128430106</c:v>
                </c:pt>
                <c:pt idx="7">
                  <c:v>16503763.049992582</c:v>
                </c:pt>
                <c:pt idx="8">
                  <c:v>8611651.8469311222</c:v>
                </c:pt>
                <c:pt idx="9">
                  <c:v>11306621.258505492</c:v>
                </c:pt>
                <c:pt idx="10">
                  <c:v>15130261.425560908</c:v>
                </c:pt>
                <c:pt idx="11">
                  <c:v>5496134.295789184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0-4E85-9AA1-3FE680F456DB}"/>
            </c:ext>
          </c:extLst>
        </c:ser>
        <c:ser>
          <c:idx val="7"/>
          <c:order val="7"/>
          <c:tx>
            <c:strRef>
              <c:f>Plan1!$J$44:$J$45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Plan1!$J$46:$J$57</c:f>
              <c:numCache>
                <c:formatCode>_(* #,##0_);_(* \(#,##0\);_(* "-"??_);_(@_)</c:formatCode>
                <c:ptCount val="12"/>
                <c:pt idx="0">
                  <c:v>14057307.918363823</c:v>
                </c:pt>
                <c:pt idx="1">
                  <c:v>10523692.454555053</c:v>
                </c:pt>
                <c:pt idx="2">
                  <c:v>15736185.948456692</c:v>
                </c:pt>
                <c:pt idx="3">
                  <c:v>11135962.444022285</c:v>
                </c:pt>
                <c:pt idx="4">
                  <c:v>12391789.347098796</c:v>
                </c:pt>
                <c:pt idx="5">
                  <c:v>10232111.82231245</c:v>
                </c:pt>
                <c:pt idx="6">
                  <c:v>16949668.336742699</c:v>
                </c:pt>
                <c:pt idx="7">
                  <c:v>10929409.095423222</c:v>
                </c:pt>
                <c:pt idx="8">
                  <c:v>13549212.962148938</c:v>
                </c:pt>
                <c:pt idx="9">
                  <c:v>17682384.21854081</c:v>
                </c:pt>
                <c:pt idx="10">
                  <c:v>14012799.721281847</c:v>
                </c:pt>
                <c:pt idx="11">
                  <c:v>12432734.288755445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0-4E85-9AA1-3FE680F456DB}"/>
            </c:ext>
          </c:extLst>
        </c:ser>
        <c:ser>
          <c:idx val="8"/>
          <c:order val="8"/>
          <c:tx>
            <c:strRef>
              <c:f>Plan1!$K$44:$K$45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Plan1!$K$46:$K$57</c:f>
              <c:numCache>
                <c:formatCode>_(* #,##0_);_(* \(#,##0\);_(* "-"??_);_(@_)</c:formatCode>
                <c:ptCount val="12"/>
                <c:pt idx="0">
                  <c:v>9868698.2478187252</c:v>
                </c:pt>
                <c:pt idx="1">
                  <c:v>11201342.877091022</c:v>
                </c:pt>
                <c:pt idx="2">
                  <c:v>11403200.639817743</c:v>
                </c:pt>
                <c:pt idx="3">
                  <c:v>10297286.367929924</c:v>
                </c:pt>
                <c:pt idx="4">
                  <c:v>15522718.664728716</c:v>
                </c:pt>
                <c:pt idx="5">
                  <c:v>16932337.343567465</c:v>
                </c:pt>
                <c:pt idx="6">
                  <c:v>14574036.05262634</c:v>
                </c:pt>
                <c:pt idx="7">
                  <c:v>14889857.569389099</c:v>
                </c:pt>
                <c:pt idx="8">
                  <c:v>10907488.432814471</c:v>
                </c:pt>
                <c:pt idx="9">
                  <c:v>13319429.44119475</c:v>
                </c:pt>
                <c:pt idx="10">
                  <c:v>7559141.7952010585</c:v>
                </c:pt>
                <c:pt idx="11">
                  <c:v>12732149.156753868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00-4E85-9AA1-3FE680F456DB}"/>
            </c:ext>
          </c:extLst>
        </c:ser>
        <c:ser>
          <c:idx val="9"/>
          <c:order val="9"/>
          <c:tx>
            <c:strRef>
              <c:f>Plan1!$L$44:$L$45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Plan1!$L$46:$L$57</c:f>
              <c:numCache>
                <c:formatCode>_(* #,##0_);_(* \(#,##0\);_(* "-"??_);_(@_)</c:formatCode>
                <c:ptCount val="12"/>
                <c:pt idx="0">
                  <c:v>10794589.43044601</c:v>
                </c:pt>
                <c:pt idx="1">
                  <c:v>12059771.268223193</c:v>
                </c:pt>
                <c:pt idx="2">
                  <c:v>10996728.319559883</c:v>
                </c:pt>
                <c:pt idx="3">
                  <c:v>11140789.092009064</c:v>
                </c:pt>
                <c:pt idx="4">
                  <c:v>13585041.020032335</c:v>
                </c:pt>
                <c:pt idx="5">
                  <c:v>12718348.958446734</c:v>
                </c:pt>
                <c:pt idx="6">
                  <c:v>13225776.760486925</c:v>
                </c:pt>
                <c:pt idx="7">
                  <c:v>8988204.8927293271</c:v>
                </c:pt>
                <c:pt idx="8">
                  <c:v>15390545.304133581</c:v>
                </c:pt>
                <c:pt idx="9">
                  <c:v>11961374.925608825</c:v>
                </c:pt>
                <c:pt idx="10">
                  <c:v>10529650.28030967</c:v>
                </c:pt>
                <c:pt idx="11">
                  <c:v>12122259.772020873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0-4E85-9AA1-3FE680F456DB}"/>
            </c:ext>
          </c:extLst>
        </c:ser>
        <c:ser>
          <c:idx val="10"/>
          <c:order val="10"/>
          <c:tx>
            <c:strRef>
              <c:f>Plan1!$M$44:$M$45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Plan1!$M$46:$M$57</c:f>
              <c:numCache>
                <c:formatCode>_(* #,##0_);_(* \(#,##0\);_(* "-"??_);_(@_)</c:formatCode>
                <c:ptCount val="12"/>
                <c:pt idx="0">
                  <c:v>7991970.9618199999</c:v>
                </c:pt>
                <c:pt idx="1">
                  <c:v>11129969.75044</c:v>
                </c:pt>
                <c:pt idx="2">
                  <c:v>11134675.499737391</c:v>
                </c:pt>
                <c:pt idx="3">
                  <c:v>11980720.766791977</c:v>
                </c:pt>
                <c:pt idx="4">
                  <c:v>9937661.377891168</c:v>
                </c:pt>
                <c:pt idx="5">
                  <c:v>11462036.368725797</c:v>
                </c:pt>
                <c:pt idx="6">
                  <c:v>14852220.27601671</c:v>
                </c:pt>
                <c:pt idx="7">
                  <c:v>6757788.9902297258</c:v>
                </c:pt>
                <c:pt idx="8">
                  <c:v>11123881.241409155</c:v>
                </c:pt>
                <c:pt idx="9">
                  <c:v>8172376.8881399995</c:v>
                </c:pt>
                <c:pt idx="10">
                  <c:v>10268278.781085938</c:v>
                </c:pt>
                <c:pt idx="11">
                  <c:v>8836811.6386746839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00-4E85-9AA1-3FE680F456DB}"/>
            </c:ext>
          </c:extLst>
        </c:ser>
        <c:ser>
          <c:idx val="11"/>
          <c:order val="11"/>
          <c:tx>
            <c:strRef>
              <c:f>Plan1!$N$44:$N$45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Plan1!$N$46:$N$57</c:f>
              <c:numCache>
                <c:formatCode>_(* #,##0_);_(* \(#,##0\);_(* "-"??_);_(@_)</c:formatCode>
                <c:ptCount val="12"/>
                <c:pt idx="0">
                  <c:v>6436541.2738141911</c:v>
                </c:pt>
                <c:pt idx="1">
                  <c:v>11707787.959957112</c:v>
                </c:pt>
                <c:pt idx="2">
                  <c:v>11748758.015164176</c:v>
                </c:pt>
                <c:pt idx="3">
                  <c:v>13616388.251730001</c:v>
                </c:pt>
                <c:pt idx="4">
                  <c:v>11500326.34286</c:v>
                </c:pt>
                <c:pt idx="5">
                  <c:v>10589423.479040001</c:v>
                </c:pt>
                <c:pt idx="6">
                  <c:v>6453565.2033500001</c:v>
                </c:pt>
                <c:pt idx="7">
                  <c:v>8911882.1072222684</c:v>
                </c:pt>
                <c:pt idx="8">
                  <c:v>9065257.8504099995</c:v>
                </c:pt>
                <c:pt idx="9">
                  <c:v>12148057.26647</c:v>
                </c:pt>
                <c:pt idx="10">
                  <c:v>11165821.667440001</c:v>
                </c:pt>
                <c:pt idx="11">
                  <c:v>7928883.2240485009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00-4E85-9AA1-3FE680F456DB}"/>
            </c:ext>
          </c:extLst>
        </c:ser>
        <c:ser>
          <c:idx val="12"/>
          <c:order val="12"/>
          <c:tx>
            <c:strRef>
              <c:f>Plan1!$O$44:$O$45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Plan1!$O$46:$O$57</c:f>
              <c:numCache>
                <c:formatCode>_(* #,##0_);_(* \(#,##0\);_(* "-"??_);_(@_)</c:formatCode>
                <c:ptCount val="12"/>
                <c:pt idx="0">
                  <c:v>9451603.1398499999</c:v>
                </c:pt>
                <c:pt idx="1">
                  <c:v>6053343.8021563012</c:v>
                </c:pt>
                <c:pt idx="2">
                  <c:v>8615144.9509673957</c:v>
                </c:pt>
                <c:pt idx="3">
                  <c:v>12709135.127708305</c:v>
                </c:pt>
                <c:pt idx="4">
                  <c:v>9760249.3012657072</c:v>
                </c:pt>
                <c:pt idx="5">
                  <c:v>14247626.17450832</c:v>
                </c:pt>
                <c:pt idx="6">
                  <c:v>11759133.84468339</c:v>
                </c:pt>
                <c:pt idx="7">
                  <c:v>4276550.0009094793</c:v>
                </c:pt>
                <c:pt idx="8">
                  <c:v>9042599.1299819145</c:v>
                </c:pt>
                <c:pt idx="9">
                  <c:v>3567831.4951059693</c:v>
                </c:pt>
                <c:pt idx="10">
                  <c:v>13796619.821858928</c:v>
                </c:pt>
                <c:pt idx="11">
                  <c:v>10667782.228686973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00-4E85-9AA1-3FE680F456DB}"/>
            </c:ext>
          </c:extLst>
        </c:ser>
        <c:ser>
          <c:idx val="13"/>
          <c:order val="13"/>
          <c:tx>
            <c:strRef>
              <c:f>Plan1!$P$44:$P$45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Plan1!$P$46:$P$57</c:f>
              <c:numCache>
                <c:formatCode>_(* #,##0_);_(* \(#,##0\);_(* "-"??_);_(@_)</c:formatCode>
                <c:ptCount val="12"/>
                <c:pt idx="0">
                  <c:v>10681038.808112934</c:v>
                </c:pt>
                <c:pt idx="1">
                  <c:v>9562795.5597333703</c:v>
                </c:pt>
                <c:pt idx="2">
                  <c:v>10671536.602537256</c:v>
                </c:pt>
                <c:pt idx="3">
                  <c:v>11501243.85805204</c:v>
                </c:pt>
                <c:pt idx="4">
                  <c:v>14975047.885451442</c:v>
                </c:pt>
                <c:pt idx="5">
                  <c:v>8765769.2446577158</c:v>
                </c:pt>
                <c:pt idx="6">
                  <c:v>28317309.175707102</c:v>
                </c:pt>
                <c:pt idx="7">
                  <c:v>6242984.3667753125</c:v>
                </c:pt>
                <c:pt idx="8">
                  <c:v>7595172.5526712025</c:v>
                </c:pt>
                <c:pt idx="9">
                  <c:v>19246988.770942986</c:v>
                </c:pt>
                <c:pt idx="10">
                  <c:v>8641955.3726719376</c:v>
                </c:pt>
                <c:pt idx="11">
                  <c:v>11636537.441822266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00-4E85-9AA1-3FE680F456DB}"/>
            </c:ext>
          </c:extLst>
        </c:ser>
        <c:ser>
          <c:idx val="14"/>
          <c:order val="14"/>
          <c:tx>
            <c:strRef>
              <c:f>Plan1!$Q$44:$Q$45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Plan1!$Q$46:$Q$57</c:f>
              <c:numCache>
                <c:formatCode>_(* #,##0_);_(* \(#,##0\);_(* "-"??_);_(@_)</c:formatCode>
                <c:ptCount val="12"/>
                <c:pt idx="0">
                  <c:v>9883863.9726090301</c:v>
                </c:pt>
                <c:pt idx="1">
                  <c:v>13697288.924308397</c:v>
                </c:pt>
                <c:pt idx="2">
                  <c:v>6941671.3121480634</c:v>
                </c:pt>
                <c:pt idx="3">
                  <c:v>11270727.804885678</c:v>
                </c:pt>
                <c:pt idx="4">
                  <c:v>9470682.6476811524</c:v>
                </c:pt>
                <c:pt idx="5">
                  <c:v>12218160.241655646</c:v>
                </c:pt>
                <c:pt idx="6">
                  <c:v>16628253.856421582</c:v>
                </c:pt>
                <c:pt idx="7">
                  <c:v>9923800.113182079</c:v>
                </c:pt>
                <c:pt idx="8">
                  <c:v>17852995.123682667</c:v>
                </c:pt>
                <c:pt idx="9">
                  <c:v>9322976.7737905849</c:v>
                </c:pt>
                <c:pt idx="10">
                  <c:v>13019716.591499744</c:v>
                </c:pt>
                <c:pt idx="11">
                  <c:v>13921739.271173524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00-4E85-9AA1-3FE680F456DB}"/>
            </c:ext>
          </c:extLst>
        </c:ser>
        <c:ser>
          <c:idx val="15"/>
          <c:order val="15"/>
          <c:tx>
            <c:strRef>
              <c:f>Plan1!$R$44:$R$45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Plan1!$R$46:$R$57</c:f>
              <c:numCache>
                <c:formatCode>_(* #,##0_);_(* \(#,##0\);_(* "-"??_);_(@_)</c:formatCode>
                <c:ptCount val="12"/>
                <c:pt idx="0">
                  <c:v>2181641.9879113729</c:v>
                </c:pt>
                <c:pt idx="1">
                  <c:v>12324671.792463737</c:v>
                </c:pt>
                <c:pt idx="2">
                  <c:v>8676905.4576961379</c:v>
                </c:pt>
                <c:pt idx="3">
                  <c:v>5873483.5642633224</c:v>
                </c:pt>
                <c:pt idx="4">
                  <c:v>6890568.4728776244</c:v>
                </c:pt>
                <c:pt idx="5">
                  <c:v>11653419.031073155</c:v>
                </c:pt>
                <c:pt idx="6">
                  <c:v>8270377.114392465</c:v>
                </c:pt>
                <c:pt idx="7">
                  <c:v>7902219.4346090546</c:v>
                </c:pt>
                <c:pt idx="8">
                  <c:v>9474979.1409486867</c:v>
                </c:pt>
                <c:pt idx="9">
                  <c:v>20393653.728739563</c:v>
                </c:pt>
                <c:pt idx="10">
                  <c:v>13159003.784182057</c:v>
                </c:pt>
                <c:pt idx="11">
                  <c:v>11485018.615017144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00-4E85-9AA1-3FE680F456DB}"/>
            </c:ext>
          </c:extLst>
        </c:ser>
        <c:ser>
          <c:idx val="16"/>
          <c:order val="16"/>
          <c:tx>
            <c:strRef>
              <c:f>Plan1!$S$44:$S$45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Plan1!$S$46:$S$57</c:f>
              <c:numCache>
                <c:formatCode>_(* #,##0_);_(* \(#,##0\);_(* "-"??_);_(@_)</c:formatCode>
                <c:ptCount val="12"/>
                <c:pt idx="0">
                  <c:v>5144680.665791953</c:v>
                </c:pt>
                <c:pt idx="1">
                  <c:v>9025669.6007480957</c:v>
                </c:pt>
                <c:pt idx="2">
                  <c:v>7087939.6705880901</c:v>
                </c:pt>
                <c:pt idx="3">
                  <c:v>4574352.1734432057</c:v>
                </c:pt>
                <c:pt idx="4">
                  <c:v>6209220.4679428441</c:v>
                </c:pt>
                <c:pt idx="5">
                  <c:v>7754909.2868798543</c:v>
                </c:pt>
                <c:pt idx="6">
                  <c:v>4092564.9730649744</c:v>
                </c:pt>
                <c:pt idx="7">
                  <c:v>3560310.6987553644</c:v>
                </c:pt>
                <c:pt idx="8">
                  <c:v>4694234.7157205278</c:v>
                </c:pt>
                <c:pt idx="9">
                  <c:v>4856920.4029299431</c:v>
                </c:pt>
                <c:pt idx="10">
                  <c:v>5137679.0514629669</c:v>
                </c:pt>
                <c:pt idx="11">
                  <c:v>3040393.4179577781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00-4E85-9AA1-3FE680F456DB}"/>
            </c:ext>
          </c:extLst>
        </c:ser>
        <c:ser>
          <c:idx val="17"/>
          <c:order val="17"/>
          <c:tx>
            <c:strRef>
              <c:f>Plan1!$T$44:$T$45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Plan1!$T$46:$T$57</c:f>
              <c:numCache>
                <c:formatCode>_(* #,##0_);_(* \(#,##0\);_(* "-"??_);_(@_)</c:formatCode>
                <c:ptCount val="12"/>
                <c:pt idx="0">
                  <c:v>2500610.4971630792</c:v>
                </c:pt>
                <c:pt idx="1">
                  <c:v>6160189.0277818097</c:v>
                </c:pt>
                <c:pt idx="2">
                  <c:v>1365533.3263136423</c:v>
                </c:pt>
                <c:pt idx="3">
                  <c:v>3773729.5853353902</c:v>
                </c:pt>
                <c:pt idx="4">
                  <c:v>5337326.5750144906</c:v>
                </c:pt>
                <c:pt idx="5">
                  <c:v>5831277.1765582189</c:v>
                </c:pt>
                <c:pt idx="6">
                  <c:v>6788327.0130121307</c:v>
                </c:pt>
                <c:pt idx="7">
                  <c:v>4053721.5006489856</c:v>
                </c:pt>
                <c:pt idx="8">
                  <c:v>3357603.9013524633</c:v>
                </c:pt>
                <c:pt idx="9">
                  <c:v>5769642.455739039</c:v>
                </c:pt>
                <c:pt idx="10">
                  <c:v>5434160.9092899309</c:v>
                </c:pt>
                <c:pt idx="11">
                  <c:v>4103053.2084540036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00-4E85-9AA1-3FE680F456DB}"/>
            </c:ext>
          </c:extLst>
        </c:ser>
        <c:ser>
          <c:idx val="18"/>
          <c:order val="18"/>
          <c:tx>
            <c:strRef>
              <c:f>Plan1!$U$44:$U$45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Plan1!$U$46:$U$57</c:f>
              <c:numCache>
                <c:formatCode>_(* #,##0_);_(* \(#,##0\);_(* "-"??_);_(@_)</c:formatCode>
                <c:ptCount val="12"/>
                <c:pt idx="0">
                  <c:v>5837212.429501039</c:v>
                </c:pt>
                <c:pt idx="1">
                  <c:v>5694627.9745269949</c:v>
                </c:pt>
                <c:pt idx="2">
                  <c:v>6704167.4999930821</c:v>
                </c:pt>
                <c:pt idx="3">
                  <c:v>2183421.682491668</c:v>
                </c:pt>
                <c:pt idx="4">
                  <c:v>4769655.2282329965</c:v>
                </c:pt>
                <c:pt idx="5">
                  <c:v>5199151.381812918</c:v>
                </c:pt>
                <c:pt idx="6">
                  <c:v>3995793.5501200981</c:v>
                </c:pt>
                <c:pt idx="7">
                  <c:v>9646392.8546470925</c:v>
                </c:pt>
                <c:pt idx="8">
                  <c:v>4954165.3036490437</c:v>
                </c:pt>
                <c:pt idx="9">
                  <c:v>10614083.019170487</c:v>
                </c:pt>
                <c:pt idx="10">
                  <c:v>2268721.2143853251</c:v>
                </c:pt>
                <c:pt idx="11">
                  <c:v>6093787.408351751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00-4E85-9AA1-3FE680F456DB}"/>
            </c:ext>
          </c:extLst>
        </c:ser>
        <c:ser>
          <c:idx val="19"/>
          <c:order val="19"/>
          <c:tx>
            <c:strRef>
              <c:f>Plan1!$V$44:$V$45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Plan1!$V$46:$V$57</c:f>
              <c:numCache>
                <c:formatCode>_(* #,##0_);_(* \(#,##0\);_(* "-"??_);_(@_)</c:formatCode>
                <c:ptCount val="12"/>
                <c:pt idx="0">
                  <c:v>5136609.0296208337</c:v>
                </c:pt>
                <c:pt idx="1">
                  <c:v>3898767.7328358339</c:v>
                </c:pt>
                <c:pt idx="2">
                  <c:v>7900016.1488301316</c:v>
                </c:pt>
                <c:pt idx="3">
                  <c:v>3304518.2636477468</c:v>
                </c:pt>
                <c:pt idx="4">
                  <c:v>6993001.8641210441</c:v>
                </c:pt>
                <c:pt idx="5">
                  <c:v>7331739.6434136759</c:v>
                </c:pt>
                <c:pt idx="6">
                  <c:v>9006699.2215467915</c:v>
                </c:pt>
                <c:pt idx="7">
                  <c:v>3434629.0460360632</c:v>
                </c:pt>
                <c:pt idx="8">
                  <c:v>5509242.4694601148</c:v>
                </c:pt>
                <c:pt idx="9">
                  <c:v>2973659.08660133</c:v>
                </c:pt>
                <c:pt idx="10">
                  <c:v>6279330.9304515151</c:v>
                </c:pt>
                <c:pt idx="11">
                  <c:v>7315327.6877232157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00-4E85-9AA1-3FE680F456DB}"/>
            </c:ext>
          </c:extLst>
        </c:ser>
        <c:ser>
          <c:idx val="20"/>
          <c:order val="20"/>
          <c:tx>
            <c:strRef>
              <c:f>Plan1!$W$44:$W$45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Plan1!$W$46:$W$57</c:f>
              <c:numCache>
                <c:formatCode>_(* #,##0_);_(* \(#,##0\);_(* "-"??_);_(@_)</c:formatCode>
                <c:ptCount val="12"/>
                <c:pt idx="0">
                  <c:v>3198851.6570015177</c:v>
                </c:pt>
                <c:pt idx="1">
                  <c:v>5099184.1899359999</c:v>
                </c:pt>
                <c:pt idx="2">
                  <c:v>4915273.3940378698</c:v>
                </c:pt>
                <c:pt idx="3">
                  <c:v>5353007.5041454583</c:v>
                </c:pt>
                <c:pt idx="4">
                  <c:v>1844034.7005563062</c:v>
                </c:pt>
                <c:pt idx="5">
                  <c:v>10372823.512002941</c:v>
                </c:pt>
                <c:pt idx="6">
                  <c:v>4114829.1913279532</c:v>
                </c:pt>
                <c:pt idx="7">
                  <c:v>2098045.1107140472</c:v>
                </c:pt>
                <c:pt idx="8">
                  <c:v>1902177.7559947413</c:v>
                </c:pt>
                <c:pt idx="9">
                  <c:v>2226516.6036998942</c:v>
                </c:pt>
                <c:pt idx="10">
                  <c:v>4638528.5026340121</c:v>
                </c:pt>
                <c:pt idx="11">
                  <c:v>3365654.8800781881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00-4E85-9AA1-3FE680F456DB}"/>
            </c:ext>
          </c:extLst>
        </c:ser>
        <c:ser>
          <c:idx val="21"/>
          <c:order val="21"/>
          <c:tx>
            <c:strRef>
              <c:f>Plan1!$X$44:$X$45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Plan1!$X$46:$X$57</c:f>
              <c:numCache>
                <c:formatCode>_(* #,##0_);_(* \(#,##0\);_(* "-"??_);_(@_)</c:formatCode>
                <c:ptCount val="12"/>
                <c:pt idx="0">
                  <c:v>1418142.5859305765</c:v>
                </c:pt>
                <c:pt idx="1">
                  <c:v>4405922.1161123058</c:v>
                </c:pt>
                <c:pt idx="2">
                  <c:v>4035258.3367716824</c:v>
                </c:pt>
                <c:pt idx="3">
                  <c:v>7068551.7830877062</c:v>
                </c:pt>
                <c:pt idx="4">
                  <c:v>8136667.6930805072</c:v>
                </c:pt>
                <c:pt idx="5">
                  <c:v>5125940.856681589</c:v>
                </c:pt>
                <c:pt idx="6">
                  <c:v>9022929.6638424955</c:v>
                </c:pt>
                <c:pt idx="7">
                  <c:v>3311355.7717233766</c:v>
                </c:pt>
                <c:pt idx="8">
                  <c:v>4654742.2638553642</c:v>
                </c:pt>
                <c:pt idx="9">
                  <c:v>3863134.3266231655</c:v>
                </c:pt>
                <c:pt idx="10">
                  <c:v>4765600.9938803297</c:v>
                </c:pt>
                <c:pt idx="11">
                  <c:v>3755900.8506880114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00-4E85-9AA1-3FE680F456DB}"/>
            </c:ext>
          </c:extLst>
        </c:ser>
        <c:ser>
          <c:idx val="22"/>
          <c:order val="22"/>
          <c:tx>
            <c:strRef>
              <c:f>Plan1!$Y$44:$Y$45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Plan1!$Y$46:$Y$57</c:f>
              <c:numCache>
                <c:formatCode>_(* #,##0_);_(* \(#,##0\);_(* "-"??_);_(@_)</c:formatCode>
                <c:ptCount val="12"/>
                <c:pt idx="0">
                  <c:v>6490193.5788950585</c:v>
                </c:pt>
                <c:pt idx="1">
                  <c:v>5789323.4026937997</c:v>
                </c:pt>
                <c:pt idx="2">
                  <c:v>8635231.6508650128</c:v>
                </c:pt>
                <c:pt idx="3">
                  <c:v>5178928.5026525185</c:v>
                </c:pt>
                <c:pt idx="4">
                  <c:v>6536472.4987204364</c:v>
                </c:pt>
                <c:pt idx="5">
                  <c:v>8360189.1668355297</c:v>
                </c:pt>
                <c:pt idx="6">
                  <c:v>6890305.3902816121</c:v>
                </c:pt>
                <c:pt idx="7">
                  <c:v>7136267.0043740831</c:v>
                </c:pt>
                <c:pt idx="8">
                  <c:v>10252577.862134201</c:v>
                </c:pt>
                <c:pt idx="9">
                  <c:v>11642366.39897226</c:v>
                </c:pt>
                <c:pt idx="10">
                  <c:v>10464334.275883328</c:v>
                </c:pt>
                <c:pt idx="11">
                  <c:v>12892012.337780425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6DD-8225-1CAD720135D3}"/>
            </c:ext>
          </c:extLst>
        </c:ser>
        <c:ser>
          <c:idx val="23"/>
          <c:order val="23"/>
          <c:tx>
            <c:strRef>
              <c:f>Plan1!$Z$44:$Z$45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Plan1!$Z$46:$Z$57</c:f>
              <c:numCache>
                <c:formatCode>_(* #,##0_);_(* \(#,##0\);_(* "-"??_);_(@_)</c:formatCode>
                <c:ptCount val="12"/>
                <c:pt idx="0">
                  <c:v>11230363.405789649</c:v>
                </c:pt>
                <c:pt idx="1">
                  <c:v>8907191.3880168479</c:v>
                </c:pt>
                <c:pt idx="2">
                  <c:v>8490619.0106643178</c:v>
                </c:pt>
                <c:pt idx="3">
                  <c:v>11633391.143493094</c:v>
                </c:pt>
                <c:pt idx="4">
                  <c:v>8956445.4767695423</c:v>
                </c:pt>
                <c:pt idx="5">
                  <c:v>6207190.7853273405</c:v>
                </c:pt>
                <c:pt idx="6">
                  <c:v>10253452.893101625</c:v>
                </c:pt>
                <c:pt idx="7">
                  <c:v>8912058.6797876954</c:v>
                </c:pt>
                <c:pt idx="8">
                  <c:v>7634886.7342738472</c:v>
                </c:pt>
                <c:pt idx="9">
                  <c:v>12083590.199264718</c:v>
                </c:pt>
                <c:pt idx="10">
                  <c:v>6864124.2707501287</c:v>
                </c:pt>
                <c:pt idx="11">
                  <c:v>4771455.7784214001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9-4FEF-B48C-B0CBB968B24D}"/>
            </c:ext>
          </c:extLst>
        </c:ser>
        <c:ser>
          <c:idx val="24"/>
          <c:order val="24"/>
          <c:tx>
            <c:strRef>
              <c:f>Plan1!$AA$44:$AA$45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Plan1!$AA$46:$AA$57</c:f>
              <c:numCache>
                <c:formatCode>_(* #,##0_);_(* \(#,##0\);_(* "-"??_);_(@_)</c:formatCode>
                <c:ptCount val="12"/>
                <c:pt idx="0">
                  <c:v>7467668.9461201867</c:v>
                </c:pt>
                <c:pt idx="1">
                  <c:v>7812089.1962145772</c:v>
                </c:pt>
                <c:pt idx="2">
                  <c:v>9297105.9892365392</c:v>
                </c:pt>
                <c:pt idx="3">
                  <c:v>11933738.258330671</c:v>
                </c:pt>
                <c:pt idx="4">
                  <c:v>10110801.593253564</c:v>
                </c:pt>
                <c:pt idx="5">
                  <c:v>7672117.1704321066</c:v>
                </c:pt>
                <c:pt idx="6">
                  <c:v>8010398.9877537545</c:v>
                </c:pt>
                <c:pt idx="7">
                  <c:v>6840528.9587076344</c:v>
                </c:pt>
                <c:pt idx="8">
                  <c:v>8747804.731503576</c:v>
                </c:pt>
                <c:pt idx="9">
                  <c:v>9902159.53082739</c:v>
                </c:pt>
                <c:pt idx="10">
                  <c:v>10042994.562940517</c:v>
                </c:pt>
                <c:pt idx="11">
                  <c:v>5349910.2093072701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2-47FE-AA9D-B9720CA6CE73}"/>
            </c:ext>
          </c:extLst>
        </c:ser>
        <c:ser>
          <c:idx val="25"/>
          <c:order val="25"/>
          <c:tx>
            <c:strRef>
              <c:f>Plan1!$AB$44:$AB$45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Plan1!$B$46:$B$57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Plan1!$AB$46:$AB$57</c:f>
              <c:numCache>
                <c:formatCode>_(* #,##0_);_(* \(#,##0\);_(* "-"??_);_(@_)</c:formatCode>
                <c:ptCount val="12"/>
                <c:pt idx="0">
                  <c:v>8106180.4808257073</c:v>
                </c:pt>
                <c:pt idx="1">
                  <c:v>5747884.0624763891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5-4560-B6AE-E2FC7F80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barris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05C-4BBF-B10C-BC30947BB10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5C-4BBF-B10C-BC30947BB10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05C-4BBF-B10C-BC30947BB10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05C-4BBF-B10C-BC30947B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82976"/>
        <c:axId val="115185152"/>
      </c:barChart>
      <c:catAx>
        <c:axId val="11518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18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18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mil bep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1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2053" footer="0.4921259850000205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dinâmica2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Plan1!$C$100:$C$101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Plan1!$C$102:$C$113</c:f>
              <c:numCache>
                <c:formatCode>_(* #,##0_);_(* \(#,##0\);_(* "-"??_);_(@_)</c:formatCode>
                <c:ptCount val="12"/>
                <c:pt idx="0">
                  <c:v>217681804</c:v>
                </c:pt>
                <c:pt idx="1">
                  <c:v>322272219</c:v>
                </c:pt>
                <c:pt idx="2">
                  <c:v>397505540</c:v>
                </c:pt>
                <c:pt idx="3">
                  <c:v>323484334</c:v>
                </c:pt>
                <c:pt idx="4">
                  <c:v>341558361</c:v>
                </c:pt>
                <c:pt idx="5">
                  <c:v>450747845</c:v>
                </c:pt>
                <c:pt idx="6">
                  <c:v>375438416</c:v>
                </c:pt>
                <c:pt idx="7">
                  <c:v>519766652</c:v>
                </c:pt>
                <c:pt idx="8">
                  <c:v>406683061</c:v>
                </c:pt>
                <c:pt idx="9">
                  <c:v>354696297</c:v>
                </c:pt>
                <c:pt idx="10">
                  <c:v>295353034</c:v>
                </c:pt>
                <c:pt idx="11">
                  <c:v>300427821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Plan1!$D$100:$D$101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Plan1!$D$102:$D$113</c:f>
              <c:numCache>
                <c:formatCode>_(* #,##0_);_(* \(#,##0\);_(* "-"??_);_(@_)</c:formatCode>
                <c:ptCount val="12"/>
                <c:pt idx="0">
                  <c:v>353225516</c:v>
                </c:pt>
                <c:pt idx="1">
                  <c:v>285981303</c:v>
                </c:pt>
                <c:pt idx="2">
                  <c:v>337866181</c:v>
                </c:pt>
                <c:pt idx="3">
                  <c:v>222246150</c:v>
                </c:pt>
                <c:pt idx="4">
                  <c:v>284745212</c:v>
                </c:pt>
                <c:pt idx="5">
                  <c:v>463816936</c:v>
                </c:pt>
                <c:pt idx="6">
                  <c:v>340138400</c:v>
                </c:pt>
                <c:pt idx="7">
                  <c:v>423977588</c:v>
                </c:pt>
                <c:pt idx="8">
                  <c:v>290462798</c:v>
                </c:pt>
                <c:pt idx="9">
                  <c:v>448425287</c:v>
                </c:pt>
                <c:pt idx="10">
                  <c:v>256319394</c:v>
                </c:pt>
                <c:pt idx="11">
                  <c:v>262431101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Plan1!$E$100:$E$101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Plan1!$E$102:$E$113</c:f>
              <c:numCache>
                <c:formatCode>_(* #,##0_);_(* \(#,##0\);_(* "-"??_);_(@_)</c:formatCode>
                <c:ptCount val="12"/>
                <c:pt idx="0">
                  <c:v>162625385</c:v>
                </c:pt>
                <c:pt idx="1">
                  <c:v>210621960</c:v>
                </c:pt>
                <c:pt idx="2">
                  <c:v>219831794</c:v>
                </c:pt>
                <c:pt idx="3">
                  <c:v>326273424</c:v>
                </c:pt>
                <c:pt idx="4">
                  <c:v>404465186</c:v>
                </c:pt>
                <c:pt idx="5">
                  <c:v>205576218</c:v>
                </c:pt>
                <c:pt idx="6">
                  <c:v>277326035</c:v>
                </c:pt>
                <c:pt idx="7">
                  <c:v>219213839</c:v>
                </c:pt>
                <c:pt idx="8">
                  <c:v>344407372</c:v>
                </c:pt>
                <c:pt idx="9">
                  <c:v>355854191</c:v>
                </c:pt>
                <c:pt idx="10">
                  <c:v>354366611</c:v>
                </c:pt>
                <c:pt idx="11">
                  <c:v>337439925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Plan1!$F$100:$F$101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Plan1!$F$102:$F$113</c:f>
              <c:numCache>
                <c:formatCode>_(* #,##0_);_(* \(#,##0\);_(* "-"??_);_(@_)</c:formatCode>
                <c:ptCount val="12"/>
                <c:pt idx="0">
                  <c:v>317694036</c:v>
                </c:pt>
                <c:pt idx="1">
                  <c:v>360626059</c:v>
                </c:pt>
                <c:pt idx="2">
                  <c:v>328897815</c:v>
                </c:pt>
                <c:pt idx="3">
                  <c:v>400320942</c:v>
                </c:pt>
                <c:pt idx="4">
                  <c:v>167194269</c:v>
                </c:pt>
                <c:pt idx="5">
                  <c:v>247080158</c:v>
                </c:pt>
                <c:pt idx="6">
                  <c:v>261244558</c:v>
                </c:pt>
                <c:pt idx="7">
                  <c:v>326008332</c:v>
                </c:pt>
                <c:pt idx="8">
                  <c:v>392975513</c:v>
                </c:pt>
                <c:pt idx="9">
                  <c:v>444151123</c:v>
                </c:pt>
                <c:pt idx="10">
                  <c:v>372356545</c:v>
                </c:pt>
                <c:pt idx="11">
                  <c:v>201563567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Plan1!$G$100:$G$101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Plan1!$G$102:$G$113</c:f>
              <c:numCache>
                <c:formatCode>_(* #,##0_);_(* \(#,##0\);_(* "-"??_);_(@_)</c:formatCode>
                <c:ptCount val="12"/>
                <c:pt idx="0">
                  <c:v>444599401</c:v>
                </c:pt>
                <c:pt idx="1">
                  <c:v>302317061</c:v>
                </c:pt>
                <c:pt idx="2">
                  <c:v>448591851</c:v>
                </c:pt>
                <c:pt idx="3">
                  <c:v>623242349</c:v>
                </c:pt>
                <c:pt idx="4">
                  <c:v>696658122</c:v>
                </c:pt>
                <c:pt idx="5">
                  <c:v>634790720</c:v>
                </c:pt>
                <c:pt idx="6">
                  <c:v>615900908</c:v>
                </c:pt>
                <c:pt idx="7">
                  <c:v>616693956</c:v>
                </c:pt>
                <c:pt idx="8">
                  <c:v>509211552</c:v>
                </c:pt>
                <c:pt idx="9">
                  <c:v>640174859</c:v>
                </c:pt>
                <c:pt idx="10">
                  <c:v>561849014</c:v>
                </c:pt>
                <c:pt idx="11">
                  <c:v>649525220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Plan1!$H$100:$H$101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Plan1!$H$102:$H$113</c:f>
              <c:numCache>
                <c:formatCode>_(* #,##0_);_(* \(#,##0\);_(* "-"??_);_(@_)</c:formatCode>
                <c:ptCount val="12"/>
                <c:pt idx="0">
                  <c:v>545066012</c:v>
                </c:pt>
                <c:pt idx="1">
                  <c:v>645668644</c:v>
                </c:pt>
                <c:pt idx="2">
                  <c:v>547541989</c:v>
                </c:pt>
                <c:pt idx="3">
                  <c:v>405181619</c:v>
                </c:pt>
                <c:pt idx="4">
                  <c:v>841942889</c:v>
                </c:pt>
                <c:pt idx="5">
                  <c:v>429885244</c:v>
                </c:pt>
                <c:pt idx="6">
                  <c:v>628159814</c:v>
                </c:pt>
                <c:pt idx="7">
                  <c:v>870458829</c:v>
                </c:pt>
                <c:pt idx="8">
                  <c:v>537163205</c:v>
                </c:pt>
                <c:pt idx="9">
                  <c:v>643372052</c:v>
                </c:pt>
                <c:pt idx="10">
                  <c:v>727727774</c:v>
                </c:pt>
                <c:pt idx="11">
                  <c:v>826272696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Plan1!$I$100:$I$101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Plan1!$I$102:$I$113</c:f>
              <c:numCache>
                <c:formatCode>_(* #,##0_);_(* \(#,##0\);_(* "-"??_);_(@_)</c:formatCode>
                <c:ptCount val="12"/>
                <c:pt idx="0">
                  <c:v>461806420</c:v>
                </c:pt>
                <c:pt idx="1">
                  <c:v>611746491</c:v>
                </c:pt>
                <c:pt idx="2">
                  <c:v>901686256</c:v>
                </c:pt>
                <c:pt idx="3">
                  <c:v>723442757</c:v>
                </c:pt>
                <c:pt idx="4">
                  <c:v>889655485</c:v>
                </c:pt>
                <c:pt idx="5">
                  <c:v>783113799</c:v>
                </c:pt>
                <c:pt idx="6">
                  <c:v>689305175</c:v>
                </c:pt>
                <c:pt idx="7">
                  <c:v>1271029059</c:v>
                </c:pt>
                <c:pt idx="8">
                  <c:v>644900149</c:v>
                </c:pt>
                <c:pt idx="9">
                  <c:v>771930122</c:v>
                </c:pt>
                <c:pt idx="10">
                  <c:v>1004485651</c:v>
                </c:pt>
                <c:pt idx="11">
                  <c:v>334904856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Plan1!$J$100:$J$101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Plan1!$J$102:$J$113</c:f>
              <c:numCache>
                <c:formatCode>_(* #,##0_);_(* \(#,##0\);_(* "-"??_);_(@_)</c:formatCode>
                <c:ptCount val="12"/>
                <c:pt idx="0">
                  <c:v>914161052</c:v>
                </c:pt>
                <c:pt idx="1">
                  <c:v>644148803</c:v>
                </c:pt>
                <c:pt idx="2">
                  <c:v>953878496</c:v>
                </c:pt>
                <c:pt idx="3">
                  <c:v>741118050</c:v>
                </c:pt>
                <c:pt idx="4">
                  <c:v>858937900</c:v>
                </c:pt>
                <c:pt idx="5">
                  <c:v>738921510</c:v>
                </c:pt>
                <c:pt idx="6">
                  <c:v>1279594934</c:v>
                </c:pt>
                <c:pt idx="7">
                  <c:v>848269267</c:v>
                </c:pt>
                <c:pt idx="8">
                  <c:v>1052030332</c:v>
                </c:pt>
                <c:pt idx="9">
                  <c:v>1438669089</c:v>
                </c:pt>
                <c:pt idx="10">
                  <c:v>1307050922</c:v>
                </c:pt>
                <c:pt idx="11">
                  <c:v>1197234885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Plan1!$K$100:$K$101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Plan1!$K$102:$K$113</c:f>
              <c:numCache>
                <c:formatCode>_(* #,##0_);_(* \(#,##0\);_(* "-"??_);_(@_)</c:formatCode>
                <c:ptCount val="12"/>
                <c:pt idx="0">
                  <c:v>966387546</c:v>
                </c:pt>
                <c:pt idx="1">
                  <c:v>1065393959</c:v>
                </c:pt>
                <c:pt idx="2">
                  <c:v>1137076230</c:v>
                </c:pt>
                <c:pt idx="3">
                  <c:v>1145705946</c:v>
                </c:pt>
                <c:pt idx="4">
                  <c:v>1786731744</c:v>
                </c:pt>
                <c:pt idx="5">
                  <c:v>2156138127</c:v>
                </c:pt>
                <c:pt idx="6">
                  <c:v>2056163188</c:v>
                </c:pt>
                <c:pt idx="7">
                  <c:v>2003484147</c:v>
                </c:pt>
                <c:pt idx="8">
                  <c:v>1349440124</c:v>
                </c:pt>
                <c:pt idx="9">
                  <c:v>1457961178</c:v>
                </c:pt>
                <c:pt idx="10">
                  <c:v>653372237</c:v>
                </c:pt>
                <c:pt idx="11">
                  <c:v>794700155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Plan1!$L$100:$L$101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Plan1!$L$102:$L$113</c:f>
              <c:numCache>
                <c:formatCode>_(* #,##0_);_(* \(#,##0\);_(* "-"??_);_(@_)</c:formatCode>
                <c:ptCount val="12"/>
                <c:pt idx="0">
                  <c:v>504513911</c:v>
                </c:pt>
                <c:pt idx="1">
                  <c:v>560935492</c:v>
                </c:pt>
                <c:pt idx="2">
                  <c:v>538287194</c:v>
                </c:pt>
                <c:pt idx="3">
                  <c:v>562068211</c:v>
                </c:pt>
                <c:pt idx="4">
                  <c:v>731851131</c:v>
                </c:pt>
                <c:pt idx="5">
                  <c:v>833892016</c:v>
                </c:pt>
                <c:pt idx="6">
                  <c:v>946402496</c:v>
                </c:pt>
                <c:pt idx="7">
                  <c:v>650099374</c:v>
                </c:pt>
                <c:pt idx="8">
                  <c:v>1173716964</c:v>
                </c:pt>
                <c:pt idx="9">
                  <c:v>888941834</c:v>
                </c:pt>
                <c:pt idx="10">
                  <c:v>823071332</c:v>
                </c:pt>
                <c:pt idx="11">
                  <c:v>991708411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Plan1!$M$100:$M$101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Plan1!$M$102:$M$113</c:f>
              <c:numCache>
                <c:formatCode>_(* #,##0_);_(* \(#,##0\);_(* "-"??_);_(@_)</c:formatCode>
                <c:ptCount val="12"/>
                <c:pt idx="0">
                  <c:v>630485721</c:v>
                </c:pt>
                <c:pt idx="1">
                  <c:v>901503799</c:v>
                </c:pt>
                <c:pt idx="2">
                  <c:v>874665254</c:v>
                </c:pt>
                <c:pt idx="3">
                  <c:v>1007200490</c:v>
                </c:pt>
                <c:pt idx="4">
                  <c:v>848538859</c:v>
                </c:pt>
                <c:pt idx="5">
                  <c:v>939907378</c:v>
                </c:pt>
                <c:pt idx="6">
                  <c:v>1117568866</c:v>
                </c:pt>
                <c:pt idx="7">
                  <c:v>561547215</c:v>
                </c:pt>
                <c:pt idx="8">
                  <c:v>888895380</c:v>
                </c:pt>
                <c:pt idx="9">
                  <c:v>675585348</c:v>
                </c:pt>
                <c:pt idx="10">
                  <c:v>874878727</c:v>
                </c:pt>
                <c:pt idx="11">
                  <c:v>775761516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Plan1!$N$100:$N$101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Plan1!$N$102:$N$113</c:f>
              <c:numCache>
                <c:formatCode>_(* #,##0_);_(* \(#,##0\);_(* "-"??_);_(@_)</c:formatCode>
                <c:ptCount val="12"/>
                <c:pt idx="0">
                  <c:v>640508832</c:v>
                </c:pt>
                <c:pt idx="1">
                  <c:v>1150523952</c:v>
                </c:pt>
                <c:pt idx="2">
                  <c:v>1335650071</c:v>
                </c:pt>
                <c:pt idx="3">
                  <c:v>1634152678</c:v>
                </c:pt>
                <c:pt idx="4">
                  <c:v>1460130768</c:v>
                </c:pt>
                <c:pt idx="5">
                  <c:v>1321038591</c:v>
                </c:pt>
                <c:pt idx="6">
                  <c:v>801771994</c:v>
                </c:pt>
                <c:pt idx="7">
                  <c:v>1058322410</c:v>
                </c:pt>
                <c:pt idx="8">
                  <c:v>1089476664</c:v>
                </c:pt>
                <c:pt idx="9">
                  <c:v>1392620668</c:v>
                </c:pt>
                <c:pt idx="10">
                  <c:v>1335371101</c:v>
                </c:pt>
                <c:pt idx="11">
                  <c:v>932238300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Plan1!$O$100:$O$101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Plan1!$O$102:$O$113</c:f>
              <c:numCache>
                <c:formatCode>_(* #,##0_);_(* \(#,##0\);_(* "-"??_);_(@_)</c:formatCode>
                <c:ptCount val="12"/>
                <c:pt idx="0">
                  <c:v>1118909736</c:v>
                </c:pt>
                <c:pt idx="1">
                  <c:v>730127399</c:v>
                </c:pt>
                <c:pt idx="2">
                  <c:v>1122551552</c:v>
                </c:pt>
                <c:pt idx="3">
                  <c:v>1643874628</c:v>
                </c:pt>
                <c:pt idx="4">
                  <c:v>1225097942</c:v>
                </c:pt>
                <c:pt idx="5">
                  <c:v>1664015742</c:v>
                </c:pt>
                <c:pt idx="6">
                  <c:v>1235122745</c:v>
                </c:pt>
                <c:pt idx="7">
                  <c:v>462050429</c:v>
                </c:pt>
                <c:pt idx="8">
                  <c:v>998017992</c:v>
                </c:pt>
                <c:pt idx="9">
                  <c:v>418055242</c:v>
                </c:pt>
                <c:pt idx="10">
                  <c:v>1567014194</c:v>
                </c:pt>
                <c:pt idx="11">
                  <c:v>1263639770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Plan1!$P$100:$P$101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Plan1!$P$102:$P$113</c:f>
              <c:numCache>
                <c:formatCode>_(* #,##0_);_(* \(#,##0\);_(* "-"??_);_(@_)</c:formatCode>
                <c:ptCount val="12"/>
                <c:pt idx="0">
                  <c:v>1220020142</c:v>
                </c:pt>
                <c:pt idx="1">
                  <c:v>1122987868</c:v>
                </c:pt>
                <c:pt idx="2">
                  <c:v>1267772303</c:v>
                </c:pt>
                <c:pt idx="3">
                  <c:v>1406353586</c:v>
                </c:pt>
                <c:pt idx="4">
                  <c:v>1439387300</c:v>
                </c:pt>
                <c:pt idx="5">
                  <c:v>971222564</c:v>
                </c:pt>
                <c:pt idx="6">
                  <c:v>3144117294</c:v>
                </c:pt>
                <c:pt idx="7">
                  <c:v>708375962</c:v>
                </c:pt>
                <c:pt idx="8">
                  <c:v>883859473</c:v>
                </c:pt>
                <c:pt idx="9">
                  <c:v>1925983963</c:v>
                </c:pt>
                <c:pt idx="10">
                  <c:v>988490968</c:v>
                </c:pt>
                <c:pt idx="11">
                  <c:v>1384731474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Plan1!$Q$100:$Q$101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Plan1!$Q$102:$Q$113</c:f>
              <c:numCache>
                <c:formatCode>_(* #,##0_);_(* \(#,##0\);_(* "-"??_);_(@_)</c:formatCode>
                <c:ptCount val="12"/>
                <c:pt idx="0">
                  <c:v>1098324319</c:v>
                </c:pt>
                <c:pt idx="1">
                  <c:v>1616699049</c:v>
                </c:pt>
                <c:pt idx="2">
                  <c:v>809150401</c:v>
                </c:pt>
                <c:pt idx="3">
                  <c:v>1261020979</c:v>
                </c:pt>
                <c:pt idx="4">
                  <c:v>1096436445</c:v>
                </c:pt>
                <c:pt idx="5">
                  <c:v>1366113327</c:v>
                </c:pt>
                <c:pt idx="6">
                  <c:v>1892551873</c:v>
                </c:pt>
                <c:pt idx="7">
                  <c:v>1152543880</c:v>
                </c:pt>
                <c:pt idx="8">
                  <c:v>2031123080</c:v>
                </c:pt>
                <c:pt idx="9">
                  <c:v>972343916</c:v>
                </c:pt>
                <c:pt idx="10">
                  <c:v>1291663525</c:v>
                </c:pt>
                <c:pt idx="11">
                  <c:v>1285964678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Plan1!$R$100:$R$101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Plan1!$R$102:$R$113</c:f>
              <c:numCache>
                <c:formatCode>_(* #,##0_);_(* \(#,##0\);_(* "-"??_);_(@_)</c:formatCode>
                <c:ptCount val="12"/>
                <c:pt idx="0">
                  <c:v>189920026</c:v>
                </c:pt>
                <c:pt idx="1">
                  <c:v>893358086</c:v>
                </c:pt>
                <c:pt idx="2">
                  <c:v>544153025</c:v>
                </c:pt>
                <c:pt idx="3">
                  <c:v>357677096</c:v>
                </c:pt>
                <c:pt idx="4">
                  <c:v>399557874</c:v>
                </c:pt>
                <c:pt idx="5">
                  <c:v>745218754</c:v>
                </c:pt>
                <c:pt idx="6">
                  <c:v>545401463</c:v>
                </c:pt>
                <c:pt idx="7">
                  <c:v>523967695</c:v>
                </c:pt>
                <c:pt idx="8">
                  <c:v>588415321</c:v>
                </c:pt>
                <c:pt idx="9">
                  <c:v>1344407130</c:v>
                </c:pt>
                <c:pt idx="10">
                  <c:v>680414674</c:v>
                </c:pt>
                <c:pt idx="11">
                  <c:v>568353116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Plan1!$S$100:$S$101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Plan1!$S$102:$S$113</c:f>
              <c:numCache>
                <c:formatCode>_(* #,##0_);_(* \(#,##0\);_(* "-"??_);_(@_)</c:formatCode>
                <c:ptCount val="12"/>
                <c:pt idx="0">
                  <c:v>232367531</c:v>
                </c:pt>
                <c:pt idx="1">
                  <c:v>375823862</c:v>
                </c:pt>
                <c:pt idx="2">
                  <c:v>277105349</c:v>
                </c:pt>
                <c:pt idx="3">
                  <c:v>192239757</c:v>
                </c:pt>
                <c:pt idx="4">
                  <c:v>228591881</c:v>
                </c:pt>
                <c:pt idx="5">
                  <c:v>353547766</c:v>
                </c:pt>
                <c:pt idx="6">
                  <c:v>210825086</c:v>
                </c:pt>
                <c:pt idx="7">
                  <c:v>175033942</c:v>
                </c:pt>
                <c:pt idx="8">
                  <c:v>220380927</c:v>
                </c:pt>
                <c:pt idx="9">
                  <c:v>234539871</c:v>
                </c:pt>
                <c:pt idx="10">
                  <c:v>228239833</c:v>
                </c:pt>
                <c:pt idx="11">
                  <c:v>170159981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Plan1!$T$100:$T$101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Plan1!$T$102:$T$113</c:f>
              <c:numCache>
                <c:formatCode>_(* #,##0_);_(* \(#,##0\);_(* "-"??_);_(@_)</c:formatCode>
                <c:ptCount val="12"/>
                <c:pt idx="0">
                  <c:v>118307174</c:v>
                </c:pt>
                <c:pt idx="1">
                  <c:v>309412221</c:v>
                </c:pt>
                <c:pt idx="2">
                  <c:v>86620514</c:v>
                </c:pt>
                <c:pt idx="3">
                  <c:v>217237751</c:v>
                </c:pt>
                <c:pt idx="4">
                  <c:v>284433855</c:v>
                </c:pt>
                <c:pt idx="5">
                  <c:v>312469853</c:v>
                </c:pt>
                <c:pt idx="6">
                  <c:v>358275935</c:v>
                </c:pt>
                <c:pt idx="7">
                  <c:v>195107993</c:v>
                </c:pt>
                <c:pt idx="8">
                  <c:v>171212195</c:v>
                </c:pt>
                <c:pt idx="9">
                  <c:v>328329584</c:v>
                </c:pt>
                <c:pt idx="10">
                  <c:v>314147839</c:v>
                </c:pt>
                <c:pt idx="11">
                  <c:v>271399262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Plan1!$U$100:$U$101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Plan1!$U$102:$U$113</c:f>
              <c:numCache>
                <c:formatCode>_(* #,##0_);_(* \(#,##0\);_(* "-"??_);_(@_)</c:formatCode>
                <c:ptCount val="12"/>
                <c:pt idx="0">
                  <c:v>343679066</c:v>
                </c:pt>
                <c:pt idx="1">
                  <c:v>386091562</c:v>
                </c:pt>
                <c:pt idx="2">
                  <c:v>455994145</c:v>
                </c:pt>
                <c:pt idx="3">
                  <c:v>151366313</c:v>
                </c:pt>
                <c:pt idx="4">
                  <c:v>335148290</c:v>
                </c:pt>
                <c:pt idx="5">
                  <c:v>418800720</c:v>
                </c:pt>
                <c:pt idx="6">
                  <c:v>320632360</c:v>
                </c:pt>
                <c:pt idx="7">
                  <c:v>727748775</c:v>
                </c:pt>
                <c:pt idx="8">
                  <c:v>392074439</c:v>
                </c:pt>
                <c:pt idx="9">
                  <c:v>830192299</c:v>
                </c:pt>
                <c:pt idx="10">
                  <c:v>198898243</c:v>
                </c:pt>
                <c:pt idx="11">
                  <c:v>481875015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Plan1!$V$100:$V$101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Plan1!$V$102:$V$113</c:f>
              <c:numCache>
                <c:formatCode>_(* #,##0_);_(* \(#,##0\);_(* "-"??_);_(@_)</c:formatCode>
                <c:ptCount val="12"/>
                <c:pt idx="0">
                  <c:v>379404133</c:v>
                </c:pt>
                <c:pt idx="1">
                  <c:v>247022286</c:v>
                </c:pt>
                <c:pt idx="2">
                  <c:v>476876145</c:v>
                </c:pt>
                <c:pt idx="3">
                  <c:v>234675439</c:v>
                </c:pt>
                <c:pt idx="4">
                  <c:v>494730549</c:v>
                </c:pt>
                <c:pt idx="5">
                  <c:v>528019891</c:v>
                </c:pt>
                <c:pt idx="6">
                  <c:v>632130643</c:v>
                </c:pt>
                <c:pt idx="7">
                  <c:v>228354217</c:v>
                </c:pt>
                <c:pt idx="8">
                  <c:v>366526669</c:v>
                </c:pt>
                <c:pt idx="9">
                  <c:v>197377025</c:v>
                </c:pt>
                <c:pt idx="10">
                  <c:v>384278635</c:v>
                </c:pt>
                <c:pt idx="11">
                  <c:v>482245846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Plan1!$W$100:$W$101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Plan1!$W$102:$W$113</c:f>
              <c:numCache>
                <c:formatCode>_(* #,##0_);_(* \(#,##0\);_(* "-"??_);_(@_)</c:formatCode>
                <c:ptCount val="12"/>
                <c:pt idx="0">
                  <c:v>207990370</c:v>
                </c:pt>
                <c:pt idx="1">
                  <c:v>333210946</c:v>
                </c:pt>
                <c:pt idx="2">
                  <c:v>301306165</c:v>
                </c:pt>
                <c:pt idx="3">
                  <c:v>340394731</c:v>
                </c:pt>
                <c:pt idx="4">
                  <c:v>77926222</c:v>
                </c:pt>
                <c:pt idx="5">
                  <c:v>485468302</c:v>
                </c:pt>
                <c:pt idx="6">
                  <c:v>259549171</c:v>
                </c:pt>
                <c:pt idx="7">
                  <c:v>86395749</c:v>
                </c:pt>
                <c:pt idx="8">
                  <c:v>87489455</c:v>
                </c:pt>
                <c:pt idx="9">
                  <c:v>98413669</c:v>
                </c:pt>
                <c:pt idx="10">
                  <c:v>190356078</c:v>
                </c:pt>
                <c:pt idx="11">
                  <c:v>145230711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Plan1!$X$100:$X$101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Plan1!$X$102:$X$113</c:f>
              <c:numCache>
                <c:formatCode>_(* #,##0_);_(* \(#,##0\);_(* "-"??_);_(@_)</c:formatCode>
                <c:ptCount val="12"/>
                <c:pt idx="0">
                  <c:v>96760569</c:v>
                </c:pt>
                <c:pt idx="1">
                  <c:v>217992635</c:v>
                </c:pt>
                <c:pt idx="2">
                  <c:v>247178152</c:v>
                </c:pt>
                <c:pt idx="3">
                  <c:v>424160511</c:v>
                </c:pt>
                <c:pt idx="4">
                  <c:v>494418836</c:v>
                </c:pt>
                <c:pt idx="5">
                  <c:v>318442506</c:v>
                </c:pt>
                <c:pt idx="6">
                  <c:v>618138825</c:v>
                </c:pt>
                <c:pt idx="7">
                  <c:v>277679781</c:v>
                </c:pt>
                <c:pt idx="8">
                  <c:v>355679818</c:v>
                </c:pt>
                <c:pt idx="9">
                  <c:v>276011205</c:v>
                </c:pt>
                <c:pt idx="10">
                  <c:v>367436479</c:v>
                </c:pt>
                <c:pt idx="11">
                  <c:v>301356337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Plan1!$Y$100:$Y$101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Plan1!$Y$102:$Y$113</c:f>
              <c:numCache>
                <c:formatCode>_(* #,##0_);_(* \(#,##0\);_(* "-"??_);_(@_)</c:formatCode>
                <c:ptCount val="12"/>
                <c:pt idx="0">
                  <c:v>536856773</c:v>
                </c:pt>
                <c:pt idx="1">
                  <c:v>482247666</c:v>
                </c:pt>
                <c:pt idx="2">
                  <c:v>762338310</c:v>
                </c:pt>
                <c:pt idx="3">
                  <c:v>611789336</c:v>
                </c:pt>
                <c:pt idx="4">
                  <c:v>732948917</c:v>
                </c:pt>
                <c:pt idx="5">
                  <c:v>899636765</c:v>
                </c:pt>
                <c:pt idx="6">
                  <c:v>771529207</c:v>
                </c:pt>
                <c:pt idx="7">
                  <c:v>795493494</c:v>
                </c:pt>
                <c:pt idx="8">
                  <c:v>1043765015</c:v>
                </c:pt>
                <c:pt idx="9">
                  <c:v>1115473935</c:v>
                </c:pt>
                <c:pt idx="10">
                  <c:v>970883023</c:v>
                </c:pt>
                <c:pt idx="11">
                  <c:v>1191903365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Plan1!$Z$100:$Z$101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Plan1!$Z$102:$Z$113</c:f>
              <c:numCache>
                <c:formatCode>_(* #,##0_);_(* \(#,##0\);_(* "-"??_);_(@_)</c:formatCode>
                <c:ptCount val="12"/>
                <c:pt idx="0">
                  <c:v>1011482402</c:v>
                </c:pt>
                <c:pt idx="1">
                  <c:v>744307687</c:v>
                </c:pt>
                <c:pt idx="2">
                  <c:v>695254886</c:v>
                </c:pt>
                <c:pt idx="3">
                  <c:v>965078205</c:v>
                </c:pt>
                <c:pt idx="4">
                  <c:v>729014055</c:v>
                </c:pt>
                <c:pt idx="5">
                  <c:v>481607399</c:v>
                </c:pt>
                <c:pt idx="6">
                  <c:v>814150049</c:v>
                </c:pt>
                <c:pt idx="7">
                  <c:v>754668325</c:v>
                </c:pt>
                <c:pt idx="8">
                  <c:v>682324083</c:v>
                </c:pt>
                <c:pt idx="9">
                  <c:v>1135465889</c:v>
                </c:pt>
                <c:pt idx="10">
                  <c:v>625982841</c:v>
                </c:pt>
                <c:pt idx="11">
                  <c:v>419120331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9-46C2-82CA-A04F7E2A5C5C}"/>
            </c:ext>
          </c:extLst>
        </c:ser>
        <c:ser>
          <c:idx val="24"/>
          <c:order val="24"/>
          <c:tx>
            <c:strRef>
              <c:f>Plan1!$AA$100:$AA$101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Plan1!$AA$102:$AA$113</c:f>
              <c:numCache>
                <c:formatCode>_(* #,##0_);_(* \(#,##0\);_(* "-"??_);_(@_)</c:formatCode>
                <c:ptCount val="12"/>
                <c:pt idx="0">
                  <c:v>613925609</c:v>
                </c:pt>
                <c:pt idx="1">
                  <c:v>650660864</c:v>
                </c:pt>
                <c:pt idx="2">
                  <c:v>803271361</c:v>
                </c:pt>
                <c:pt idx="3">
                  <c:v>1093479360</c:v>
                </c:pt>
                <c:pt idx="4">
                  <c:v>903197720</c:v>
                </c:pt>
                <c:pt idx="5">
                  <c:v>657456051</c:v>
                </c:pt>
                <c:pt idx="6">
                  <c:v>689018318</c:v>
                </c:pt>
                <c:pt idx="7">
                  <c:v>599359392</c:v>
                </c:pt>
                <c:pt idx="8">
                  <c:v>717625525</c:v>
                </c:pt>
                <c:pt idx="9">
                  <c:v>766124352</c:v>
                </c:pt>
                <c:pt idx="10">
                  <c:v>789412860</c:v>
                </c:pt>
                <c:pt idx="11">
                  <c:v>406678650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E-4CCA-B472-3547505232CF}"/>
            </c:ext>
          </c:extLst>
        </c:ser>
        <c:ser>
          <c:idx val="25"/>
          <c:order val="25"/>
          <c:tx>
            <c:strRef>
              <c:f>Plan1!$AB$100:$AB$101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Plan1!$B$102:$B$113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Plan1!$AB$102:$AB$113</c:f>
              <c:numCache>
                <c:formatCode>_(* #,##0_);_(* \(#,##0\);_(* "-"??_);_(@_)</c:formatCode>
                <c:ptCount val="12"/>
                <c:pt idx="0">
                  <c:v>633349903</c:v>
                </c:pt>
                <c:pt idx="1">
                  <c:v>475461667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C-45CE-A493-6A4C01047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dinâmica3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Plan1!$C$213:$C$214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Plan1!$C$215:$C$226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0.43108964967079388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416582.73385276733</c:v>
                </c:pt>
                <c:pt idx="6">
                  <c:v>2218327.7902979036</c:v>
                </c:pt>
                <c:pt idx="7">
                  <c:v>0</c:v>
                </c:pt>
                <c:pt idx="8">
                  <c:v>176.67608593065324</c:v>
                </c:pt>
                <c:pt idx="9">
                  <c:v>0</c:v>
                </c:pt>
                <c:pt idx="10">
                  <c:v>1542152.4735254149</c:v>
                </c:pt>
                <c:pt idx="11">
                  <c:v>2641408.3525742451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Plan1!$D$213:$D$214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Plan1!$D$215:$D$226</c:f>
              <c:numCache>
                <c:formatCode>_(* #,##0_);_(* \(#,##0\);_(* "-"??_);_(@_)</c:formatCode>
                <c:ptCount val="12"/>
                <c:pt idx="0">
                  <c:v>3036333.6441876362</c:v>
                </c:pt>
                <c:pt idx="1">
                  <c:v>4647178.6562362742</c:v>
                </c:pt>
                <c:pt idx="2">
                  <c:v>395165.26720738859</c:v>
                </c:pt>
                <c:pt idx="3">
                  <c:v>4709333.6919540688</c:v>
                </c:pt>
                <c:pt idx="4">
                  <c:v>4661565.5877908254</c:v>
                </c:pt>
                <c:pt idx="5">
                  <c:v>4442071.416400969</c:v>
                </c:pt>
                <c:pt idx="6">
                  <c:v>3876296.158935878</c:v>
                </c:pt>
                <c:pt idx="7">
                  <c:v>2464143.687930923</c:v>
                </c:pt>
                <c:pt idx="8">
                  <c:v>1315662.8054460911</c:v>
                </c:pt>
                <c:pt idx="9">
                  <c:v>2472526.621923204</c:v>
                </c:pt>
                <c:pt idx="10">
                  <c:v>1761128.2066087164</c:v>
                </c:pt>
                <c:pt idx="11">
                  <c:v>6652511.4675072804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Plan1!$E$213:$E$214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Plan1!$E$215:$E$226</c:f>
              <c:numCache>
                <c:formatCode>_(* #,##0_);_(* \(#,##0\);_(* "-"??_);_(@_)</c:formatCode>
                <c:ptCount val="12"/>
                <c:pt idx="0">
                  <c:v>3474471.4117533313</c:v>
                </c:pt>
                <c:pt idx="1">
                  <c:v>3441850.2289958764</c:v>
                </c:pt>
                <c:pt idx="2">
                  <c:v>7566658.5463792048</c:v>
                </c:pt>
                <c:pt idx="3">
                  <c:v>6374962.0713759139</c:v>
                </c:pt>
                <c:pt idx="4">
                  <c:v>6914714.658674974</c:v>
                </c:pt>
                <c:pt idx="5">
                  <c:v>2486357.3630251563</c:v>
                </c:pt>
                <c:pt idx="6">
                  <c:v>15983566.304062312</c:v>
                </c:pt>
                <c:pt idx="7">
                  <c:v>8015181.9279075526</c:v>
                </c:pt>
                <c:pt idx="8">
                  <c:v>7280457.6615378968</c:v>
                </c:pt>
                <c:pt idx="9">
                  <c:v>10084491.62335925</c:v>
                </c:pt>
                <c:pt idx="10">
                  <c:v>5186835.4073592834</c:v>
                </c:pt>
                <c:pt idx="11">
                  <c:v>8950887.1782596912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Plan1!$F$213:$F$214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Plan1!$F$215:$F$226</c:f>
              <c:numCache>
                <c:formatCode>_(* #,##0_);_(* \(#,##0\);_(* "-"??_);_(@_)</c:formatCode>
                <c:ptCount val="12"/>
                <c:pt idx="0">
                  <c:v>5364694.7536859345</c:v>
                </c:pt>
                <c:pt idx="1">
                  <c:v>10949656.41083605</c:v>
                </c:pt>
                <c:pt idx="2">
                  <c:v>8398735.7713599596</c:v>
                </c:pt>
                <c:pt idx="3">
                  <c:v>4495911.6342750266</c:v>
                </c:pt>
                <c:pt idx="4">
                  <c:v>5871001.7023371691</c:v>
                </c:pt>
                <c:pt idx="5">
                  <c:v>6108325.4166743718</c:v>
                </c:pt>
                <c:pt idx="6">
                  <c:v>6666383.1653358787</c:v>
                </c:pt>
                <c:pt idx="7">
                  <c:v>4800922.3125658771</c:v>
                </c:pt>
                <c:pt idx="8">
                  <c:v>8699797.6246571671</c:v>
                </c:pt>
                <c:pt idx="9">
                  <c:v>8865850.2396104932</c:v>
                </c:pt>
                <c:pt idx="10">
                  <c:v>7093622.3857249524</c:v>
                </c:pt>
                <c:pt idx="11">
                  <c:v>10931320.428569995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Plan1!$G$213:$G$214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Plan1!$G$215:$G$226</c:f>
              <c:numCache>
                <c:formatCode>_(* #,##0_);_(* \(#,##0\);_(* "-"??_);_(@_)</c:formatCode>
                <c:ptCount val="12"/>
                <c:pt idx="0">
                  <c:v>9170219.9392446894</c:v>
                </c:pt>
                <c:pt idx="1">
                  <c:v>7738695.9811916146</c:v>
                </c:pt>
                <c:pt idx="2">
                  <c:v>9889660.1905074734</c:v>
                </c:pt>
                <c:pt idx="3">
                  <c:v>2683391.8344529751</c:v>
                </c:pt>
                <c:pt idx="4">
                  <c:v>8308852.6526095811</c:v>
                </c:pt>
                <c:pt idx="5">
                  <c:v>9545162.6482405048</c:v>
                </c:pt>
                <c:pt idx="6">
                  <c:v>7682152.8243276533</c:v>
                </c:pt>
                <c:pt idx="7">
                  <c:v>10431711.315242007</c:v>
                </c:pt>
                <c:pt idx="8">
                  <c:v>1938768.2218804881</c:v>
                </c:pt>
                <c:pt idx="9">
                  <c:v>5709522.3505074959</c:v>
                </c:pt>
                <c:pt idx="10">
                  <c:v>5097625.6495938664</c:v>
                </c:pt>
                <c:pt idx="11">
                  <c:v>6055751.5452185245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Plan1!$H$213:$H$214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Plan1!$H$215:$H$226</c:f>
              <c:numCache>
                <c:formatCode>_(* #,##0_);_(* \(#,##0\);_(* "-"??_);_(@_)</c:formatCode>
                <c:ptCount val="12"/>
                <c:pt idx="0">
                  <c:v>7881917.5385176791</c:v>
                </c:pt>
                <c:pt idx="1">
                  <c:v>5811394.3761627376</c:v>
                </c:pt>
                <c:pt idx="2">
                  <c:v>3593178.8774252199</c:v>
                </c:pt>
                <c:pt idx="3">
                  <c:v>7229504.4640901433</c:v>
                </c:pt>
                <c:pt idx="4">
                  <c:v>8048261.3171385648</c:v>
                </c:pt>
                <c:pt idx="5">
                  <c:v>590414.09169685165</c:v>
                </c:pt>
                <c:pt idx="6">
                  <c:v>22216734.214796633</c:v>
                </c:pt>
                <c:pt idx="7">
                  <c:v>13799407.29047302</c:v>
                </c:pt>
                <c:pt idx="8">
                  <c:v>10799857.260745674</c:v>
                </c:pt>
                <c:pt idx="9">
                  <c:v>3731420.2102739359</c:v>
                </c:pt>
                <c:pt idx="10">
                  <c:v>9837117.3911624141</c:v>
                </c:pt>
                <c:pt idx="11">
                  <c:v>6651044.4622945357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Plan1!$I$213:$I$214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Plan1!$I$215:$I$226</c:f>
              <c:numCache>
                <c:formatCode>_(* #,##0_);_(* \(#,##0\);_(* "-"??_);_(@_)</c:formatCode>
                <c:ptCount val="12"/>
                <c:pt idx="0">
                  <c:v>16641103.969602816</c:v>
                </c:pt>
                <c:pt idx="1">
                  <c:v>4762014.2410260411</c:v>
                </c:pt>
                <c:pt idx="2">
                  <c:v>7339419.4485742673</c:v>
                </c:pt>
                <c:pt idx="3">
                  <c:v>8276100.0999128511</c:v>
                </c:pt>
                <c:pt idx="4">
                  <c:v>7011570.2578694923</c:v>
                </c:pt>
                <c:pt idx="5">
                  <c:v>7776862.2489601802</c:v>
                </c:pt>
                <c:pt idx="6">
                  <c:v>14936090.845185196</c:v>
                </c:pt>
                <c:pt idx="7">
                  <c:v>11992446.430566803</c:v>
                </c:pt>
                <c:pt idx="8">
                  <c:v>16686439.369207196</c:v>
                </c:pt>
                <c:pt idx="9">
                  <c:v>10722494.844681371</c:v>
                </c:pt>
                <c:pt idx="10">
                  <c:v>11873796.046069879</c:v>
                </c:pt>
                <c:pt idx="11">
                  <c:v>16317580.508105548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Plan1!$J$213:$J$214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Plan1!$J$215:$J$226</c:f>
              <c:numCache>
                <c:formatCode>_(* #,##0_);_(* \(#,##0\);_(* "-"??_);_(@_)</c:formatCode>
                <c:ptCount val="12"/>
                <c:pt idx="0">
                  <c:v>14939978.911917605</c:v>
                </c:pt>
                <c:pt idx="1">
                  <c:v>11585656.046978733</c:v>
                </c:pt>
                <c:pt idx="2">
                  <c:v>11829866.283239383</c:v>
                </c:pt>
                <c:pt idx="3">
                  <c:v>14215860.876522321</c:v>
                </c:pt>
                <c:pt idx="4">
                  <c:v>11028918.110547192</c:v>
                </c:pt>
                <c:pt idx="5">
                  <c:v>9277436.7669439018</c:v>
                </c:pt>
                <c:pt idx="6">
                  <c:v>12360580.140420625</c:v>
                </c:pt>
                <c:pt idx="7">
                  <c:v>14346832.588410985</c:v>
                </c:pt>
                <c:pt idx="8">
                  <c:v>11920786.926298186</c:v>
                </c:pt>
                <c:pt idx="9">
                  <c:v>14911867.905390419</c:v>
                </c:pt>
                <c:pt idx="10">
                  <c:v>10272560.929762635</c:v>
                </c:pt>
                <c:pt idx="11">
                  <c:v>17121858.870495312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Plan1!$K$213:$K$214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Plan1!$K$215:$K$226</c:f>
              <c:numCache>
                <c:formatCode>_(* #,##0_);_(* \(#,##0\);_(* "-"??_);_(@_)</c:formatCode>
                <c:ptCount val="12"/>
                <c:pt idx="0">
                  <c:v>7682480.3729539597</c:v>
                </c:pt>
                <c:pt idx="1">
                  <c:v>7869211.9151236089</c:v>
                </c:pt>
                <c:pt idx="2">
                  <c:v>4269221.3086345205</c:v>
                </c:pt>
                <c:pt idx="3">
                  <c:v>1933269.6622367096</c:v>
                </c:pt>
                <c:pt idx="4">
                  <c:v>21097382.962073553</c:v>
                </c:pt>
                <c:pt idx="5">
                  <c:v>16252975.135963779</c:v>
                </c:pt>
                <c:pt idx="6">
                  <c:v>12438274.073997654</c:v>
                </c:pt>
                <c:pt idx="7">
                  <c:v>16913072.534483504</c:v>
                </c:pt>
                <c:pt idx="8">
                  <c:v>11252008.509209391</c:v>
                </c:pt>
                <c:pt idx="9">
                  <c:v>14918178.028809099</c:v>
                </c:pt>
                <c:pt idx="10">
                  <c:v>17977748.330893297</c:v>
                </c:pt>
                <c:pt idx="11">
                  <c:v>25506341.915735748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Plan1!$L$213:$L$214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Plan1!$L$215:$L$226</c:f>
              <c:numCache>
                <c:formatCode>_(* #,##0_);_(* \(#,##0\);_(* "-"??_);_(@_)</c:formatCode>
                <c:ptCount val="12"/>
                <c:pt idx="0">
                  <c:v>12369505.172006601</c:v>
                </c:pt>
                <c:pt idx="1">
                  <c:v>16332742.193212742</c:v>
                </c:pt>
                <c:pt idx="2">
                  <c:v>11160409.431565832</c:v>
                </c:pt>
                <c:pt idx="3">
                  <c:v>15126096.827552721</c:v>
                </c:pt>
                <c:pt idx="4">
                  <c:v>16394301.57452381</c:v>
                </c:pt>
                <c:pt idx="5">
                  <c:v>12794572.333555037</c:v>
                </c:pt>
                <c:pt idx="6">
                  <c:v>23784339.76650523</c:v>
                </c:pt>
                <c:pt idx="7">
                  <c:v>24022756.492562927</c:v>
                </c:pt>
                <c:pt idx="8">
                  <c:v>11207062.5294607</c:v>
                </c:pt>
                <c:pt idx="9">
                  <c:v>18889845.944742281</c:v>
                </c:pt>
                <c:pt idx="10">
                  <c:v>16370089.554416541</c:v>
                </c:pt>
                <c:pt idx="11">
                  <c:v>13406700.159459913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Plan1!$M$213:$M$214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Plan1!$M$215:$M$226</c:f>
              <c:numCache>
                <c:formatCode>_(* #,##0_);_(* \(#,##0\);_(* "-"??_);_(@_)</c:formatCode>
                <c:ptCount val="12"/>
                <c:pt idx="0">
                  <c:v>14901276.928340001</c:v>
                </c:pt>
                <c:pt idx="1">
                  <c:v>17722527.175170001</c:v>
                </c:pt>
                <c:pt idx="2">
                  <c:v>22107160.3515504</c:v>
                </c:pt>
                <c:pt idx="3">
                  <c:v>18024753.92470054</c:v>
                </c:pt>
                <c:pt idx="4">
                  <c:v>23201126.256744169</c:v>
                </c:pt>
                <c:pt idx="5">
                  <c:v>17534774.603789881</c:v>
                </c:pt>
                <c:pt idx="6">
                  <c:v>10525295.466077302</c:v>
                </c:pt>
                <c:pt idx="7">
                  <c:v>21046023.695858475</c:v>
                </c:pt>
                <c:pt idx="8">
                  <c:v>18481142.235909186</c:v>
                </c:pt>
                <c:pt idx="9">
                  <c:v>10202176.823995028</c:v>
                </c:pt>
                <c:pt idx="10">
                  <c:v>18421398.483638961</c:v>
                </c:pt>
                <c:pt idx="11">
                  <c:v>38323938.126199998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Plan1!$N$213:$N$214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Plan1!$N$215:$N$226</c:f>
              <c:numCache>
                <c:formatCode>_(* #,##0_);_(* \(#,##0\);_(* "-"??_);_(@_)</c:formatCode>
                <c:ptCount val="12"/>
                <c:pt idx="0">
                  <c:v>14425334.571863472</c:v>
                </c:pt>
                <c:pt idx="1">
                  <c:v>19791000.381579999</c:v>
                </c:pt>
                <c:pt idx="2">
                  <c:v>13172447.172120001</c:v>
                </c:pt>
                <c:pt idx="3">
                  <c:v>15530067.661587501</c:v>
                </c:pt>
                <c:pt idx="4">
                  <c:v>24855460.540421452</c:v>
                </c:pt>
                <c:pt idx="5">
                  <c:v>17485611.397387244</c:v>
                </c:pt>
                <c:pt idx="6">
                  <c:v>19855760.26534</c:v>
                </c:pt>
                <c:pt idx="7">
                  <c:v>23205132.921082582</c:v>
                </c:pt>
                <c:pt idx="8">
                  <c:v>15093801.550424879</c:v>
                </c:pt>
                <c:pt idx="9">
                  <c:v>17297770.016060002</c:v>
                </c:pt>
                <c:pt idx="10">
                  <c:v>15099594.637639999</c:v>
                </c:pt>
                <c:pt idx="11">
                  <c:v>24836322.727052502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Plan1!$O$213:$O$214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Plan1!$O$215:$O$226</c:f>
              <c:numCache>
                <c:formatCode>_(* #,##0_);_(* \(#,##0\);_(* "-"??_);_(@_)</c:formatCode>
                <c:ptCount val="12"/>
                <c:pt idx="0">
                  <c:v>15335574.683869919</c:v>
                </c:pt>
                <c:pt idx="1">
                  <c:v>16557740.450276384</c:v>
                </c:pt>
                <c:pt idx="2">
                  <c:v>20162655.464840163</c:v>
                </c:pt>
                <c:pt idx="3">
                  <c:v>19854886.116496142</c:v>
                </c:pt>
                <c:pt idx="4">
                  <c:v>16162239.217618572</c:v>
                </c:pt>
                <c:pt idx="5">
                  <c:v>10486974.901724352</c:v>
                </c:pt>
                <c:pt idx="6">
                  <c:v>14686309.055369668</c:v>
                </c:pt>
                <c:pt idx="7">
                  <c:v>25171041.774260174</c:v>
                </c:pt>
                <c:pt idx="8">
                  <c:v>15475866.895027177</c:v>
                </c:pt>
                <c:pt idx="9">
                  <c:v>8075379.9620648697</c:v>
                </c:pt>
                <c:pt idx="10">
                  <c:v>15449504.200467302</c:v>
                </c:pt>
                <c:pt idx="11">
                  <c:v>23109465.356869821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Plan1!$P$213:$P$214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Plan1!$P$215:$P$226</c:f>
              <c:numCache>
                <c:formatCode>_(* #,##0_);_(* \(#,##0\);_(* "-"??_);_(@_)</c:formatCode>
                <c:ptCount val="12"/>
                <c:pt idx="0">
                  <c:v>5149388.7132531805</c:v>
                </c:pt>
                <c:pt idx="1">
                  <c:v>10804238.687359251</c:v>
                </c:pt>
                <c:pt idx="2">
                  <c:v>12855448.191426992</c:v>
                </c:pt>
                <c:pt idx="3">
                  <c:v>7129781.0129476069</c:v>
                </c:pt>
                <c:pt idx="4">
                  <c:v>12227054.64261548</c:v>
                </c:pt>
                <c:pt idx="5">
                  <c:v>8133372.4204531331</c:v>
                </c:pt>
                <c:pt idx="6">
                  <c:v>8132123.3341991277</c:v>
                </c:pt>
                <c:pt idx="7">
                  <c:v>11819891.526694138</c:v>
                </c:pt>
                <c:pt idx="8">
                  <c:v>16170074.023404321</c:v>
                </c:pt>
                <c:pt idx="9">
                  <c:v>10363751.737089956</c:v>
                </c:pt>
                <c:pt idx="10">
                  <c:v>16882805.337661568</c:v>
                </c:pt>
                <c:pt idx="11">
                  <c:v>19309479.217796203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Plan1!$Q$213:$Q$214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Plan1!$Q$215:$Q$226</c:f>
              <c:numCache>
                <c:formatCode>_(* #,##0_);_(* \(#,##0\);_(* "-"??_);_(@_)</c:formatCode>
                <c:ptCount val="12"/>
                <c:pt idx="0">
                  <c:v>11932054.447847448</c:v>
                </c:pt>
                <c:pt idx="1">
                  <c:v>9229762.6922670584</c:v>
                </c:pt>
                <c:pt idx="2">
                  <c:v>10617144.639563687</c:v>
                </c:pt>
                <c:pt idx="3">
                  <c:v>11393123.560818834</c:v>
                </c:pt>
                <c:pt idx="4">
                  <c:v>15734426.482642177</c:v>
                </c:pt>
                <c:pt idx="5">
                  <c:v>15251879.192043781</c:v>
                </c:pt>
                <c:pt idx="6">
                  <c:v>27400241.015668053</c:v>
                </c:pt>
                <c:pt idx="7">
                  <c:v>16239447.981080063</c:v>
                </c:pt>
                <c:pt idx="8">
                  <c:v>15092558.459439354</c:v>
                </c:pt>
                <c:pt idx="9">
                  <c:v>15703810.436803503</c:v>
                </c:pt>
                <c:pt idx="10">
                  <c:v>18417441.804870076</c:v>
                </c:pt>
                <c:pt idx="11">
                  <c:v>22389493.939807788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Plan1!$R$213:$R$214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Plan1!$R$215:$R$226</c:f>
              <c:numCache>
                <c:formatCode>_(* #,##0_);_(* \(#,##0\);_(* "-"??_);_(@_)</c:formatCode>
                <c:ptCount val="12"/>
                <c:pt idx="0">
                  <c:v>23476516.554702662</c:v>
                </c:pt>
                <c:pt idx="1">
                  <c:v>17393277.363117807</c:v>
                </c:pt>
                <c:pt idx="2">
                  <c:v>18802394.556401327</c:v>
                </c:pt>
                <c:pt idx="3">
                  <c:v>24317329.958542965</c:v>
                </c:pt>
                <c:pt idx="4">
                  <c:v>23477193.246337295</c:v>
                </c:pt>
                <c:pt idx="5">
                  <c:v>27766956.048121188</c:v>
                </c:pt>
                <c:pt idx="6">
                  <c:v>19681516.687933318</c:v>
                </c:pt>
                <c:pt idx="7">
                  <c:v>25366255.155698948</c:v>
                </c:pt>
                <c:pt idx="8">
                  <c:v>20330435.056371361</c:v>
                </c:pt>
                <c:pt idx="9">
                  <c:v>24879528.662699778</c:v>
                </c:pt>
                <c:pt idx="10">
                  <c:v>17357856.248789221</c:v>
                </c:pt>
                <c:pt idx="11">
                  <c:v>26061131.044937681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Plan1!$S$213:$S$214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Plan1!$S$215:$S$226</c:f>
              <c:numCache>
                <c:formatCode>_(* #,##0_);_(* \(#,##0\);_(* "-"??_);_(@_)</c:formatCode>
                <c:ptCount val="12"/>
                <c:pt idx="0">
                  <c:v>27463322.006434143</c:v>
                </c:pt>
                <c:pt idx="1">
                  <c:v>22433309.934894055</c:v>
                </c:pt>
                <c:pt idx="2">
                  <c:v>21167262.977267087</c:v>
                </c:pt>
                <c:pt idx="3">
                  <c:v>24699862.179344282</c:v>
                </c:pt>
                <c:pt idx="4">
                  <c:v>16441884.777801182</c:v>
                </c:pt>
                <c:pt idx="5">
                  <c:v>25972483.362831924</c:v>
                </c:pt>
                <c:pt idx="6">
                  <c:v>22863435.494682685</c:v>
                </c:pt>
                <c:pt idx="7">
                  <c:v>28009468.202977061</c:v>
                </c:pt>
                <c:pt idx="8">
                  <c:v>28828622.301657226</c:v>
                </c:pt>
                <c:pt idx="9">
                  <c:v>27899460.870135732</c:v>
                </c:pt>
                <c:pt idx="10">
                  <c:v>27188933.932794265</c:v>
                </c:pt>
                <c:pt idx="11">
                  <c:v>18389073.961692967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Plan1!$T$213:$T$214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Plan1!$T$215:$T$226</c:f>
              <c:numCache>
                <c:formatCode>_(* #,##0_);_(* \(#,##0\);_(* "-"??_);_(@_)</c:formatCode>
                <c:ptCount val="12"/>
                <c:pt idx="0">
                  <c:v>38961189.337725431</c:v>
                </c:pt>
                <c:pt idx="1">
                  <c:v>43579580.55491446</c:v>
                </c:pt>
                <c:pt idx="2">
                  <c:v>28020421.846508801</c:v>
                </c:pt>
                <c:pt idx="3">
                  <c:v>22149174.143211618</c:v>
                </c:pt>
                <c:pt idx="4">
                  <c:v>24709768.84883802</c:v>
                </c:pt>
                <c:pt idx="5">
                  <c:v>43361430.012884855</c:v>
                </c:pt>
                <c:pt idx="6">
                  <c:v>37674832.86031054</c:v>
                </c:pt>
                <c:pt idx="7">
                  <c:v>32034885.298731457</c:v>
                </c:pt>
                <c:pt idx="8">
                  <c:v>27763998.716753256</c:v>
                </c:pt>
                <c:pt idx="9">
                  <c:v>26598539.440536525</c:v>
                </c:pt>
                <c:pt idx="10">
                  <c:v>17688778.106561281</c:v>
                </c:pt>
                <c:pt idx="11">
                  <c:v>21204941.470994633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Plan1!$U$213:$U$214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Plan1!$U$215:$U$226</c:f>
              <c:numCache>
                <c:formatCode>_(* #,##0_);_(* \(#,##0\);_(* "-"??_);_(@_)</c:formatCode>
                <c:ptCount val="12"/>
                <c:pt idx="0">
                  <c:v>38480062.859466627</c:v>
                </c:pt>
                <c:pt idx="1">
                  <c:v>25450680.159648106</c:v>
                </c:pt>
                <c:pt idx="2">
                  <c:v>29012632.321710624</c:v>
                </c:pt>
                <c:pt idx="3">
                  <c:v>32008155.653672859</c:v>
                </c:pt>
                <c:pt idx="4">
                  <c:v>26482366.369144551</c:v>
                </c:pt>
                <c:pt idx="5">
                  <c:v>20010846.553264562</c:v>
                </c:pt>
                <c:pt idx="6">
                  <c:v>56687863.932775758</c:v>
                </c:pt>
                <c:pt idx="7">
                  <c:v>29590866.747961685</c:v>
                </c:pt>
                <c:pt idx="8">
                  <c:v>39838402.581885427</c:v>
                </c:pt>
                <c:pt idx="9">
                  <c:v>47368332.456486307</c:v>
                </c:pt>
                <c:pt idx="10">
                  <c:v>32002487.082894415</c:v>
                </c:pt>
                <c:pt idx="11">
                  <c:v>33076843.539265815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Plan1!$V$213:$V$214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Plan1!$V$215:$V$226</c:f>
              <c:numCache>
                <c:formatCode>_(* #,##0_);_(* \(#,##0\);_(* "-"??_);_(@_)</c:formatCode>
                <c:ptCount val="12"/>
                <c:pt idx="0">
                  <c:v>34865287.570081405</c:v>
                </c:pt>
                <c:pt idx="1">
                  <c:v>28527232.731738523</c:v>
                </c:pt>
                <c:pt idx="2">
                  <c:v>34228797.331978656</c:v>
                </c:pt>
                <c:pt idx="3">
                  <c:v>48139038.043652244</c:v>
                </c:pt>
                <c:pt idx="4">
                  <c:v>33814875.433478244</c:v>
                </c:pt>
                <c:pt idx="5">
                  <c:v>25332394.233721215</c:v>
                </c:pt>
                <c:pt idx="6">
                  <c:v>26602366.231022514</c:v>
                </c:pt>
                <c:pt idx="7">
                  <c:v>33405120.284734957</c:v>
                </c:pt>
                <c:pt idx="8">
                  <c:v>38730924.984365433</c:v>
                </c:pt>
                <c:pt idx="9">
                  <c:v>36867621.07086876</c:v>
                </c:pt>
                <c:pt idx="10">
                  <c:v>26366640.409957256</c:v>
                </c:pt>
                <c:pt idx="11">
                  <c:v>61045840.35644155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Plan1!$W$213:$W$214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Plan1!$W$215:$W$226</c:f>
              <c:numCache>
                <c:formatCode>_(* #,##0_);_(* \(#,##0\);_(* "-"??_);_(@_)</c:formatCode>
                <c:ptCount val="12"/>
                <c:pt idx="0">
                  <c:v>30176126.85065617</c:v>
                </c:pt>
                <c:pt idx="1">
                  <c:v>42036038.543491259</c:v>
                </c:pt>
                <c:pt idx="2">
                  <c:v>45614819.461861432</c:v>
                </c:pt>
                <c:pt idx="3">
                  <c:v>47277603.203979149</c:v>
                </c:pt>
                <c:pt idx="4">
                  <c:v>59016908.590585507</c:v>
                </c:pt>
                <c:pt idx="5">
                  <c:v>38940554.853569865</c:v>
                </c:pt>
                <c:pt idx="6">
                  <c:v>55711332.066653177</c:v>
                </c:pt>
                <c:pt idx="7">
                  <c:v>37585174.789607503</c:v>
                </c:pt>
                <c:pt idx="8">
                  <c:v>35917991.468345024</c:v>
                </c:pt>
                <c:pt idx="9">
                  <c:v>32668697.922580477</c:v>
                </c:pt>
                <c:pt idx="10">
                  <c:v>37695144.248047493</c:v>
                </c:pt>
                <c:pt idx="11">
                  <c:v>37756494.704559453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Plan1!$X$213:$X$214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Plan1!$X$215:$X$226</c:f>
              <c:numCache>
                <c:formatCode>_(* #,##0_);_(* \(#,##0\);_(* "-"??_);_(@_)</c:formatCode>
                <c:ptCount val="12"/>
                <c:pt idx="0">
                  <c:v>34766105.462919891</c:v>
                </c:pt>
                <c:pt idx="1">
                  <c:v>35342418.067018829</c:v>
                </c:pt>
                <c:pt idx="2">
                  <c:v>45924602.961105399</c:v>
                </c:pt>
                <c:pt idx="3">
                  <c:v>46264311.160600841</c:v>
                </c:pt>
                <c:pt idx="4">
                  <c:v>36258171.053362414</c:v>
                </c:pt>
                <c:pt idx="5">
                  <c:v>58137016.169730686</c:v>
                </c:pt>
                <c:pt idx="6">
                  <c:v>30082492.429046813</c:v>
                </c:pt>
                <c:pt idx="7">
                  <c:v>48475664.734507509</c:v>
                </c:pt>
                <c:pt idx="8">
                  <c:v>37701577.158372514</c:v>
                </c:pt>
                <c:pt idx="9">
                  <c:v>41813238.563582569</c:v>
                </c:pt>
                <c:pt idx="10">
                  <c:v>25899674.11740632</c:v>
                </c:pt>
                <c:pt idx="11">
                  <c:v>42255263.095200486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Plan1!$Y$213:$Y$214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Plan1!$Y$215:$Y$226</c:f>
              <c:numCache>
                <c:formatCode>_(* #,##0_);_(* \(#,##0\);_(* "-"??_);_(@_)</c:formatCode>
                <c:ptCount val="12"/>
                <c:pt idx="0">
                  <c:v>29965507.030632373</c:v>
                </c:pt>
                <c:pt idx="1">
                  <c:v>46273221.61278984</c:v>
                </c:pt>
                <c:pt idx="2">
                  <c:v>38138805.724160478</c:v>
                </c:pt>
                <c:pt idx="3">
                  <c:v>31784539.881238855</c:v>
                </c:pt>
                <c:pt idx="4">
                  <c:v>31683173.753572069</c:v>
                </c:pt>
                <c:pt idx="5">
                  <c:v>40546041.21411702</c:v>
                </c:pt>
                <c:pt idx="6">
                  <c:v>34070967.490851201</c:v>
                </c:pt>
                <c:pt idx="7">
                  <c:v>41677559.599685222</c:v>
                </c:pt>
                <c:pt idx="8">
                  <c:v>40915200.148090392</c:v>
                </c:pt>
                <c:pt idx="9">
                  <c:v>37794567.203242391</c:v>
                </c:pt>
                <c:pt idx="10">
                  <c:v>58679531.766346663</c:v>
                </c:pt>
                <c:pt idx="11">
                  <c:v>59652330.927826427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Plan1!$Z$213:$Z$214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Plan1!$Z$215:$Z$226</c:f>
              <c:numCache>
                <c:formatCode>_(* #,##0_);_(* \(#,##0\);_(* "-"??_);_(@_)</c:formatCode>
                <c:ptCount val="12"/>
                <c:pt idx="0">
                  <c:v>44354737.860219039</c:v>
                </c:pt>
                <c:pt idx="1">
                  <c:v>16997516.979878258</c:v>
                </c:pt>
                <c:pt idx="2">
                  <c:v>78648982.120019481</c:v>
                </c:pt>
                <c:pt idx="3">
                  <c:v>34011071.245558769</c:v>
                </c:pt>
                <c:pt idx="4">
                  <c:v>50852842.187388092</c:v>
                </c:pt>
                <c:pt idx="5">
                  <c:v>40845375.166107528</c:v>
                </c:pt>
                <c:pt idx="6">
                  <c:v>53063795.207610413</c:v>
                </c:pt>
                <c:pt idx="7">
                  <c:v>54454749.207560822</c:v>
                </c:pt>
                <c:pt idx="8">
                  <c:v>54931480.038762383</c:v>
                </c:pt>
                <c:pt idx="9">
                  <c:v>50922125.666762531</c:v>
                </c:pt>
                <c:pt idx="10">
                  <c:v>55013330.122518621</c:v>
                </c:pt>
                <c:pt idx="11">
                  <c:v>47779776.731186353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3-495C-B55C-072727E179FB}"/>
            </c:ext>
          </c:extLst>
        </c:ser>
        <c:ser>
          <c:idx val="24"/>
          <c:order val="24"/>
          <c:tx>
            <c:strRef>
              <c:f>Plan1!$AA$213:$AA$214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Plan1!$AA$215:$AA$226</c:f>
              <c:numCache>
                <c:formatCode>_(* #,##0_);_(* \(#,##0\);_(* "-"??_);_(@_)</c:formatCode>
                <c:ptCount val="12"/>
                <c:pt idx="0">
                  <c:v>67662001.615116745</c:v>
                </c:pt>
                <c:pt idx="1">
                  <c:v>39313582.213676065</c:v>
                </c:pt>
                <c:pt idx="2">
                  <c:v>55572345.877772756</c:v>
                </c:pt>
                <c:pt idx="3">
                  <c:v>64972567.559732758</c:v>
                </c:pt>
                <c:pt idx="4">
                  <c:v>64015888.023386165</c:v>
                </c:pt>
                <c:pt idx="5">
                  <c:v>49301806.547618181</c:v>
                </c:pt>
                <c:pt idx="6">
                  <c:v>52241108.108379789</c:v>
                </c:pt>
                <c:pt idx="7">
                  <c:v>49880505.598548755</c:v>
                </c:pt>
                <c:pt idx="8">
                  <c:v>42250832.43867632</c:v>
                </c:pt>
                <c:pt idx="9">
                  <c:v>53981795.021298662</c:v>
                </c:pt>
                <c:pt idx="10">
                  <c:v>63995504.385956265</c:v>
                </c:pt>
                <c:pt idx="11">
                  <c:v>34158027.517148107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4-4073-A34F-FC4E3B3C9D57}"/>
            </c:ext>
          </c:extLst>
        </c:ser>
        <c:ser>
          <c:idx val="25"/>
          <c:order val="25"/>
          <c:tx>
            <c:strRef>
              <c:f>Plan1!$AB$213:$AB$214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Plan1!$B$215:$B$226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Plan1!$AB$215:$AB$226</c:f>
              <c:numCache>
                <c:formatCode>_(* #,##0_);_(* \(#,##0\);_(* "-"??_);_(@_)</c:formatCode>
                <c:ptCount val="12"/>
                <c:pt idx="0">
                  <c:v>72055895.772301063</c:v>
                </c:pt>
                <c:pt idx="1">
                  <c:v>34477470.956622645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F-428D-99A0-E9D32501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barris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[Importacoes_e_Exportacoes b.xlsx]Plan1!Tabela dinâmica4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Plan1!$C$269:$C$270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Plan1!$C$271:$C$282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8830391</c:v>
                </c:pt>
                <c:pt idx="6">
                  <c:v>50862353</c:v>
                </c:pt>
                <c:pt idx="7">
                  <c:v>0</c:v>
                </c:pt>
                <c:pt idx="8">
                  <c:v>27486</c:v>
                </c:pt>
                <c:pt idx="9">
                  <c:v>0</c:v>
                </c:pt>
                <c:pt idx="10">
                  <c:v>38934539</c:v>
                </c:pt>
                <c:pt idx="11">
                  <c:v>59930153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Plan1!$D$269:$D$270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Plan1!$D$271:$D$282</c:f>
              <c:numCache>
                <c:formatCode>_(* #,##0_);_(* \(#,##0\);_(* "-"??_);_(@_)</c:formatCode>
                <c:ptCount val="12"/>
                <c:pt idx="0">
                  <c:v>66156287</c:v>
                </c:pt>
                <c:pt idx="1">
                  <c:v>85843872</c:v>
                </c:pt>
                <c:pt idx="2">
                  <c:v>8562194</c:v>
                </c:pt>
                <c:pt idx="3">
                  <c:v>79974562</c:v>
                </c:pt>
                <c:pt idx="4">
                  <c:v>75495898</c:v>
                </c:pt>
                <c:pt idx="5">
                  <c:v>87475491</c:v>
                </c:pt>
                <c:pt idx="6">
                  <c:v>74907022</c:v>
                </c:pt>
                <c:pt idx="7">
                  <c:v>47229478</c:v>
                </c:pt>
                <c:pt idx="8">
                  <c:v>24735018</c:v>
                </c:pt>
                <c:pt idx="9">
                  <c:v>45721755</c:v>
                </c:pt>
                <c:pt idx="10">
                  <c:v>35941686</c:v>
                </c:pt>
                <c:pt idx="11">
                  <c:v>88828204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Plan1!$E$269:$E$270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Plan1!$E$271:$E$282</c:f>
              <c:numCache>
                <c:formatCode>_(* #,##0_);_(* \(#,##0\);_(* "-"??_);_(@_)</c:formatCode>
                <c:ptCount val="12"/>
                <c:pt idx="0">
                  <c:v>43039514</c:v>
                </c:pt>
                <c:pt idx="1">
                  <c:v>45354146</c:v>
                </c:pt>
                <c:pt idx="2">
                  <c:v>110677852</c:v>
                </c:pt>
                <c:pt idx="3">
                  <c:v>116807682</c:v>
                </c:pt>
                <c:pt idx="4">
                  <c:v>141431989</c:v>
                </c:pt>
                <c:pt idx="5">
                  <c:v>53591019</c:v>
                </c:pt>
                <c:pt idx="6">
                  <c:v>318458938</c:v>
                </c:pt>
                <c:pt idx="7">
                  <c:v>166749234</c:v>
                </c:pt>
                <c:pt idx="8">
                  <c:v>165038539</c:v>
                </c:pt>
                <c:pt idx="9">
                  <c:v>238460316</c:v>
                </c:pt>
                <c:pt idx="10">
                  <c:v>116558589</c:v>
                </c:pt>
                <c:pt idx="11">
                  <c:v>175203918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Plan1!$F$269:$F$270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Plan1!$F$271:$F$282</c:f>
              <c:numCache>
                <c:formatCode>_(* #,##0_);_(* \(#,##0\);_(* "-"??_);_(@_)</c:formatCode>
                <c:ptCount val="12"/>
                <c:pt idx="0">
                  <c:v>122667487</c:v>
                </c:pt>
                <c:pt idx="1">
                  <c:v>273683107</c:v>
                </c:pt>
                <c:pt idx="2">
                  <c:v>252928793</c:v>
                </c:pt>
                <c:pt idx="3">
                  <c:v>104745062</c:v>
                </c:pt>
                <c:pt idx="4">
                  <c:v>112243387</c:v>
                </c:pt>
                <c:pt idx="5">
                  <c:v>122826413</c:v>
                </c:pt>
                <c:pt idx="6">
                  <c:v>153018416</c:v>
                </c:pt>
                <c:pt idx="7">
                  <c:v>113010231</c:v>
                </c:pt>
                <c:pt idx="8">
                  <c:v>216359485</c:v>
                </c:pt>
                <c:pt idx="9">
                  <c:v>205555410</c:v>
                </c:pt>
                <c:pt idx="10">
                  <c:v>175959350</c:v>
                </c:pt>
                <c:pt idx="11">
                  <c:v>268933182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Plan1!$G$269:$G$270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Plan1!$G$271:$G$282</c:f>
              <c:numCache>
                <c:formatCode>_(* #,##0_);_(* \(#,##0\);_(* "-"??_);_(@_)</c:formatCode>
                <c:ptCount val="12"/>
                <c:pt idx="0">
                  <c:v>229737858</c:v>
                </c:pt>
                <c:pt idx="1">
                  <c:v>200683383</c:v>
                </c:pt>
                <c:pt idx="2">
                  <c:v>256672821</c:v>
                </c:pt>
                <c:pt idx="3">
                  <c:v>76173983</c:v>
                </c:pt>
                <c:pt idx="4">
                  <c:v>231603147</c:v>
                </c:pt>
                <c:pt idx="5">
                  <c:v>295307681</c:v>
                </c:pt>
                <c:pt idx="6">
                  <c:v>231719816</c:v>
                </c:pt>
                <c:pt idx="7">
                  <c:v>321934004</c:v>
                </c:pt>
                <c:pt idx="8">
                  <c:v>70818158</c:v>
                </c:pt>
                <c:pt idx="9">
                  <c:v>199131186</c:v>
                </c:pt>
                <c:pt idx="10">
                  <c:v>192455031</c:v>
                </c:pt>
                <c:pt idx="11">
                  <c:v>221454284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Plan1!$H$269:$H$270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Plan1!$H$271:$H$282</c:f>
              <c:numCache>
                <c:formatCode>_(* #,##0_);_(* \(#,##0\);_(* "-"??_);_(@_)</c:formatCode>
                <c:ptCount val="12"/>
                <c:pt idx="0">
                  <c:v>213392000</c:v>
                </c:pt>
                <c:pt idx="1">
                  <c:v>194290086</c:v>
                </c:pt>
                <c:pt idx="2">
                  <c:v>117354610</c:v>
                </c:pt>
                <c:pt idx="3">
                  <c:v>290641403</c:v>
                </c:pt>
                <c:pt idx="4">
                  <c:v>311845917</c:v>
                </c:pt>
                <c:pt idx="5">
                  <c:v>23922092</c:v>
                </c:pt>
                <c:pt idx="6">
                  <c:v>850080347</c:v>
                </c:pt>
                <c:pt idx="7">
                  <c:v>636207175</c:v>
                </c:pt>
                <c:pt idx="8">
                  <c:v>560060719</c:v>
                </c:pt>
                <c:pt idx="9">
                  <c:v>189924472</c:v>
                </c:pt>
                <c:pt idx="10">
                  <c:v>476863854</c:v>
                </c:pt>
                <c:pt idx="11">
                  <c:v>299867060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Plan1!$I$269:$I$270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Plan1!$I$271:$I$282</c:f>
              <c:numCache>
                <c:formatCode>_(* #,##0_);_(* \(#,##0\);_(* "-"??_);_(@_)</c:formatCode>
                <c:ptCount val="12"/>
                <c:pt idx="0">
                  <c:v>721417096</c:v>
                </c:pt>
                <c:pt idx="1">
                  <c:v>235088202</c:v>
                </c:pt>
                <c:pt idx="2">
                  <c:v>360583552</c:v>
                </c:pt>
                <c:pt idx="3">
                  <c:v>402139078</c:v>
                </c:pt>
                <c:pt idx="4">
                  <c:v>368935921</c:v>
                </c:pt>
                <c:pt idx="5">
                  <c:v>448002825</c:v>
                </c:pt>
                <c:pt idx="6">
                  <c:v>869938847</c:v>
                </c:pt>
                <c:pt idx="7">
                  <c:v>725090370</c:v>
                </c:pt>
                <c:pt idx="8">
                  <c:v>970097246</c:v>
                </c:pt>
                <c:pt idx="9">
                  <c:v>536180576</c:v>
                </c:pt>
                <c:pt idx="10">
                  <c:v>511483460</c:v>
                </c:pt>
                <c:pt idx="11">
                  <c:v>745331539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Plan1!$J$269:$J$270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Plan1!$J$271:$J$282</c:f>
              <c:numCache>
                <c:formatCode>_(* #,##0_);_(* \(#,##0\);_(* "-"??_);_(@_)</c:formatCode>
                <c:ptCount val="12"/>
                <c:pt idx="0">
                  <c:v>708401020</c:v>
                </c:pt>
                <c:pt idx="1">
                  <c:v>484405508</c:v>
                </c:pt>
                <c:pt idx="2">
                  <c:v>542596040</c:v>
                </c:pt>
                <c:pt idx="3">
                  <c:v>695026639</c:v>
                </c:pt>
                <c:pt idx="4">
                  <c:v>570385642</c:v>
                </c:pt>
                <c:pt idx="5">
                  <c:v>488465839</c:v>
                </c:pt>
                <c:pt idx="6">
                  <c:v>702271728</c:v>
                </c:pt>
                <c:pt idx="7">
                  <c:v>874899327</c:v>
                </c:pt>
                <c:pt idx="8">
                  <c:v>728282955</c:v>
                </c:pt>
                <c:pt idx="9">
                  <c:v>1008655552</c:v>
                </c:pt>
                <c:pt idx="10">
                  <c:v>755651537</c:v>
                </c:pt>
                <c:pt idx="11">
                  <c:v>1346023676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Plan1!$K$269:$K$270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Plan1!$K$271:$K$282</c:f>
              <c:numCache>
                <c:formatCode>_(* #,##0_);_(* \(#,##0\);_(* "-"??_);_(@_)</c:formatCode>
                <c:ptCount val="12"/>
                <c:pt idx="0">
                  <c:v>615869133</c:v>
                </c:pt>
                <c:pt idx="1">
                  <c:v>607035185</c:v>
                </c:pt>
                <c:pt idx="2">
                  <c:v>367863659</c:v>
                </c:pt>
                <c:pt idx="3">
                  <c:v>147273473</c:v>
                </c:pt>
                <c:pt idx="4">
                  <c:v>1939748035</c:v>
                </c:pt>
                <c:pt idx="5">
                  <c:v>1799810490</c:v>
                </c:pt>
                <c:pt idx="6">
                  <c:v>1405623267</c:v>
                </c:pt>
                <c:pt idx="7">
                  <c:v>1950324900</c:v>
                </c:pt>
                <c:pt idx="8">
                  <c:v>1107032760</c:v>
                </c:pt>
                <c:pt idx="9">
                  <c:v>1450355341</c:v>
                </c:pt>
                <c:pt idx="10">
                  <c:v>1125021707</c:v>
                </c:pt>
                <c:pt idx="11">
                  <c:v>1166799569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Plan1!$L$269:$L$270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Plan1!$L$271:$L$282</c:f>
              <c:numCache>
                <c:formatCode>_(* #,##0_);_(* \(#,##0\);_(* "-"??_);_(@_)</c:formatCode>
                <c:ptCount val="12"/>
                <c:pt idx="0">
                  <c:v>343637965</c:v>
                </c:pt>
                <c:pt idx="1">
                  <c:v>504198570</c:v>
                </c:pt>
                <c:pt idx="2">
                  <c:v>305990351</c:v>
                </c:pt>
                <c:pt idx="3">
                  <c:v>487156593</c:v>
                </c:pt>
                <c:pt idx="4">
                  <c:v>602785281</c:v>
                </c:pt>
                <c:pt idx="5">
                  <c:v>557516944</c:v>
                </c:pt>
                <c:pt idx="6">
                  <c:v>1278703323</c:v>
                </c:pt>
                <c:pt idx="7">
                  <c:v>1347738894</c:v>
                </c:pt>
                <c:pt idx="8">
                  <c:v>765003495</c:v>
                </c:pt>
                <c:pt idx="9">
                  <c:v>1169958994</c:v>
                </c:pt>
                <c:pt idx="10">
                  <c:v>1064318139</c:v>
                </c:pt>
                <c:pt idx="11">
                  <c:v>943370723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Plan1!$M$269:$M$270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Plan1!$M$271:$M$282</c:f>
              <c:numCache>
                <c:formatCode>_(* #,##0_);_(* \(#,##0\);_(* "-"??_);_(@_)</c:formatCode>
                <c:ptCount val="12"/>
                <c:pt idx="0">
                  <c:v>1014449589</c:v>
                </c:pt>
                <c:pt idx="1">
                  <c:v>1233606769</c:v>
                </c:pt>
                <c:pt idx="2">
                  <c:v>1524449171</c:v>
                </c:pt>
                <c:pt idx="3">
                  <c:v>1313522809</c:v>
                </c:pt>
                <c:pt idx="4">
                  <c:v>1743693234</c:v>
                </c:pt>
                <c:pt idx="5">
                  <c:v>1194755082</c:v>
                </c:pt>
                <c:pt idx="6">
                  <c:v>711758481</c:v>
                </c:pt>
                <c:pt idx="7">
                  <c:v>1392656997</c:v>
                </c:pt>
                <c:pt idx="8">
                  <c:v>1299147999</c:v>
                </c:pt>
                <c:pt idx="9">
                  <c:v>716646334</c:v>
                </c:pt>
                <c:pt idx="10">
                  <c:v>1333048223</c:v>
                </c:pt>
                <c:pt idx="11">
                  <c:v>2815505352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Plan1!$N$269:$N$270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Plan1!$N$271:$N$282</c:f>
              <c:numCache>
                <c:formatCode>_(* #,##0_);_(* \(#,##0\);_(* "-"??_);_(@_)</c:formatCode>
                <c:ptCount val="12"/>
                <c:pt idx="0">
                  <c:v>1188396928</c:v>
                </c:pt>
                <c:pt idx="1">
                  <c:v>1677642545</c:v>
                </c:pt>
                <c:pt idx="2">
                  <c:v>1143710739</c:v>
                </c:pt>
                <c:pt idx="3">
                  <c:v>1536034093</c:v>
                </c:pt>
                <c:pt idx="4">
                  <c:v>2693183311</c:v>
                </c:pt>
                <c:pt idx="5">
                  <c:v>1866824289</c:v>
                </c:pt>
                <c:pt idx="6">
                  <c:v>2023005424</c:v>
                </c:pt>
                <c:pt idx="7">
                  <c:v>2396571771</c:v>
                </c:pt>
                <c:pt idx="8">
                  <c:v>1459662419</c:v>
                </c:pt>
                <c:pt idx="9">
                  <c:v>1750551624</c:v>
                </c:pt>
                <c:pt idx="10">
                  <c:v>1522505197</c:v>
                </c:pt>
                <c:pt idx="11">
                  <c:v>2527356605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Plan1!$O$269:$O$270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Plan1!$O$271:$O$282</c:f>
              <c:numCache>
                <c:formatCode>_(* #,##0_);_(* \(#,##0\);_(* "-"??_);_(@_)</c:formatCode>
                <c:ptCount val="12"/>
                <c:pt idx="0">
                  <c:v>1553983918</c:v>
                </c:pt>
                <c:pt idx="1">
                  <c:v>1682153949</c:v>
                </c:pt>
                <c:pt idx="2">
                  <c:v>2115644731</c:v>
                </c:pt>
                <c:pt idx="3">
                  <c:v>2250979426</c:v>
                </c:pt>
                <c:pt idx="4">
                  <c:v>1779810230</c:v>
                </c:pt>
                <c:pt idx="5">
                  <c:v>1065155301</c:v>
                </c:pt>
                <c:pt idx="6">
                  <c:v>1348032731</c:v>
                </c:pt>
                <c:pt idx="7">
                  <c:v>2334210463</c:v>
                </c:pt>
                <c:pt idx="8">
                  <c:v>1496664060</c:v>
                </c:pt>
                <c:pt idx="9">
                  <c:v>794288048</c:v>
                </c:pt>
                <c:pt idx="10">
                  <c:v>1573939101</c:v>
                </c:pt>
                <c:pt idx="11">
                  <c:v>2311014633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Plan1!$P$269:$P$270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Plan1!$P$271:$P$282</c:f>
              <c:numCache>
                <c:formatCode>_(* #,##0_);_(* \(#,##0\);_(* "-"??_);_(@_)</c:formatCode>
                <c:ptCount val="12"/>
                <c:pt idx="0">
                  <c:v>473625468</c:v>
                </c:pt>
                <c:pt idx="1">
                  <c:v>1032218102</c:v>
                </c:pt>
                <c:pt idx="2">
                  <c:v>1290209733</c:v>
                </c:pt>
                <c:pt idx="3">
                  <c:v>675674329</c:v>
                </c:pt>
                <c:pt idx="4">
                  <c:v>1096945579</c:v>
                </c:pt>
                <c:pt idx="5">
                  <c:v>728293100</c:v>
                </c:pt>
                <c:pt idx="6">
                  <c:v>692158186</c:v>
                </c:pt>
                <c:pt idx="7">
                  <c:v>1088002165</c:v>
                </c:pt>
                <c:pt idx="8">
                  <c:v>1553745089</c:v>
                </c:pt>
                <c:pt idx="9">
                  <c:v>980878038</c:v>
                </c:pt>
                <c:pt idx="10">
                  <c:v>1574214894</c:v>
                </c:pt>
                <c:pt idx="11">
                  <c:v>1770642759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Plan1!$Q$269:$Q$270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Plan1!$Q$271:$Q$282</c:f>
              <c:numCache>
                <c:formatCode>_(* #,##0_);_(* \(#,##0\);_(* "-"??_);_(@_)</c:formatCode>
                <c:ptCount val="12"/>
                <c:pt idx="0">
                  <c:v>1111427967</c:v>
                </c:pt>
                <c:pt idx="1">
                  <c:v>795771598</c:v>
                </c:pt>
                <c:pt idx="2">
                  <c:v>975553711</c:v>
                </c:pt>
                <c:pt idx="3">
                  <c:v>1078398533</c:v>
                </c:pt>
                <c:pt idx="4">
                  <c:v>1435617332</c:v>
                </c:pt>
                <c:pt idx="5">
                  <c:v>1417716022</c:v>
                </c:pt>
                <c:pt idx="6">
                  <c:v>2602565612</c:v>
                </c:pt>
                <c:pt idx="7">
                  <c:v>1488898574</c:v>
                </c:pt>
                <c:pt idx="8">
                  <c:v>1327190582</c:v>
                </c:pt>
                <c:pt idx="9">
                  <c:v>1301079260</c:v>
                </c:pt>
                <c:pt idx="10">
                  <c:v>1376055404</c:v>
                </c:pt>
                <c:pt idx="11">
                  <c:v>1446464989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Plan1!$R$269:$R$270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Plan1!$R$271:$R$282</c:f>
              <c:numCache>
                <c:formatCode>_(* #,##0_);_(* \(#,##0\);_(* "-"??_);_(@_)</c:formatCode>
                <c:ptCount val="12"/>
                <c:pt idx="0">
                  <c:v>1188709955</c:v>
                </c:pt>
                <c:pt idx="1">
                  <c:v>676721007</c:v>
                </c:pt>
                <c:pt idx="2">
                  <c:v>849856388</c:v>
                </c:pt>
                <c:pt idx="3">
                  <c:v>1088393159</c:v>
                </c:pt>
                <c:pt idx="4">
                  <c:v>1149737010</c:v>
                </c:pt>
                <c:pt idx="5">
                  <c:v>1445919594</c:v>
                </c:pt>
                <c:pt idx="6">
                  <c:v>1001821787</c:v>
                </c:pt>
                <c:pt idx="7">
                  <c:v>1132640741</c:v>
                </c:pt>
                <c:pt idx="8">
                  <c:v>788144333</c:v>
                </c:pt>
                <c:pt idx="9">
                  <c:v>911490679</c:v>
                </c:pt>
                <c:pt idx="10">
                  <c:v>671700966</c:v>
                </c:pt>
                <c:pt idx="11">
                  <c:v>876172681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Plan1!$S$269:$S$270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Plan1!$S$271:$S$282</c:f>
              <c:numCache>
                <c:formatCode>_(* #,##0_);_(* \(#,##0\);_(* "-"??_);_(@_)</c:formatCode>
                <c:ptCount val="12"/>
                <c:pt idx="0">
                  <c:v>811488525</c:v>
                </c:pt>
                <c:pt idx="1">
                  <c:v>512908285</c:v>
                </c:pt>
                <c:pt idx="2">
                  <c:v>510255830</c:v>
                </c:pt>
                <c:pt idx="3">
                  <c:v>700856490</c:v>
                </c:pt>
                <c:pt idx="4">
                  <c:v>532942269</c:v>
                </c:pt>
                <c:pt idx="5">
                  <c:v>966238279</c:v>
                </c:pt>
                <c:pt idx="6">
                  <c:v>906794823</c:v>
                </c:pt>
                <c:pt idx="7">
                  <c:v>1068827024</c:v>
                </c:pt>
                <c:pt idx="8">
                  <c:v>1102109822</c:v>
                </c:pt>
                <c:pt idx="9">
                  <c:v>1110381320</c:v>
                </c:pt>
                <c:pt idx="10">
                  <c:v>1161048155</c:v>
                </c:pt>
                <c:pt idx="11">
                  <c:v>689946446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Plan1!$T$269:$T$270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Plan1!$T$271:$T$282</c:f>
              <c:numCache>
                <c:formatCode>_(* #,##0_);_(* \(#,##0\);_(* "-"??_);_(@_)</c:formatCode>
                <c:ptCount val="12"/>
                <c:pt idx="0">
                  <c:v>1764351878</c:v>
                </c:pt>
                <c:pt idx="1">
                  <c:v>2072786736</c:v>
                </c:pt>
                <c:pt idx="2">
                  <c:v>1311569791</c:v>
                </c:pt>
                <c:pt idx="3">
                  <c:v>1000108139</c:v>
                </c:pt>
                <c:pt idx="4">
                  <c:v>1084204184</c:v>
                </c:pt>
                <c:pt idx="5">
                  <c:v>1974958222</c:v>
                </c:pt>
                <c:pt idx="6">
                  <c:v>1559444323</c:v>
                </c:pt>
                <c:pt idx="7">
                  <c:v>1346375840</c:v>
                </c:pt>
                <c:pt idx="8">
                  <c:v>1224510539</c:v>
                </c:pt>
                <c:pt idx="9">
                  <c:v>1234825486</c:v>
                </c:pt>
                <c:pt idx="10">
                  <c:v>877012428</c:v>
                </c:pt>
                <c:pt idx="11">
                  <c:v>1174849249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Plan1!$U$269:$U$270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Plan1!$U$271:$U$282</c:f>
              <c:numCache>
                <c:formatCode>_(* #,##0_);_(* \(#,##0\);_(* "-"??_);_(@_)</c:formatCode>
                <c:ptCount val="12"/>
                <c:pt idx="0">
                  <c:v>2097812220</c:v>
                </c:pt>
                <c:pt idx="1">
                  <c:v>1526352825</c:v>
                </c:pt>
                <c:pt idx="2">
                  <c:v>1697297641</c:v>
                </c:pt>
                <c:pt idx="3">
                  <c:v>1866533334</c:v>
                </c:pt>
                <c:pt idx="4">
                  <c:v>1659626149</c:v>
                </c:pt>
                <c:pt idx="5">
                  <c:v>1225136635</c:v>
                </c:pt>
                <c:pt idx="6">
                  <c:v>3465354755</c:v>
                </c:pt>
                <c:pt idx="7">
                  <c:v>1992925456</c:v>
                </c:pt>
                <c:pt idx="8">
                  <c:v>2620580793</c:v>
                </c:pt>
                <c:pt idx="9">
                  <c:v>3113372773</c:v>
                </c:pt>
                <c:pt idx="10">
                  <c:v>2112114191</c:v>
                </c:pt>
                <c:pt idx="11">
                  <c:v>1719666531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Plan1!$V$269:$V$270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Plan1!$V$271:$V$282</c:f>
              <c:numCache>
                <c:formatCode>_(* #,##0_);_(* \(#,##0\);_(* "-"??_);_(@_)</c:formatCode>
                <c:ptCount val="12"/>
                <c:pt idx="0">
                  <c:v>2028953419</c:v>
                </c:pt>
                <c:pt idx="1">
                  <c:v>1596785188</c:v>
                </c:pt>
                <c:pt idx="2">
                  <c:v>1995565620</c:v>
                </c:pt>
                <c:pt idx="3">
                  <c:v>2972157607</c:v>
                </c:pt>
                <c:pt idx="4">
                  <c:v>2161957499</c:v>
                </c:pt>
                <c:pt idx="5">
                  <c:v>1580083573</c:v>
                </c:pt>
                <c:pt idx="6">
                  <c:v>1581879483</c:v>
                </c:pt>
                <c:pt idx="7">
                  <c:v>1883137326</c:v>
                </c:pt>
                <c:pt idx="8">
                  <c:v>2093208676</c:v>
                </c:pt>
                <c:pt idx="9">
                  <c:v>2027454116</c:v>
                </c:pt>
                <c:pt idx="10">
                  <c:v>1361476162</c:v>
                </c:pt>
                <c:pt idx="11">
                  <c:v>2719673183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Plan1!$W$269:$W$270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Plan1!$W$271:$W$282</c:f>
              <c:numCache>
                <c:formatCode>_(* #,##0_);_(* \(#,##0\);_(* "-"??_);_(@_)</c:formatCode>
                <c:ptCount val="12"/>
                <c:pt idx="0">
                  <c:v>1707992442</c:v>
                </c:pt>
                <c:pt idx="1">
                  <c:v>2316023766</c:v>
                </c:pt>
                <c:pt idx="2">
                  <c:v>2023525034</c:v>
                </c:pt>
                <c:pt idx="3">
                  <c:v>1817132843</c:v>
                </c:pt>
                <c:pt idx="4">
                  <c:v>1386002196</c:v>
                </c:pt>
                <c:pt idx="5">
                  <c:v>1156303100</c:v>
                </c:pt>
                <c:pt idx="6">
                  <c:v>1928276220</c:v>
                </c:pt>
                <c:pt idx="7">
                  <c:v>1496515261</c:v>
                </c:pt>
                <c:pt idx="8">
                  <c:v>1471324597</c:v>
                </c:pt>
                <c:pt idx="9">
                  <c:v>1262950878</c:v>
                </c:pt>
                <c:pt idx="10">
                  <c:v>1459084689</c:v>
                </c:pt>
                <c:pt idx="11">
                  <c:v>1588726881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Plan1!$X$269:$X$270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Plan1!$X$271:$X$282</c:f>
              <c:numCache>
                <c:formatCode>_(* #,##0_);_(* \(#,##0\);_(* "-"??_);_(@_)</c:formatCode>
                <c:ptCount val="12"/>
                <c:pt idx="0">
                  <c:v>1591315839</c:v>
                </c:pt>
                <c:pt idx="1">
                  <c:v>1877907033</c:v>
                </c:pt>
                <c:pt idx="2">
                  <c:v>2661483504</c:v>
                </c:pt>
                <c:pt idx="3">
                  <c:v>2826701536</c:v>
                </c:pt>
                <c:pt idx="4">
                  <c:v>2230682322</c:v>
                </c:pt>
                <c:pt idx="5">
                  <c:v>3743887034</c:v>
                </c:pt>
                <c:pt idx="6">
                  <c:v>2058804985</c:v>
                </c:pt>
                <c:pt idx="7">
                  <c:v>3204026884</c:v>
                </c:pt>
                <c:pt idx="8">
                  <c:v>2486562157</c:v>
                </c:pt>
                <c:pt idx="9">
                  <c:v>2985889023</c:v>
                </c:pt>
                <c:pt idx="10">
                  <c:v>1934787403</c:v>
                </c:pt>
                <c:pt idx="11">
                  <c:v>3006933933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Plan1!$Y$269:$Y$270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Plan1!$Y$271:$Y$282</c:f>
              <c:numCache>
                <c:formatCode>_(* #,##0_);_(* \(#,##0\);_(* "-"??_);_(@_)</c:formatCode>
                <c:ptCount val="12"/>
                <c:pt idx="0">
                  <c:v>2151151388</c:v>
                </c:pt>
                <c:pt idx="1">
                  <c:v>3938875347</c:v>
                </c:pt>
                <c:pt idx="2">
                  <c:v>3479507047</c:v>
                </c:pt>
                <c:pt idx="3">
                  <c:v>3021133133</c:v>
                </c:pt>
                <c:pt idx="4">
                  <c:v>3097566778</c:v>
                </c:pt>
                <c:pt idx="5">
                  <c:v>3971869769</c:v>
                </c:pt>
                <c:pt idx="6">
                  <c:v>3465105228</c:v>
                </c:pt>
                <c:pt idx="7">
                  <c:v>3928197090</c:v>
                </c:pt>
                <c:pt idx="8">
                  <c:v>3464156399</c:v>
                </c:pt>
                <c:pt idx="9">
                  <c:v>2959747613</c:v>
                </c:pt>
                <c:pt idx="10">
                  <c:v>4569070822</c:v>
                </c:pt>
                <c:pt idx="11">
                  <c:v>4507383475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Plan1!$Z$269:$Z$270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Plan1!$Z$271:$Z$282</c:f>
              <c:numCache>
                <c:formatCode>_(* #,##0_);_(* \(#,##0\);_(* "-"??_);_(@_)</c:formatCode>
                <c:ptCount val="12"/>
                <c:pt idx="0">
                  <c:v>3129360527</c:v>
                </c:pt>
                <c:pt idx="1">
                  <c:v>1194413455</c:v>
                </c:pt>
                <c:pt idx="2">
                  <c:v>5520902205</c:v>
                </c:pt>
                <c:pt idx="3">
                  <c:v>2393081486</c:v>
                </c:pt>
                <c:pt idx="4">
                  <c:v>3519997846</c:v>
                </c:pt>
                <c:pt idx="5">
                  <c:v>2803459014</c:v>
                </c:pt>
                <c:pt idx="6">
                  <c:v>3642496319</c:v>
                </c:pt>
                <c:pt idx="7">
                  <c:v>3885415318</c:v>
                </c:pt>
                <c:pt idx="8">
                  <c:v>4304909734</c:v>
                </c:pt>
                <c:pt idx="9">
                  <c:v>4225096578</c:v>
                </c:pt>
                <c:pt idx="10">
                  <c:v>4442141375</c:v>
                </c:pt>
                <c:pt idx="11">
                  <c:v>3549804815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3-460C-8320-16330072D969}"/>
            </c:ext>
          </c:extLst>
        </c:ser>
        <c:ser>
          <c:idx val="24"/>
          <c:order val="24"/>
          <c:tx>
            <c:strRef>
              <c:f>Plan1!$AA$269:$AA$270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Plan1!$AA$271:$AA$282</c:f>
              <c:numCache>
                <c:formatCode>_(* #,##0_);_(* \(#,##0\);_(* "-"??_);_(@_)</c:formatCode>
                <c:ptCount val="12"/>
                <c:pt idx="0">
                  <c:v>4877245796</c:v>
                </c:pt>
                <c:pt idx="1">
                  <c:v>2712100038</c:v>
                </c:pt>
                <c:pt idx="2">
                  <c:v>3624326216</c:v>
                </c:pt>
                <c:pt idx="3">
                  <c:v>4514763346</c:v>
                </c:pt>
                <c:pt idx="4">
                  <c:v>4850725330</c:v>
                </c:pt>
                <c:pt idx="5">
                  <c:v>3623190643</c:v>
                </c:pt>
                <c:pt idx="6">
                  <c:v>3731437490</c:v>
                </c:pt>
                <c:pt idx="7">
                  <c:v>3587288642</c:v>
                </c:pt>
                <c:pt idx="8">
                  <c:v>3020437115</c:v>
                </c:pt>
                <c:pt idx="9">
                  <c:v>3679669622</c:v>
                </c:pt>
                <c:pt idx="10">
                  <c:v>4515628424</c:v>
                </c:pt>
                <c:pt idx="11">
                  <c:v>2227065858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0-45FD-9768-F88CD6738174}"/>
            </c:ext>
          </c:extLst>
        </c:ser>
        <c:ser>
          <c:idx val="25"/>
          <c:order val="25"/>
          <c:tx>
            <c:strRef>
              <c:f>Plan1!$AB$269:$AB$270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Plan1!$B$271:$B$282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Plan1!$AB$271:$AB$282</c:f>
              <c:numCache>
                <c:formatCode>_(* #,##0_);_(* \(#,##0\);_(* "-"??_);_(@_)</c:formatCode>
                <c:ptCount val="12"/>
                <c:pt idx="0">
                  <c:v>4654542254</c:v>
                </c:pt>
                <c:pt idx="1">
                  <c:v>2125518853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2-4145-B24B-F99635C0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Plan1!$C$328:$C$329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Plan1!$C$330:$C$341</c:f>
              <c:numCache>
                <c:formatCode>_(* #,##0_);_(* \(#,##0\);_(* "-"??_);_(@_)</c:formatCode>
                <c:ptCount val="12"/>
                <c:pt idx="0">
                  <c:v>8254566.7692628037</c:v>
                </c:pt>
                <c:pt idx="1">
                  <c:v>6610904.1763219107</c:v>
                </c:pt>
                <c:pt idx="2">
                  <c:v>7521585.9899120415</c:v>
                </c:pt>
                <c:pt idx="3">
                  <c:v>6821056.2840268938</c:v>
                </c:pt>
                <c:pt idx="4">
                  <c:v>11891854.280894766</c:v>
                </c:pt>
                <c:pt idx="5">
                  <c:v>8963253.3124554344</c:v>
                </c:pt>
                <c:pt idx="6">
                  <c:v>9453767.8193429336</c:v>
                </c:pt>
                <c:pt idx="7">
                  <c:v>11173960.760383995</c:v>
                </c:pt>
                <c:pt idx="8">
                  <c:v>7841794.4117138619</c:v>
                </c:pt>
                <c:pt idx="9">
                  <c:v>13488421.855129335</c:v>
                </c:pt>
                <c:pt idx="10">
                  <c:v>12249893.521411583</c:v>
                </c:pt>
                <c:pt idx="11">
                  <c:v>10559031.339359747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Plan1!$D$328:$D$329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Plan1!$D$330:$D$341</c:f>
              <c:numCache>
                <c:formatCode>_(* #,##0_);_(* \(#,##0\);_(* "-"??_);_(@_)</c:formatCode>
                <c:ptCount val="12"/>
                <c:pt idx="0">
                  <c:v>12427676.420324709</c:v>
                </c:pt>
                <c:pt idx="1">
                  <c:v>6436347.0340594267</c:v>
                </c:pt>
                <c:pt idx="2">
                  <c:v>12999948.020679995</c:v>
                </c:pt>
                <c:pt idx="3">
                  <c:v>8859550.8766347133</c:v>
                </c:pt>
                <c:pt idx="4">
                  <c:v>11696941.51110868</c:v>
                </c:pt>
                <c:pt idx="5">
                  <c:v>8506798.2423807979</c:v>
                </c:pt>
                <c:pt idx="6">
                  <c:v>11140002.8699966</c:v>
                </c:pt>
                <c:pt idx="7">
                  <c:v>6984194.8784476407</c:v>
                </c:pt>
                <c:pt idx="8">
                  <c:v>8219146.3880855665</c:v>
                </c:pt>
                <c:pt idx="9">
                  <c:v>8122526.3752438705</c:v>
                </c:pt>
                <c:pt idx="10">
                  <c:v>11922917.10926828</c:v>
                </c:pt>
                <c:pt idx="11">
                  <c:v>7639194.1051951796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9-4D9F-A336-12FCD0CC9F38}"/>
            </c:ext>
          </c:extLst>
        </c:ser>
        <c:ser>
          <c:idx val="2"/>
          <c:order val="2"/>
          <c:tx>
            <c:strRef>
              <c:f>Plan1!$E$328:$E$329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Plan1!$E$330:$E$341</c:f>
              <c:numCache>
                <c:formatCode>_(* #,##0_);_(* \(#,##0\);_(* "-"??_);_(@_)</c:formatCode>
                <c:ptCount val="12"/>
                <c:pt idx="0">
                  <c:v>8113261.6122539714</c:v>
                </c:pt>
                <c:pt idx="1">
                  <c:v>7842214.3176898509</c:v>
                </c:pt>
                <c:pt idx="2">
                  <c:v>8580442.9546890818</c:v>
                </c:pt>
                <c:pt idx="3">
                  <c:v>9787978.8355815746</c:v>
                </c:pt>
                <c:pt idx="4">
                  <c:v>8640377.8247909583</c:v>
                </c:pt>
                <c:pt idx="5">
                  <c:v>7012218.6606534934</c:v>
                </c:pt>
                <c:pt idx="6">
                  <c:v>10128179.066455742</c:v>
                </c:pt>
                <c:pt idx="7">
                  <c:v>7063889.093443363</c:v>
                </c:pt>
                <c:pt idx="8">
                  <c:v>9194344.1228482742</c:v>
                </c:pt>
                <c:pt idx="9">
                  <c:v>11100363.232752262</c:v>
                </c:pt>
                <c:pt idx="10">
                  <c:v>9539760.2990594767</c:v>
                </c:pt>
                <c:pt idx="11">
                  <c:v>8846561.5908572953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9-4D9F-A336-12FCD0CC9F38}"/>
            </c:ext>
          </c:extLst>
        </c:ser>
        <c:ser>
          <c:idx val="3"/>
          <c:order val="3"/>
          <c:tx>
            <c:strRef>
              <c:f>Plan1!$F$328:$F$329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Plan1!$F$330:$F$341</c:f>
              <c:numCache>
                <c:formatCode>_(* #,##0_);_(* \(#,##0\);_(* "-"??_);_(@_)</c:formatCode>
                <c:ptCount val="12"/>
                <c:pt idx="0">
                  <c:v>6255376.8667945005</c:v>
                </c:pt>
                <c:pt idx="1">
                  <c:v>7674792.2965980535</c:v>
                </c:pt>
                <c:pt idx="2">
                  <c:v>6267701.1638668925</c:v>
                </c:pt>
                <c:pt idx="3">
                  <c:v>7514505.1710312348</c:v>
                </c:pt>
                <c:pt idx="4">
                  <c:v>7277420.591547261</c:v>
                </c:pt>
                <c:pt idx="5">
                  <c:v>5942377.7218781384</c:v>
                </c:pt>
                <c:pt idx="6">
                  <c:v>6356551.4040395357</c:v>
                </c:pt>
                <c:pt idx="7">
                  <c:v>5351529.2603878779</c:v>
                </c:pt>
                <c:pt idx="8">
                  <c:v>9156090.995648846</c:v>
                </c:pt>
                <c:pt idx="9">
                  <c:v>10007625.54893861</c:v>
                </c:pt>
                <c:pt idx="10">
                  <c:v>6645726.0475231968</c:v>
                </c:pt>
                <c:pt idx="11">
                  <c:v>4194653.8305212324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9-4D9F-A336-12FCD0CC9F38}"/>
            </c:ext>
          </c:extLst>
        </c:ser>
        <c:ser>
          <c:idx val="4"/>
          <c:order val="4"/>
          <c:tx>
            <c:strRef>
              <c:f>Plan1!$G$328:$G$329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Plan1!$G$330:$G$341</c:f>
              <c:numCache>
                <c:formatCode>_(* #,##0_);_(* \(#,##0\);_(* "-"??_);_(@_)</c:formatCode>
                <c:ptCount val="12"/>
                <c:pt idx="0">
                  <c:v>5587412.404585802</c:v>
                </c:pt>
                <c:pt idx="1">
                  <c:v>3883263.2366879755</c:v>
                </c:pt>
                <c:pt idx="2">
                  <c:v>6978567.3311270392</c:v>
                </c:pt>
                <c:pt idx="3">
                  <c:v>4108393.7722332752</c:v>
                </c:pt>
                <c:pt idx="4">
                  <c:v>4416279.002128562</c:v>
                </c:pt>
                <c:pt idx="5">
                  <c:v>5222739.3940746635</c:v>
                </c:pt>
                <c:pt idx="6">
                  <c:v>5247821.8235311676</c:v>
                </c:pt>
                <c:pt idx="7">
                  <c:v>5942706.9800633406</c:v>
                </c:pt>
                <c:pt idx="8">
                  <c:v>7146488.4452056652</c:v>
                </c:pt>
                <c:pt idx="9">
                  <c:v>10483574.869831141</c:v>
                </c:pt>
                <c:pt idx="10">
                  <c:v>7743602.0200277492</c:v>
                </c:pt>
                <c:pt idx="11">
                  <c:v>7109205.341721233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9-4D9F-A336-12FCD0CC9F38}"/>
            </c:ext>
          </c:extLst>
        </c:ser>
        <c:ser>
          <c:idx val="5"/>
          <c:order val="5"/>
          <c:tx>
            <c:strRef>
              <c:f>Plan1!$H$328:$H$329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Plan1!$H$330:$H$341</c:f>
              <c:numCache>
                <c:formatCode>_(* #,##0_);_(* \(#,##0\);_(* "-"??_);_(@_)</c:formatCode>
                <c:ptCount val="12"/>
                <c:pt idx="0">
                  <c:v>4729784.6915845834</c:v>
                </c:pt>
                <c:pt idx="1">
                  <c:v>4048868.815956268</c:v>
                </c:pt>
                <c:pt idx="2">
                  <c:v>4735245.6841800949</c:v>
                </c:pt>
                <c:pt idx="3">
                  <c:v>4722208.2644410385</c:v>
                </c:pt>
                <c:pt idx="4">
                  <c:v>7010173.6100829495</c:v>
                </c:pt>
                <c:pt idx="5">
                  <c:v>8648749.9917456582</c:v>
                </c:pt>
                <c:pt idx="6">
                  <c:v>3239173.625815439</c:v>
                </c:pt>
                <c:pt idx="7">
                  <c:v>11774142.288724491</c:v>
                </c:pt>
                <c:pt idx="8">
                  <c:v>5855691.6169030778</c:v>
                </c:pt>
                <c:pt idx="9">
                  <c:v>4740847.947097146</c:v>
                </c:pt>
                <c:pt idx="10">
                  <c:v>4721470.5026057633</c:v>
                </c:pt>
                <c:pt idx="11">
                  <c:v>4468658.1880881833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99-4D9F-A336-12FCD0CC9F38}"/>
            </c:ext>
          </c:extLst>
        </c:ser>
        <c:ser>
          <c:idx val="6"/>
          <c:order val="6"/>
          <c:tx>
            <c:strRef>
              <c:f>Plan1!$I$328:$I$329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Plan1!$I$330:$I$341</c:f>
              <c:numCache>
                <c:formatCode>_(* #,##0_);_(* \(#,##0\);_(* "-"??_);_(@_)</c:formatCode>
                <c:ptCount val="12"/>
                <c:pt idx="0">
                  <c:v>6745677.4365991047</c:v>
                </c:pt>
                <c:pt idx="1">
                  <c:v>5380416.3107712576</c:v>
                </c:pt>
                <c:pt idx="2">
                  <c:v>5897441.38489947</c:v>
                </c:pt>
                <c:pt idx="3">
                  <c:v>7400967.3957407614</c:v>
                </c:pt>
                <c:pt idx="4">
                  <c:v>5552698.8244828526</c:v>
                </c:pt>
                <c:pt idx="5">
                  <c:v>6611610.1233377364</c:v>
                </c:pt>
                <c:pt idx="6">
                  <c:v>8672414.8825099301</c:v>
                </c:pt>
                <c:pt idx="7">
                  <c:v>6372129.0484340647</c:v>
                </c:pt>
                <c:pt idx="8">
                  <c:v>7818036.4602917992</c:v>
                </c:pt>
                <c:pt idx="9">
                  <c:v>9491064.2391959336</c:v>
                </c:pt>
                <c:pt idx="10">
                  <c:v>7882840.4984797761</c:v>
                </c:pt>
                <c:pt idx="11">
                  <c:v>7095295.6870478392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99-4D9F-A336-12FCD0CC9F38}"/>
            </c:ext>
          </c:extLst>
        </c:ser>
        <c:ser>
          <c:idx val="7"/>
          <c:order val="7"/>
          <c:tx>
            <c:strRef>
              <c:f>Plan1!$J$328:$J$329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Plan1!$J$330:$J$341</c:f>
              <c:numCache>
                <c:formatCode>_(* #,##0_);_(* \(#,##0\);_(* "-"??_);_(@_)</c:formatCode>
                <c:ptCount val="12"/>
                <c:pt idx="0">
                  <c:v>5899149.2212583441</c:v>
                </c:pt>
                <c:pt idx="1">
                  <c:v>7449087.6995345959</c:v>
                </c:pt>
                <c:pt idx="2">
                  <c:v>9064807.1283641346</c:v>
                </c:pt>
                <c:pt idx="3">
                  <c:v>6434515.1498807175</c:v>
                </c:pt>
                <c:pt idx="4">
                  <c:v>7308134.0773870805</c:v>
                </c:pt>
                <c:pt idx="5">
                  <c:v>9437506.4555166513</c:v>
                </c:pt>
                <c:pt idx="6">
                  <c:v>9420526.5261893831</c:v>
                </c:pt>
                <c:pt idx="7">
                  <c:v>9899116.1050986052</c:v>
                </c:pt>
                <c:pt idx="8">
                  <c:v>11846094.767422637</c:v>
                </c:pt>
                <c:pt idx="9">
                  <c:v>5382220.1490243599</c:v>
                </c:pt>
                <c:pt idx="10">
                  <c:v>10461999.087475264</c:v>
                </c:pt>
                <c:pt idx="11">
                  <c:v>7779210.3901599664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99-4D9F-A336-12FCD0CC9F38}"/>
            </c:ext>
          </c:extLst>
        </c:ser>
        <c:ser>
          <c:idx val="8"/>
          <c:order val="8"/>
          <c:tx>
            <c:strRef>
              <c:f>Plan1!$K$328:$K$329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Plan1!$K$330:$K$341</c:f>
              <c:numCache>
                <c:formatCode>_(* #,##0_);_(* \(#,##0\);_(* "-"??_);_(@_)</c:formatCode>
                <c:ptCount val="12"/>
                <c:pt idx="0">
                  <c:v>6281895.3087083884</c:v>
                </c:pt>
                <c:pt idx="1">
                  <c:v>8970671.3201534525</c:v>
                </c:pt>
                <c:pt idx="2">
                  <c:v>11650835.580487499</c:v>
                </c:pt>
                <c:pt idx="3">
                  <c:v>8638959.264274843</c:v>
                </c:pt>
                <c:pt idx="4">
                  <c:v>11185392.350973196</c:v>
                </c:pt>
                <c:pt idx="5">
                  <c:v>7826421.2840073872</c:v>
                </c:pt>
                <c:pt idx="6">
                  <c:v>6564385.901840616</c:v>
                </c:pt>
                <c:pt idx="7">
                  <c:v>10116012.983103443</c:v>
                </c:pt>
                <c:pt idx="8">
                  <c:v>11996719.778104182</c:v>
                </c:pt>
                <c:pt idx="9">
                  <c:v>13748340.862881739</c:v>
                </c:pt>
                <c:pt idx="10">
                  <c:v>10087011.959194804</c:v>
                </c:pt>
                <c:pt idx="11">
                  <c:v>5607378.8153359722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99-4D9F-A336-12FCD0CC9F38}"/>
            </c:ext>
          </c:extLst>
        </c:ser>
        <c:ser>
          <c:idx val="9"/>
          <c:order val="9"/>
          <c:tx>
            <c:strRef>
              <c:f>Plan1!$L$328:$L$329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Plan1!$L$330:$L$341</c:f>
              <c:numCache>
                <c:formatCode>_(* #,##0_);_(* \(#,##0\);_(* "-"??_);_(@_)</c:formatCode>
                <c:ptCount val="12"/>
                <c:pt idx="0">
                  <c:v>6600321.7982583921</c:v>
                </c:pt>
                <c:pt idx="1">
                  <c:v>4493848.1276921192</c:v>
                </c:pt>
                <c:pt idx="2">
                  <c:v>8947526.8164817952</c:v>
                </c:pt>
                <c:pt idx="3">
                  <c:v>6222750.4672123613</c:v>
                </c:pt>
                <c:pt idx="4">
                  <c:v>8983155.8452875596</c:v>
                </c:pt>
                <c:pt idx="5">
                  <c:v>6764640.0389231611</c:v>
                </c:pt>
                <c:pt idx="6">
                  <c:v>9497435.0055531338</c:v>
                </c:pt>
                <c:pt idx="7">
                  <c:v>10397865.908449436</c:v>
                </c:pt>
                <c:pt idx="8">
                  <c:v>9223596.3005382214</c:v>
                </c:pt>
                <c:pt idx="9">
                  <c:v>10827036.833481686</c:v>
                </c:pt>
                <c:pt idx="10">
                  <c:v>8355946.9590627141</c:v>
                </c:pt>
                <c:pt idx="11">
                  <c:v>9924846.0199423302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99-4D9F-A336-12FCD0CC9F38}"/>
            </c:ext>
          </c:extLst>
        </c:ser>
        <c:ser>
          <c:idx val="10"/>
          <c:order val="10"/>
          <c:tx>
            <c:strRef>
              <c:f>Plan1!$M$328:$M$329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Plan1!$M$330:$M$341</c:f>
              <c:numCache>
                <c:formatCode>_(* #,##0_);_(* \(#,##0\);_(* "-"??_);_(@_)</c:formatCode>
                <c:ptCount val="12"/>
                <c:pt idx="0">
                  <c:v>9414530.9997099992</c:v>
                </c:pt>
                <c:pt idx="1">
                  <c:v>12749633.862420136</c:v>
                </c:pt>
                <c:pt idx="2">
                  <c:v>15058432.006269248</c:v>
                </c:pt>
                <c:pt idx="3">
                  <c:v>16372735.436989969</c:v>
                </c:pt>
                <c:pt idx="4">
                  <c:v>13572992.682709452</c:v>
                </c:pt>
                <c:pt idx="5">
                  <c:v>13569329.326537389</c:v>
                </c:pt>
                <c:pt idx="6">
                  <c:v>14021750.600336974</c:v>
                </c:pt>
                <c:pt idx="7">
                  <c:v>17758629.931046564</c:v>
                </c:pt>
                <c:pt idx="8">
                  <c:v>19163696.068049554</c:v>
                </c:pt>
                <c:pt idx="9">
                  <c:v>15372437.473983316</c:v>
                </c:pt>
                <c:pt idx="10">
                  <c:v>14827029.699770605</c:v>
                </c:pt>
                <c:pt idx="11">
                  <c:v>10304742.929692386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99-4D9F-A336-12FCD0CC9F38}"/>
            </c:ext>
          </c:extLst>
        </c:ser>
        <c:ser>
          <c:idx val="11"/>
          <c:order val="11"/>
          <c:tx>
            <c:strRef>
              <c:f>Plan1!$N$328:$N$329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Plan1!$N$330:$N$341</c:f>
              <c:numCache>
                <c:formatCode>_(* #,##0_);_(* \(#,##0\);_(* "-"??_);_(@_)</c:formatCode>
                <c:ptCount val="12"/>
                <c:pt idx="0">
                  <c:v>9632416.8604688775</c:v>
                </c:pt>
                <c:pt idx="1">
                  <c:v>10036231.652153119</c:v>
                </c:pt>
                <c:pt idx="2">
                  <c:v>14005857.878066886</c:v>
                </c:pt>
                <c:pt idx="3">
                  <c:v>15502598.150982644</c:v>
                </c:pt>
                <c:pt idx="4">
                  <c:v>14864840.059010001</c:v>
                </c:pt>
                <c:pt idx="5">
                  <c:v>15852170.278343799</c:v>
                </c:pt>
                <c:pt idx="6">
                  <c:v>15815136.00286</c:v>
                </c:pt>
                <c:pt idx="7">
                  <c:v>20484597.490487959</c:v>
                </c:pt>
                <c:pt idx="8">
                  <c:v>20923663.076570004</c:v>
                </c:pt>
                <c:pt idx="9">
                  <c:v>20519674.870079998</c:v>
                </c:pt>
                <c:pt idx="10">
                  <c:v>17965219.49402</c:v>
                </c:pt>
                <c:pt idx="11">
                  <c:v>15072570.979315978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99-4D9F-A336-12FCD0CC9F38}"/>
            </c:ext>
          </c:extLst>
        </c:ser>
        <c:ser>
          <c:idx val="12"/>
          <c:order val="12"/>
          <c:tx>
            <c:strRef>
              <c:f>Plan1!$O$328:$O$329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Plan1!$O$330:$O$341</c:f>
              <c:numCache>
                <c:formatCode>_(* #,##0_);_(* \(#,##0\);_(* "-"??_);_(@_)</c:formatCode>
                <c:ptCount val="12"/>
                <c:pt idx="0">
                  <c:v>11196674.329847287</c:v>
                </c:pt>
                <c:pt idx="1">
                  <c:v>14819829.739877008</c:v>
                </c:pt>
                <c:pt idx="2">
                  <c:v>15510675.881201781</c:v>
                </c:pt>
                <c:pt idx="3">
                  <c:v>18480183.030581925</c:v>
                </c:pt>
                <c:pt idx="4">
                  <c:v>17018010.845489312</c:v>
                </c:pt>
                <c:pt idx="5">
                  <c:v>16100913.570180548</c:v>
                </c:pt>
                <c:pt idx="6">
                  <c:v>10031042.881963573</c:v>
                </c:pt>
                <c:pt idx="7">
                  <c:v>9452970.5550498273</c:v>
                </c:pt>
                <c:pt idx="8">
                  <c:v>10671675.249781223</c:v>
                </c:pt>
                <c:pt idx="9">
                  <c:v>14514184.270230733</c:v>
                </c:pt>
                <c:pt idx="10">
                  <c:v>21700222.397152249</c:v>
                </c:pt>
                <c:pt idx="11">
                  <c:v>11445688.151866468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99-4D9F-A336-12FCD0CC9F38}"/>
            </c:ext>
          </c:extLst>
        </c:ser>
        <c:ser>
          <c:idx val="13"/>
          <c:order val="13"/>
          <c:tx>
            <c:strRef>
              <c:f>Plan1!$P$328:$P$329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Plan1!$P$330:$P$341</c:f>
              <c:numCache>
                <c:formatCode>_(* #,##0_);_(* \(#,##0\);_(* "-"??_);_(@_)</c:formatCode>
                <c:ptCount val="12"/>
                <c:pt idx="0">
                  <c:v>20986094.44648125</c:v>
                </c:pt>
                <c:pt idx="1">
                  <c:v>12894365.716019636</c:v>
                </c:pt>
                <c:pt idx="2">
                  <c:v>15094404.37723151</c:v>
                </c:pt>
                <c:pt idx="3">
                  <c:v>20429804.474930674</c:v>
                </c:pt>
                <c:pt idx="4">
                  <c:v>20612929.957879998</c:v>
                </c:pt>
                <c:pt idx="5">
                  <c:v>9450662.1235239431</c:v>
                </c:pt>
                <c:pt idx="6">
                  <c:v>15608617.592437999</c:v>
                </c:pt>
                <c:pt idx="7">
                  <c:v>17799556.156090993</c:v>
                </c:pt>
                <c:pt idx="8">
                  <c:v>13171485.445619479</c:v>
                </c:pt>
                <c:pt idx="9">
                  <c:v>17553976.084008057</c:v>
                </c:pt>
                <c:pt idx="10">
                  <c:v>14193032.274436705</c:v>
                </c:pt>
                <c:pt idx="11">
                  <c:v>14795151.931616792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99-4D9F-A336-12FCD0CC9F38}"/>
            </c:ext>
          </c:extLst>
        </c:ser>
        <c:ser>
          <c:idx val="14"/>
          <c:order val="14"/>
          <c:tx>
            <c:strRef>
              <c:f>Plan1!$Q$328:$Q$329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Plan1!$Q$330:$Q$341</c:f>
              <c:numCache>
                <c:formatCode>_(* #,##0_);_(* \(#,##0\);_(* "-"??_);_(@_)</c:formatCode>
                <c:ptCount val="12"/>
                <c:pt idx="0">
                  <c:v>17731659.681705527</c:v>
                </c:pt>
                <c:pt idx="1">
                  <c:v>16968987.242453717</c:v>
                </c:pt>
                <c:pt idx="2">
                  <c:v>13167801.183318291</c:v>
                </c:pt>
                <c:pt idx="3">
                  <c:v>12641641.627999777</c:v>
                </c:pt>
                <c:pt idx="4">
                  <c:v>17538012.383633904</c:v>
                </c:pt>
                <c:pt idx="5">
                  <c:v>17151095.561705913</c:v>
                </c:pt>
                <c:pt idx="6">
                  <c:v>19160326.461099915</c:v>
                </c:pt>
                <c:pt idx="7">
                  <c:v>14686531.587423692</c:v>
                </c:pt>
                <c:pt idx="8">
                  <c:v>17068704.314251918</c:v>
                </c:pt>
                <c:pt idx="9">
                  <c:v>13003480.841590932</c:v>
                </c:pt>
                <c:pt idx="10">
                  <c:v>15786727.369035855</c:v>
                </c:pt>
                <c:pt idx="11">
                  <c:v>21829734.556455459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99-4D9F-A336-12FCD0CC9F38}"/>
            </c:ext>
          </c:extLst>
        </c:ser>
        <c:ser>
          <c:idx val="15"/>
          <c:order val="15"/>
          <c:tx>
            <c:strRef>
              <c:f>Plan1!$R$328:$R$329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Plan1!$R$330:$R$341</c:f>
              <c:numCache>
                <c:formatCode>_(* #,##0_);_(* \(#,##0\);_(* "-"??_);_(@_)</c:formatCode>
                <c:ptCount val="12"/>
                <c:pt idx="0">
                  <c:v>14725126.421549933</c:v>
                </c:pt>
                <c:pt idx="1">
                  <c:v>17089829.235156305</c:v>
                </c:pt>
                <c:pt idx="2">
                  <c:v>18761172.596819829</c:v>
                </c:pt>
                <c:pt idx="3">
                  <c:v>14363914.659480486</c:v>
                </c:pt>
                <c:pt idx="4">
                  <c:v>13863656.617451413</c:v>
                </c:pt>
                <c:pt idx="5">
                  <c:v>15012212.511960207</c:v>
                </c:pt>
                <c:pt idx="6">
                  <c:v>14007865.458931061</c:v>
                </c:pt>
                <c:pt idx="7">
                  <c:v>4458744.8801450627</c:v>
                </c:pt>
                <c:pt idx="8">
                  <c:v>9657600.7543374095</c:v>
                </c:pt>
                <c:pt idx="9">
                  <c:v>10970253.029928574</c:v>
                </c:pt>
                <c:pt idx="10">
                  <c:v>18887719.553918976</c:v>
                </c:pt>
                <c:pt idx="11">
                  <c:v>10003870.527901363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99-4D9F-A336-12FCD0CC9F38}"/>
            </c:ext>
          </c:extLst>
        </c:ser>
        <c:ser>
          <c:idx val="16"/>
          <c:order val="16"/>
          <c:tx>
            <c:strRef>
              <c:f>Plan1!$S$328:$S$329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Plan1!$S$330:$S$341</c:f>
              <c:numCache>
                <c:formatCode>_(* #,##0_);_(* \(#,##0\);_(* "-"??_);_(@_)</c:formatCode>
                <c:ptCount val="12"/>
                <c:pt idx="0">
                  <c:v>3759252.9716649852</c:v>
                </c:pt>
                <c:pt idx="1">
                  <c:v>17651757.846077062</c:v>
                </c:pt>
                <c:pt idx="2">
                  <c:v>17009226.267321263</c:v>
                </c:pt>
                <c:pt idx="3">
                  <c:v>17521543.91527449</c:v>
                </c:pt>
                <c:pt idx="4">
                  <c:v>15362174.439648535</c:v>
                </c:pt>
                <c:pt idx="5">
                  <c:v>14529503.521464732</c:v>
                </c:pt>
                <c:pt idx="6">
                  <c:v>19463368.267854109</c:v>
                </c:pt>
                <c:pt idx="7">
                  <c:v>20186904.851813659</c:v>
                </c:pt>
                <c:pt idx="8">
                  <c:v>15701694.304138208</c:v>
                </c:pt>
                <c:pt idx="9">
                  <c:v>13385699.470802968</c:v>
                </c:pt>
                <c:pt idx="10">
                  <c:v>10659235.747877298</c:v>
                </c:pt>
                <c:pt idx="11">
                  <c:v>12933893.964270897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99-4D9F-A336-12FCD0CC9F38}"/>
            </c:ext>
          </c:extLst>
        </c:ser>
        <c:ser>
          <c:idx val="17"/>
          <c:order val="17"/>
          <c:tx>
            <c:strRef>
              <c:f>Plan1!$T$328:$T$329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Plan1!$T$330:$T$341</c:f>
              <c:numCache>
                <c:formatCode>_(* #,##0_);_(* \(#,##0\);_(* "-"??_);_(@_)</c:formatCode>
                <c:ptCount val="12"/>
                <c:pt idx="0">
                  <c:v>19306646.454723649</c:v>
                </c:pt>
                <c:pt idx="1">
                  <c:v>24657149.304716412</c:v>
                </c:pt>
                <c:pt idx="2">
                  <c:v>18297313.864670031</c:v>
                </c:pt>
                <c:pt idx="3">
                  <c:v>16877236.007983103</c:v>
                </c:pt>
                <c:pt idx="4">
                  <c:v>13637962.133037342</c:v>
                </c:pt>
                <c:pt idx="5">
                  <c:v>21083712.298562266</c:v>
                </c:pt>
                <c:pt idx="6">
                  <c:v>19532094.330496933</c:v>
                </c:pt>
                <c:pt idx="7">
                  <c:v>20660203.402965061</c:v>
                </c:pt>
                <c:pt idx="8">
                  <c:v>17685625.825485148</c:v>
                </c:pt>
                <c:pt idx="9">
                  <c:v>21437957.969821274</c:v>
                </c:pt>
                <c:pt idx="10">
                  <c:v>13717406.76010379</c:v>
                </c:pt>
                <c:pt idx="11">
                  <c:v>17826258.038027372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99-4D9F-A336-12FCD0CC9F38}"/>
            </c:ext>
          </c:extLst>
        </c:ser>
        <c:ser>
          <c:idx val="18"/>
          <c:order val="18"/>
          <c:tx>
            <c:strRef>
              <c:f>Plan1!$U$328:$U$329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Plan1!$U$330:$U$341</c:f>
              <c:numCache>
                <c:formatCode>_(* #,##0_);_(* \(#,##0\);_(* "-"??_);_(@_)</c:formatCode>
                <c:ptCount val="12"/>
                <c:pt idx="0">
                  <c:v>21367728.461626347</c:v>
                </c:pt>
                <c:pt idx="1">
                  <c:v>19199575.370815538</c:v>
                </c:pt>
                <c:pt idx="2">
                  <c:v>17886289.743740004</c:v>
                </c:pt>
                <c:pt idx="3">
                  <c:v>16400826.929048253</c:v>
                </c:pt>
                <c:pt idx="4">
                  <c:v>11449294.149898943</c:v>
                </c:pt>
                <c:pt idx="5">
                  <c:v>13603067.548645452</c:v>
                </c:pt>
                <c:pt idx="6">
                  <c:v>18855675.730732683</c:v>
                </c:pt>
                <c:pt idx="7">
                  <c:v>18657003.741428278</c:v>
                </c:pt>
                <c:pt idx="8">
                  <c:v>11669078.847581794</c:v>
                </c:pt>
                <c:pt idx="9">
                  <c:v>17062402.742561754</c:v>
                </c:pt>
                <c:pt idx="10">
                  <c:v>17641219.61319961</c:v>
                </c:pt>
                <c:pt idx="11">
                  <c:v>22241032.834390346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99-4D9F-A336-12FCD0CC9F38}"/>
            </c:ext>
          </c:extLst>
        </c:ser>
        <c:ser>
          <c:idx val="19"/>
          <c:order val="19"/>
          <c:tx>
            <c:strRef>
              <c:f>Plan1!$V$328:$V$329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Plan1!$V$330:$V$341</c:f>
              <c:numCache>
                <c:formatCode>_(* #,##0_);_(* \(#,##0\);_(* "-"??_);_(@_)</c:formatCode>
                <c:ptCount val="12"/>
                <c:pt idx="0">
                  <c:v>16713491.913337432</c:v>
                </c:pt>
                <c:pt idx="1">
                  <c:v>16610996.0655738</c:v>
                </c:pt>
                <c:pt idx="2">
                  <c:v>15763226.876182679</c:v>
                </c:pt>
                <c:pt idx="3">
                  <c:v>16628454.76621183</c:v>
                </c:pt>
                <c:pt idx="4">
                  <c:v>18621314.180230606</c:v>
                </c:pt>
                <c:pt idx="5">
                  <c:v>11790461.707233276</c:v>
                </c:pt>
                <c:pt idx="6">
                  <c:v>25299407.842237331</c:v>
                </c:pt>
                <c:pt idx="7">
                  <c:v>17344958.709387988</c:v>
                </c:pt>
                <c:pt idx="8">
                  <c:v>17860255.466372844</c:v>
                </c:pt>
                <c:pt idx="9">
                  <c:v>22577192.28222578</c:v>
                </c:pt>
                <c:pt idx="10">
                  <c:v>22697475.51612654</c:v>
                </c:pt>
                <c:pt idx="11">
                  <c:v>13130765.396981049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99-4D9F-A336-12FCD0CC9F38}"/>
            </c:ext>
          </c:extLst>
        </c:ser>
        <c:ser>
          <c:idx val="20"/>
          <c:order val="20"/>
          <c:tx>
            <c:strRef>
              <c:f>Plan1!$W$328:$W$329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Plan1!$W$330:$W$341</c:f>
              <c:numCache>
                <c:formatCode>_(* #,##0_);_(* \(#,##0\);_(* "-"??_);_(@_)</c:formatCode>
                <c:ptCount val="12"/>
                <c:pt idx="0">
                  <c:v>18631602.788412362</c:v>
                </c:pt>
                <c:pt idx="1">
                  <c:v>15640407.789677819</c:v>
                </c:pt>
                <c:pt idx="2">
                  <c:v>14459614.620500008</c:v>
                </c:pt>
                <c:pt idx="3">
                  <c:v>15513699.675904414</c:v>
                </c:pt>
                <c:pt idx="4">
                  <c:v>12464285.337620459</c:v>
                </c:pt>
                <c:pt idx="5">
                  <c:v>13129148.919786898</c:v>
                </c:pt>
                <c:pt idx="6">
                  <c:v>12479377.061040495</c:v>
                </c:pt>
                <c:pt idx="7">
                  <c:v>13964486.677410711</c:v>
                </c:pt>
                <c:pt idx="8">
                  <c:v>15421677.469348626</c:v>
                </c:pt>
                <c:pt idx="9">
                  <c:v>15257598.081526939</c:v>
                </c:pt>
                <c:pt idx="10">
                  <c:v>17180455.327508535</c:v>
                </c:pt>
                <c:pt idx="11">
                  <c:v>13634360.050763989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99-4D9F-A336-12FCD0CC9F38}"/>
            </c:ext>
          </c:extLst>
        </c:ser>
        <c:ser>
          <c:idx val="21"/>
          <c:order val="21"/>
          <c:tx>
            <c:strRef>
              <c:f>Plan1!$X$328:$X$329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Plan1!$X$330:$X$341</c:f>
              <c:numCache>
                <c:formatCode>_(* #,##0_);_(* \(#,##0\);_(* "-"??_);_(@_)</c:formatCode>
                <c:ptCount val="12"/>
                <c:pt idx="0">
                  <c:v>19494167.624686144</c:v>
                </c:pt>
                <c:pt idx="1">
                  <c:v>12529420.005573118</c:v>
                </c:pt>
                <c:pt idx="2">
                  <c:v>15493262.027268192</c:v>
                </c:pt>
                <c:pt idx="3">
                  <c:v>20032874.910824902</c:v>
                </c:pt>
                <c:pt idx="4">
                  <c:v>18226814.2968775</c:v>
                </c:pt>
                <c:pt idx="5">
                  <c:v>19000797.000772044</c:v>
                </c:pt>
                <c:pt idx="6">
                  <c:v>17355804.913402729</c:v>
                </c:pt>
                <c:pt idx="7">
                  <c:v>25684584.678414341</c:v>
                </c:pt>
                <c:pt idx="8">
                  <c:v>17549233.040297702</c:v>
                </c:pt>
                <c:pt idx="9">
                  <c:v>25523097.355141126</c:v>
                </c:pt>
                <c:pt idx="10">
                  <c:v>17942065.649049643</c:v>
                </c:pt>
                <c:pt idx="11">
                  <c:v>17816089.725809481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299-4D9F-A336-12FCD0CC9F38}"/>
            </c:ext>
          </c:extLst>
        </c:ser>
        <c:ser>
          <c:idx val="22"/>
          <c:order val="22"/>
          <c:tx>
            <c:strRef>
              <c:f>Plan1!$Y$328:$Y$329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Plan1!$Y$330:$Y$341</c:f>
              <c:numCache>
                <c:formatCode>_(* #,##0_);_(* \(#,##0\);_(* "-"??_);_(@_)</c:formatCode>
                <c:ptCount val="12"/>
                <c:pt idx="0">
                  <c:v>18219827.635040279</c:v>
                </c:pt>
                <c:pt idx="1">
                  <c:v>8327571.0090257823</c:v>
                </c:pt>
                <c:pt idx="2">
                  <c:v>16023835.137099553</c:v>
                </c:pt>
                <c:pt idx="3">
                  <c:v>20798260.521061059</c:v>
                </c:pt>
                <c:pt idx="4">
                  <c:v>25783622.560673036</c:v>
                </c:pt>
                <c:pt idx="5">
                  <c:v>14083145.056499686</c:v>
                </c:pt>
                <c:pt idx="6">
                  <c:v>23026337.268468514</c:v>
                </c:pt>
                <c:pt idx="7">
                  <c:v>24412400.475457042</c:v>
                </c:pt>
                <c:pt idx="8">
                  <c:v>24785239.349393163</c:v>
                </c:pt>
                <c:pt idx="9">
                  <c:v>19600511.309805527</c:v>
                </c:pt>
                <c:pt idx="10">
                  <c:v>14270763.152972495</c:v>
                </c:pt>
                <c:pt idx="11">
                  <c:v>29252737.1233273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299-4D9F-A336-12FCD0CC9F38}"/>
            </c:ext>
          </c:extLst>
        </c:ser>
        <c:ser>
          <c:idx val="23"/>
          <c:order val="23"/>
          <c:tx>
            <c:strRef>
              <c:f>Plan1!$Z$328:$Z$329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Plan1!$Z$330:$Z$341</c:f>
              <c:numCache>
                <c:formatCode>_(* #,##0_);_(* \(#,##0\);_(* "-"??_);_(@_)</c:formatCode>
                <c:ptCount val="12"/>
                <c:pt idx="0">
                  <c:v>15816665.525502818</c:v>
                </c:pt>
                <c:pt idx="1">
                  <c:v>18416555.637659583</c:v>
                </c:pt>
                <c:pt idx="2">
                  <c:v>21918092.058483031</c:v>
                </c:pt>
                <c:pt idx="3">
                  <c:v>16650086.827705692</c:v>
                </c:pt>
                <c:pt idx="4">
                  <c:v>20154023.847429439</c:v>
                </c:pt>
                <c:pt idx="5">
                  <c:v>16846951.571201801</c:v>
                </c:pt>
                <c:pt idx="6">
                  <c:v>17924141.76672307</c:v>
                </c:pt>
                <c:pt idx="7">
                  <c:v>19950319.821536779</c:v>
                </c:pt>
                <c:pt idx="8">
                  <c:v>17011656.322383251</c:v>
                </c:pt>
                <c:pt idx="9">
                  <c:v>15649235.872864053</c:v>
                </c:pt>
                <c:pt idx="10">
                  <c:v>14500461.671671858</c:v>
                </c:pt>
                <c:pt idx="11">
                  <c:v>20885940.812849827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299-4D9F-A336-12FCD0CC9F38}"/>
            </c:ext>
          </c:extLst>
        </c:ser>
        <c:ser>
          <c:idx val="24"/>
          <c:order val="24"/>
          <c:tx>
            <c:strRef>
              <c:f>Plan1!$AA$328:$AA$329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Plan1!$AA$330:$AA$341</c:f>
              <c:numCache>
                <c:formatCode>_(* #,##0_);_(* \(#,##0\);_(* "-"??_);_(@_)</c:formatCode>
                <c:ptCount val="12"/>
                <c:pt idx="0">
                  <c:v>18581206.986941174</c:v>
                </c:pt>
                <c:pt idx="1">
                  <c:v>14209937.60418696</c:v>
                </c:pt>
                <c:pt idx="2">
                  <c:v>19649388.789629668</c:v>
                </c:pt>
                <c:pt idx="3">
                  <c:v>17805586.905434076</c:v>
                </c:pt>
                <c:pt idx="4">
                  <c:v>19159443.900443751</c:v>
                </c:pt>
                <c:pt idx="5">
                  <c:v>19515954.92461697</c:v>
                </c:pt>
                <c:pt idx="6">
                  <c:v>19238028.138292383</c:v>
                </c:pt>
                <c:pt idx="7">
                  <c:v>20373731.027411975</c:v>
                </c:pt>
                <c:pt idx="8">
                  <c:v>20052457.495596331</c:v>
                </c:pt>
                <c:pt idx="9">
                  <c:v>18705294.199114598</c:v>
                </c:pt>
                <c:pt idx="10">
                  <c:v>13121927.585510351</c:v>
                </c:pt>
                <c:pt idx="11">
                  <c:v>15731353.085727671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299-4D9F-A336-12FCD0CC9F38}"/>
            </c:ext>
          </c:extLst>
        </c:ser>
        <c:ser>
          <c:idx val="25"/>
          <c:order val="25"/>
          <c:tx>
            <c:strRef>
              <c:f>Plan1!$AB$328:$AB$329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Plan1!$B$330:$B$341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Plan1!$AB$330:$AB$341</c:f>
              <c:numCache>
                <c:formatCode>_(* #,##0_);_(* \(#,##0\);_(* "-"??_);_(@_)</c:formatCode>
                <c:ptCount val="12"/>
                <c:pt idx="0">
                  <c:v>19973943.47591909</c:v>
                </c:pt>
                <c:pt idx="1">
                  <c:v>15730347.724775029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8-4358-AA1A-67CA5E4F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barris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dinâmica6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Plan1!$C$389:$C$390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Plan1!$C$391:$C$402</c:f>
              <c:numCache>
                <c:formatCode>_(* #,##0_);_(* \(#,##0\);_(* "-"??_);_(@_)</c:formatCode>
                <c:ptCount val="12"/>
                <c:pt idx="0">
                  <c:v>167443533</c:v>
                </c:pt>
                <c:pt idx="1">
                  <c:v>164836131</c:v>
                </c:pt>
                <c:pt idx="2">
                  <c:v>199807833</c:v>
                </c:pt>
                <c:pt idx="3">
                  <c:v>188123240</c:v>
                </c:pt>
                <c:pt idx="4">
                  <c:v>315964775</c:v>
                </c:pt>
                <c:pt idx="5">
                  <c:v>228431778</c:v>
                </c:pt>
                <c:pt idx="6">
                  <c:v>242522067</c:v>
                </c:pt>
                <c:pt idx="7">
                  <c:v>291848227</c:v>
                </c:pt>
                <c:pt idx="8">
                  <c:v>237470101</c:v>
                </c:pt>
                <c:pt idx="9">
                  <c:v>439873873</c:v>
                </c:pt>
                <c:pt idx="10">
                  <c:v>418770536</c:v>
                </c:pt>
                <c:pt idx="11">
                  <c:v>332377698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Plan1!$D$389:$D$390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Plan1!$D$391:$D$402</c:f>
              <c:numCache>
                <c:formatCode>_(* #,##0_);_(* \(#,##0\);_(* "-"??_);_(@_)</c:formatCode>
                <c:ptCount val="12"/>
                <c:pt idx="0">
                  <c:v>350514133</c:v>
                </c:pt>
                <c:pt idx="1">
                  <c:v>160114470</c:v>
                </c:pt>
                <c:pt idx="2">
                  <c:v>341228837</c:v>
                </c:pt>
                <c:pt idx="3">
                  <c:v>215267175</c:v>
                </c:pt>
                <c:pt idx="4">
                  <c:v>278492862</c:v>
                </c:pt>
                <c:pt idx="5">
                  <c:v>235670625</c:v>
                </c:pt>
                <c:pt idx="6">
                  <c:v>285315190</c:v>
                </c:pt>
                <c:pt idx="7">
                  <c:v>146247981</c:v>
                </c:pt>
                <c:pt idx="8">
                  <c:v>207754416</c:v>
                </c:pt>
                <c:pt idx="9">
                  <c:v>201849177</c:v>
                </c:pt>
                <c:pt idx="10">
                  <c:v>268954693</c:v>
                </c:pt>
                <c:pt idx="11">
                  <c:v>146996136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Plan1!$E$389:$E$390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Plan1!$E$391:$E$402</c:f>
              <c:numCache>
                <c:formatCode>_(* #,##0_);_(* \(#,##0\);_(* "-"??_);_(@_)</c:formatCode>
                <c:ptCount val="12"/>
                <c:pt idx="0">
                  <c:v>140527257</c:v>
                </c:pt>
                <c:pt idx="1">
                  <c:v>128310526</c:v>
                </c:pt>
                <c:pt idx="2">
                  <c:v>169874409</c:v>
                </c:pt>
                <c:pt idx="3">
                  <c:v>210903119</c:v>
                </c:pt>
                <c:pt idx="4">
                  <c:v>192880734</c:v>
                </c:pt>
                <c:pt idx="5">
                  <c:v>165872438</c:v>
                </c:pt>
                <c:pt idx="6">
                  <c:v>223592934</c:v>
                </c:pt>
                <c:pt idx="7">
                  <c:v>170527877</c:v>
                </c:pt>
                <c:pt idx="8">
                  <c:v>238714532</c:v>
                </c:pt>
                <c:pt idx="9">
                  <c:v>287280692</c:v>
                </c:pt>
                <c:pt idx="10">
                  <c:v>230285538</c:v>
                </c:pt>
                <c:pt idx="11">
                  <c:v>235634832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Plan1!$F$389:$F$390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Plan1!$F$391:$F$402</c:f>
              <c:numCache>
                <c:formatCode>_(* #,##0_);_(* \(#,##0\);_(* "-"??_);_(@_)</c:formatCode>
                <c:ptCount val="12"/>
                <c:pt idx="0">
                  <c:v>157770020</c:v>
                </c:pt>
                <c:pt idx="1">
                  <c:v>195766738</c:v>
                </c:pt>
                <c:pt idx="2">
                  <c:v>170831770</c:v>
                </c:pt>
                <c:pt idx="3">
                  <c:v>207047602</c:v>
                </c:pt>
                <c:pt idx="4">
                  <c:v>220913951</c:v>
                </c:pt>
                <c:pt idx="5">
                  <c:v>150222327</c:v>
                </c:pt>
                <c:pt idx="6">
                  <c:v>148300279</c:v>
                </c:pt>
                <c:pt idx="7">
                  <c:v>150319868</c:v>
                </c:pt>
                <c:pt idx="8">
                  <c:v>262511744</c:v>
                </c:pt>
                <c:pt idx="9">
                  <c:v>272353512</c:v>
                </c:pt>
                <c:pt idx="10">
                  <c:v>166533159</c:v>
                </c:pt>
                <c:pt idx="11">
                  <c:v>123370613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Plan1!$G$389:$G$390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Plan1!$G$391:$G$402</c:f>
              <c:numCache>
                <c:formatCode>_(* #,##0_);_(* \(#,##0\);_(* "-"??_);_(@_)</c:formatCode>
                <c:ptCount val="12"/>
                <c:pt idx="0">
                  <c:v>171062563</c:v>
                </c:pt>
                <c:pt idx="1">
                  <c:v>121549614</c:v>
                </c:pt>
                <c:pt idx="2">
                  <c:v>200701075</c:v>
                </c:pt>
                <c:pt idx="3">
                  <c:v>122717781</c:v>
                </c:pt>
                <c:pt idx="4">
                  <c:v>122957755</c:v>
                </c:pt>
                <c:pt idx="5">
                  <c:v>158357194</c:v>
                </c:pt>
                <c:pt idx="6">
                  <c:v>173430387</c:v>
                </c:pt>
                <c:pt idx="7">
                  <c:v>204775186</c:v>
                </c:pt>
                <c:pt idx="8">
                  <c:v>253509727</c:v>
                </c:pt>
                <c:pt idx="9">
                  <c:v>472524749</c:v>
                </c:pt>
                <c:pt idx="10">
                  <c:v>348992140</c:v>
                </c:pt>
                <c:pt idx="11">
                  <c:v>294267675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Plan1!$H$389:$H$390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Plan1!$H$391:$H$402</c:f>
              <c:numCache>
                <c:formatCode>_(* #,##0_);_(* \(#,##0\);_(* "-"??_);_(@_)</c:formatCode>
                <c:ptCount val="12"/>
                <c:pt idx="0">
                  <c:v>193774329</c:v>
                </c:pt>
                <c:pt idx="1">
                  <c:v>163844846</c:v>
                </c:pt>
                <c:pt idx="2">
                  <c:v>201655711</c:v>
                </c:pt>
                <c:pt idx="3">
                  <c:v>185363976</c:v>
                </c:pt>
                <c:pt idx="4">
                  <c:v>345330542</c:v>
                </c:pt>
                <c:pt idx="5">
                  <c:v>402294364</c:v>
                </c:pt>
                <c:pt idx="6">
                  <c:v>159938477</c:v>
                </c:pt>
                <c:pt idx="7">
                  <c:v>653115655</c:v>
                </c:pt>
                <c:pt idx="8">
                  <c:v>322632692</c:v>
                </c:pt>
                <c:pt idx="9">
                  <c:v>262103723</c:v>
                </c:pt>
                <c:pt idx="10">
                  <c:v>222479057</c:v>
                </c:pt>
                <c:pt idx="11">
                  <c:v>223338745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Plan1!$I$389:$I$390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Plan1!$I$391:$I$402</c:f>
              <c:numCache>
                <c:formatCode>_(* #,##0_);_(* \(#,##0\);_(* "-"??_);_(@_)</c:formatCode>
                <c:ptCount val="12"/>
                <c:pt idx="0">
                  <c:v>381687061</c:v>
                </c:pt>
                <c:pt idx="1">
                  <c:v>279619624</c:v>
                </c:pt>
                <c:pt idx="2">
                  <c:v>308739944</c:v>
                </c:pt>
                <c:pt idx="3">
                  <c:v>408038097</c:v>
                </c:pt>
                <c:pt idx="4">
                  <c:v>270593187</c:v>
                </c:pt>
                <c:pt idx="5">
                  <c:v>421643971</c:v>
                </c:pt>
                <c:pt idx="6">
                  <c:v>492012309</c:v>
                </c:pt>
                <c:pt idx="7">
                  <c:v>374956310</c:v>
                </c:pt>
                <c:pt idx="8">
                  <c:v>526697388</c:v>
                </c:pt>
                <c:pt idx="9">
                  <c:v>584600791</c:v>
                </c:pt>
                <c:pt idx="10">
                  <c:v>488003295</c:v>
                </c:pt>
                <c:pt idx="11">
                  <c:v>421932754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Plan1!$J$389:$J$390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Plan1!$J$391:$J$402</c:f>
              <c:numCache>
                <c:formatCode>_(* #,##0_);_(* \(#,##0\);_(* "-"??_);_(@_)</c:formatCode>
                <c:ptCount val="12"/>
                <c:pt idx="0">
                  <c:v>343667540</c:v>
                </c:pt>
                <c:pt idx="1">
                  <c:v>387358512</c:v>
                </c:pt>
                <c:pt idx="2">
                  <c:v>469102007</c:v>
                </c:pt>
                <c:pt idx="3">
                  <c:v>383261504</c:v>
                </c:pt>
                <c:pt idx="4">
                  <c:v>510614677</c:v>
                </c:pt>
                <c:pt idx="5">
                  <c:v>627265909</c:v>
                </c:pt>
                <c:pt idx="6">
                  <c:v>691039837</c:v>
                </c:pt>
                <c:pt idx="7">
                  <c:v>709415277</c:v>
                </c:pt>
                <c:pt idx="8">
                  <c:v>906342258</c:v>
                </c:pt>
                <c:pt idx="9">
                  <c:v>387468170</c:v>
                </c:pt>
                <c:pt idx="10">
                  <c:v>858108201</c:v>
                </c:pt>
                <c:pt idx="11">
                  <c:v>664159498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Plan1!$K$389:$K$390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Plan1!$K$391:$K$402</c:f>
              <c:numCache>
                <c:formatCode>_(* #,##0_);_(* \(#,##0\);_(* "-"??_);_(@_)</c:formatCode>
                <c:ptCount val="12"/>
                <c:pt idx="0">
                  <c:v>486954921</c:v>
                </c:pt>
                <c:pt idx="1">
                  <c:v>802314384</c:v>
                </c:pt>
                <c:pt idx="2">
                  <c:v>1146432060</c:v>
                </c:pt>
                <c:pt idx="3">
                  <c:v>739114962</c:v>
                </c:pt>
                <c:pt idx="4">
                  <c:v>1162136914</c:v>
                </c:pt>
                <c:pt idx="5">
                  <c:v>862603611</c:v>
                </c:pt>
                <c:pt idx="6">
                  <c:v>766577444</c:v>
                </c:pt>
                <c:pt idx="7">
                  <c:v>1245231803</c:v>
                </c:pt>
                <c:pt idx="8">
                  <c:v>1381115329</c:v>
                </c:pt>
                <c:pt idx="9">
                  <c:v>1413115200</c:v>
                </c:pt>
                <c:pt idx="10">
                  <c:v>778327259</c:v>
                </c:pt>
                <c:pt idx="11">
                  <c:v>389824048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Plan1!$L$389:$L$390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Plan1!$L$391:$L$402</c:f>
              <c:numCache>
                <c:formatCode>_(* #,##0_);_(* \(#,##0\);_(* "-"??_);_(@_)</c:formatCode>
                <c:ptCount val="12"/>
                <c:pt idx="0">
                  <c:v>321943059</c:v>
                </c:pt>
                <c:pt idx="1">
                  <c:v>232576987</c:v>
                </c:pt>
                <c:pt idx="2">
                  <c:v>394572405</c:v>
                </c:pt>
                <c:pt idx="3">
                  <c:v>266182112</c:v>
                </c:pt>
                <c:pt idx="4">
                  <c:v>414328107</c:v>
                </c:pt>
                <c:pt idx="5">
                  <c:v>352796786</c:v>
                </c:pt>
                <c:pt idx="6">
                  <c:v>520662013</c:v>
                </c:pt>
                <c:pt idx="7">
                  <c:v>586289928</c:v>
                </c:pt>
                <c:pt idx="8">
                  <c:v>596365100</c:v>
                </c:pt>
                <c:pt idx="9">
                  <c:v>665244790</c:v>
                </c:pt>
                <c:pt idx="10">
                  <c:v>565195614</c:v>
                </c:pt>
                <c:pt idx="11">
                  <c:v>655317042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Plan1!$M$389:$M$390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Plan1!$M$391:$M$402</c:f>
              <c:numCache>
                <c:formatCode>_(* #,##0_);_(* \(#,##0\);_(* "-"??_);_(@_)</c:formatCode>
                <c:ptCount val="12"/>
                <c:pt idx="0">
                  <c:v>682319587</c:v>
                </c:pt>
                <c:pt idx="1">
                  <c:v>891695310</c:v>
                </c:pt>
                <c:pt idx="2">
                  <c:v>1167815369</c:v>
                </c:pt>
                <c:pt idx="3">
                  <c:v>1308780539</c:v>
                </c:pt>
                <c:pt idx="4">
                  <c:v>1015238456</c:v>
                </c:pt>
                <c:pt idx="5">
                  <c:v>1045314172</c:v>
                </c:pt>
                <c:pt idx="6">
                  <c:v>974862038</c:v>
                </c:pt>
                <c:pt idx="7">
                  <c:v>1289382395</c:v>
                </c:pt>
                <c:pt idx="8">
                  <c:v>1405488544</c:v>
                </c:pt>
                <c:pt idx="9">
                  <c:v>1188914621</c:v>
                </c:pt>
                <c:pt idx="10">
                  <c:v>1217851202</c:v>
                </c:pt>
                <c:pt idx="11">
                  <c:v>792475458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Plan1!$N$389:$N$390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Plan1!$N$391:$N$402</c:f>
              <c:numCache>
                <c:formatCode>_(* #,##0_);_(* \(#,##0\);_(* "-"??_);_(@_)</c:formatCode>
                <c:ptCount val="12"/>
                <c:pt idx="0">
                  <c:v>771397585</c:v>
                </c:pt>
                <c:pt idx="1">
                  <c:v>864987761</c:v>
                </c:pt>
                <c:pt idx="2">
                  <c:v>1230655288</c:v>
                </c:pt>
                <c:pt idx="3">
                  <c:v>1614444784</c:v>
                </c:pt>
                <c:pt idx="4">
                  <c:v>1633243538</c:v>
                </c:pt>
                <c:pt idx="5">
                  <c:v>1691977924</c:v>
                </c:pt>
                <c:pt idx="6">
                  <c:v>1674552948</c:v>
                </c:pt>
                <c:pt idx="7">
                  <c:v>2155523584</c:v>
                </c:pt>
                <c:pt idx="8">
                  <c:v>2193799524</c:v>
                </c:pt>
                <c:pt idx="9">
                  <c:v>2171286712</c:v>
                </c:pt>
                <c:pt idx="10">
                  <c:v>1874875710</c:v>
                </c:pt>
                <c:pt idx="11">
                  <c:v>1526501805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Plan1!$O$389:$O$390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Plan1!$O$391:$O$402</c:f>
              <c:numCache>
                <c:formatCode>_(* #,##0_);_(* \(#,##0\);_(* "-"??_);_(@_)</c:formatCode>
                <c:ptCount val="12"/>
                <c:pt idx="0">
                  <c:v>1085825117</c:v>
                </c:pt>
                <c:pt idx="1">
                  <c:v>1514693759</c:v>
                </c:pt>
                <c:pt idx="2">
                  <c:v>1785540775</c:v>
                </c:pt>
                <c:pt idx="3">
                  <c:v>2222523025</c:v>
                </c:pt>
                <c:pt idx="4">
                  <c:v>1945677219</c:v>
                </c:pt>
                <c:pt idx="5">
                  <c:v>1750777232</c:v>
                </c:pt>
                <c:pt idx="6">
                  <c:v>873767161</c:v>
                </c:pt>
                <c:pt idx="7">
                  <c:v>854344667</c:v>
                </c:pt>
                <c:pt idx="8">
                  <c:v>1016770627</c:v>
                </c:pt>
                <c:pt idx="9">
                  <c:v>1448550938</c:v>
                </c:pt>
                <c:pt idx="10">
                  <c:v>2486141755</c:v>
                </c:pt>
                <c:pt idx="11">
                  <c:v>1166541548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Plan1!$P$389:$P$390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Plan1!$P$391:$P$402</c:f>
              <c:numCache>
                <c:formatCode>_(* #,##0_);_(* \(#,##0\);_(* "-"??_);_(@_)</c:formatCode>
                <c:ptCount val="12"/>
                <c:pt idx="0">
                  <c:v>2316230917</c:v>
                </c:pt>
                <c:pt idx="1">
                  <c:v>1372803134</c:v>
                </c:pt>
                <c:pt idx="2">
                  <c:v>1489093313</c:v>
                </c:pt>
                <c:pt idx="3">
                  <c:v>2287863808</c:v>
                </c:pt>
                <c:pt idx="4">
                  <c:v>2179825131</c:v>
                </c:pt>
                <c:pt idx="5">
                  <c:v>991489453</c:v>
                </c:pt>
                <c:pt idx="6">
                  <c:v>1369579588</c:v>
                </c:pt>
                <c:pt idx="7">
                  <c:v>1589148662</c:v>
                </c:pt>
                <c:pt idx="8">
                  <c:v>1297823186</c:v>
                </c:pt>
                <c:pt idx="9">
                  <c:v>1727176461</c:v>
                </c:pt>
                <c:pt idx="10">
                  <c:v>1389466026</c:v>
                </c:pt>
                <c:pt idx="11">
                  <c:v>1589885703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Plan1!$Q$389:$Q$390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Plan1!$Q$391:$Q$402</c:f>
              <c:numCache>
                <c:formatCode>_(* #,##0_);_(* \(#,##0\);_(* "-"??_);_(@_)</c:formatCode>
                <c:ptCount val="12"/>
                <c:pt idx="0">
                  <c:v>1773723759</c:v>
                </c:pt>
                <c:pt idx="1">
                  <c:v>1806379994</c:v>
                </c:pt>
                <c:pt idx="2">
                  <c:v>1334890866</c:v>
                </c:pt>
                <c:pt idx="3">
                  <c:v>1326430897</c:v>
                </c:pt>
                <c:pt idx="4">
                  <c:v>1696911205</c:v>
                </c:pt>
                <c:pt idx="5">
                  <c:v>1740814395</c:v>
                </c:pt>
                <c:pt idx="6">
                  <c:v>1841261893</c:v>
                </c:pt>
                <c:pt idx="7">
                  <c:v>1442294609</c:v>
                </c:pt>
                <c:pt idx="8">
                  <c:v>1791040052</c:v>
                </c:pt>
                <c:pt idx="9">
                  <c:v>1197256377</c:v>
                </c:pt>
                <c:pt idx="10">
                  <c:v>1505458513</c:v>
                </c:pt>
                <c:pt idx="11">
                  <c:v>2019214855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Plan1!$R$389:$R$390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Plan1!$R$391:$R$402</c:f>
              <c:numCache>
                <c:formatCode>_(* #,##0_);_(* \(#,##0\);_(* "-"??_);_(@_)</c:formatCode>
                <c:ptCount val="12"/>
                <c:pt idx="0">
                  <c:v>1209056660</c:v>
                </c:pt>
                <c:pt idx="1">
                  <c:v>1242945133</c:v>
                </c:pt>
                <c:pt idx="2">
                  <c:v>1058697292</c:v>
                </c:pt>
                <c:pt idx="3">
                  <c:v>797970380</c:v>
                </c:pt>
                <c:pt idx="4">
                  <c:v>837680967</c:v>
                </c:pt>
                <c:pt idx="5">
                  <c:v>943261505</c:v>
                </c:pt>
                <c:pt idx="6">
                  <c:v>835375362</c:v>
                </c:pt>
                <c:pt idx="7">
                  <c:v>202609924</c:v>
                </c:pt>
                <c:pt idx="8">
                  <c:v>542243259</c:v>
                </c:pt>
                <c:pt idx="9">
                  <c:v>586012850</c:v>
                </c:pt>
                <c:pt idx="10">
                  <c:v>1004817104</c:v>
                </c:pt>
                <c:pt idx="11">
                  <c:v>449607246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Plan1!$S$389:$S$390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Plan1!$S$391:$S$402</c:f>
              <c:numCache>
                <c:formatCode>_(* #,##0_);_(* \(#,##0\);_(* "-"??_);_(@_)</c:formatCode>
                <c:ptCount val="12"/>
                <c:pt idx="0">
                  <c:v>151557009</c:v>
                </c:pt>
                <c:pt idx="1">
                  <c:v>808401486</c:v>
                </c:pt>
                <c:pt idx="2">
                  <c:v>743970214</c:v>
                </c:pt>
                <c:pt idx="3">
                  <c:v>717307648</c:v>
                </c:pt>
                <c:pt idx="4">
                  <c:v>619615405</c:v>
                </c:pt>
                <c:pt idx="5">
                  <c:v>630393235</c:v>
                </c:pt>
                <c:pt idx="6">
                  <c:v>930162370</c:v>
                </c:pt>
                <c:pt idx="7">
                  <c:v>935513812</c:v>
                </c:pt>
                <c:pt idx="8">
                  <c:v>719217387</c:v>
                </c:pt>
                <c:pt idx="9">
                  <c:v>706410321</c:v>
                </c:pt>
                <c:pt idx="10">
                  <c:v>561196439</c:v>
                </c:pt>
                <c:pt idx="11">
                  <c:v>709692872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Plan1!$T$389:$T$390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Plan1!$T$391:$T$402</c:f>
              <c:numCache>
                <c:formatCode>_(* #,##0_);_(* \(#,##0\);_(* "-"??_);_(@_)</c:formatCode>
                <c:ptCount val="12"/>
                <c:pt idx="0">
                  <c:v>1002243677</c:v>
                </c:pt>
                <c:pt idx="1">
                  <c:v>1325511584</c:v>
                </c:pt>
                <c:pt idx="2">
                  <c:v>1069452513</c:v>
                </c:pt>
                <c:pt idx="3">
                  <c:v>960369907</c:v>
                </c:pt>
                <c:pt idx="4">
                  <c:v>747063865</c:v>
                </c:pt>
                <c:pt idx="5">
                  <c:v>1186769052</c:v>
                </c:pt>
                <c:pt idx="6">
                  <c:v>1058989927</c:v>
                </c:pt>
                <c:pt idx="7">
                  <c:v>1133530045</c:v>
                </c:pt>
                <c:pt idx="8">
                  <c:v>983752950</c:v>
                </c:pt>
                <c:pt idx="9">
                  <c:v>1311663126</c:v>
                </c:pt>
                <c:pt idx="10">
                  <c:v>954511762</c:v>
                </c:pt>
                <c:pt idx="11">
                  <c:v>1234441768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Plan1!$U$389:$U$390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Plan1!$U$391:$U$402</c:f>
              <c:numCache>
                <c:formatCode>_(* #,##0_);_(* \(#,##0\);_(* "-"??_);_(@_)</c:formatCode>
                <c:ptCount val="12"/>
                <c:pt idx="0">
                  <c:v>1445623390</c:v>
                </c:pt>
                <c:pt idx="1">
                  <c:v>1227914227</c:v>
                </c:pt>
                <c:pt idx="2">
                  <c:v>1204829082</c:v>
                </c:pt>
                <c:pt idx="3">
                  <c:v>1109829768</c:v>
                </c:pt>
                <c:pt idx="4">
                  <c:v>832508787</c:v>
                </c:pt>
                <c:pt idx="5">
                  <c:v>967091021</c:v>
                </c:pt>
                <c:pt idx="6">
                  <c:v>1325399788</c:v>
                </c:pt>
                <c:pt idx="7">
                  <c:v>1322376205</c:v>
                </c:pt>
                <c:pt idx="8">
                  <c:v>881063338</c:v>
                </c:pt>
                <c:pt idx="9">
                  <c:v>1327188282</c:v>
                </c:pt>
                <c:pt idx="10">
                  <c:v>1347774915</c:v>
                </c:pt>
                <c:pt idx="11">
                  <c:v>1705628352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Plan1!$V$389:$V$390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Plan1!$V$391:$V$402</c:f>
              <c:numCache>
                <c:formatCode>_(* #,##0_);_(* \(#,##0\);_(* "-"??_);_(@_)</c:formatCode>
                <c:ptCount val="12"/>
                <c:pt idx="0">
                  <c:v>1096623834</c:v>
                </c:pt>
                <c:pt idx="1">
                  <c:v>975038151</c:v>
                </c:pt>
                <c:pt idx="2">
                  <c:v>975587119</c:v>
                </c:pt>
                <c:pt idx="3">
                  <c:v>1135849711</c:v>
                </c:pt>
                <c:pt idx="4">
                  <c:v>1255315645</c:v>
                </c:pt>
                <c:pt idx="5">
                  <c:v>833060964</c:v>
                </c:pt>
                <c:pt idx="6">
                  <c:v>1649265256</c:v>
                </c:pt>
                <c:pt idx="7">
                  <c:v>1122746479</c:v>
                </c:pt>
                <c:pt idx="8">
                  <c:v>1195407999</c:v>
                </c:pt>
                <c:pt idx="9">
                  <c:v>1430599451</c:v>
                </c:pt>
                <c:pt idx="10">
                  <c:v>1589375166</c:v>
                </c:pt>
                <c:pt idx="11">
                  <c:v>817573285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Plan1!$W$389:$W$390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Plan1!$W$391:$W$402</c:f>
              <c:numCache>
                <c:formatCode>_(* #,##0_);_(* \(#,##0\);_(* "-"??_);_(@_)</c:formatCode>
                <c:ptCount val="12"/>
                <c:pt idx="0">
                  <c:v>1223846034</c:v>
                </c:pt>
                <c:pt idx="1">
                  <c:v>1000570464</c:v>
                </c:pt>
                <c:pt idx="2">
                  <c:v>804888114</c:v>
                </c:pt>
                <c:pt idx="3">
                  <c:v>618574912</c:v>
                </c:pt>
                <c:pt idx="4">
                  <c:v>382087723</c:v>
                </c:pt>
                <c:pt idx="5">
                  <c:v>418481368</c:v>
                </c:pt>
                <c:pt idx="6">
                  <c:v>513829797</c:v>
                </c:pt>
                <c:pt idx="7">
                  <c:v>605557070</c:v>
                </c:pt>
                <c:pt idx="8">
                  <c:v>663802735</c:v>
                </c:pt>
                <c:pt idx="9">
                  <c:v>679421754</c:v>
                </c:pt>
                <c:pt idx="10">
                  <c:v>708520780</c:v>
                </c:pt>
                <c:pt idx="11">
                  <c:v>699839698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Plan1!$X$389:$X$390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Plan1!$X$391:$X$402</c:f>
              <c:numCache>
                <c:formatCode>_(* #,##0_);_(* \(#,##0\);_(* "-"??_);_(@_)</c:formatCode>
                <c:ptCount val="12"/>
                <c:pt idx="0">
                  <c:v>968170632</c:v>
                </c:pt>
                <c:pt idx="1">
                  <c:v>660342534</c:v>
                </c:pt>
                <c:pt idx="2">
                  <c:v>920237972</c:v>
                </c:pt>
                <c:pt idx="3">
                  <c:v>1237643834</c:v>
                </c:pt>
                <c:pt idx="4">
                  <c:v>1138158993</c:v>
                </c:pt>
                <c:pt idx="5">
                  <c:v>1215763000</c:v>
                </c:pt>
                <c:pt idx="6">
                  <c:v>1176837128</c:v>
                </c:pt>
                <c:pt idx="7">
                  <c:v>1809550260</c:v>
                </c:pt>
                <c:pt idx="8">
                  <c:v>1273837225</c:v>
                </c:pt>
                <c:pt idx="9">
                  <c:v>2038541525</c:v>
                </c:pt>
                <c:pt idx="10">
                  <c:v>1519207158</c:v>
                </c:pt>
                <c:pt idx="11">
                  <c:v>1442742948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Plan1!$Y$389:$Y$390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Plan1!$Y$391:$Y$402</c:f>
              <c:numCache>
                <c:formatCode>_(* #,##0_);_(* \(#,##0\);_(* "-"??_);_(@_)</c:formatCode>
                <c:ptCount val="12"/>
                <c:pt idx="0">
                  <c:v>1581815933</c:v>
                </c:pt>
                <c:pt idx="1">
                  <c:v>724390827</c:v>
                </c:pt>
                <c:pt idx="2">
                  <c:v>1549985116</c:v>
                </c:pt>
                <c:pt idx="3">
                  <c:v>2443159654</c:v>
                </c:pt>
                <c:pt idx="4">
                  <c:v>2848512277</c:v>
                </c:pt>
                <c:pt idx="5">
                  <c:v>1748677259</c:v>
                </c:pt>
                <c:pt idx="6">
                  <c:v>2668545266</c:v>
                </c:pt>
                <c:pt idx="7">
                  <c:v>2884343149</c:v>
                </c:pt>
                <c:pt idx="8">
                  <c:v>2827161995</c:v>
                </c:pt>
                <c:pt idx="9">
                  <c:v>2365358541</c:v>
                </c:pt>
                <c:pt idx="10">
                  <c:v>1506727461</c:v>
                </c:pt>
                <c:pt idx="11">
                  <c:v>2726972161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Plan1!$Z$389:$Z$390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Plan1!$Z$391:$Z$402</c:f>
              <c:numCache>
                <c:formatCode>_(* #,##0_);_(* \(#,##0\);_(* "-"??_);_(@_)</c:formatCode>
                <c:ptCount val="12"/>
                <c:pt idx="0">
                  <c:v>1505470339</c:v>
                </c:pt>
                <c:pt idx="1">
                  <c:v>1740288089</c:v>
                </c:pt>
                <c:pt idx="2">
                  <c:v>2054514189</c:v>
                </c:pt>
                <c:pt idx="3">
                  <c:v>1318429980</c:v>
                </c:pt>
                <c:pt idx="4">
                  <c:v>1568081438</c:v>
                </c:pt>
                <c:pt idx="5">
                  <c:v>1342672528</c:v>
                </c:pt>
                <c:pt idx="6">
                  <c:v>1403552178</c:v>
                </c:pt>
                <c:pt idx="7">
                  <c:v>1755312721</c:v>
                </c:pt>
                <c:pt idx="8">
                  <c:v>1554701251</c:v>
                </c:pt>
                <c:pt idx="9">
                  <c:v>1582108692</c:v>
                </c:pt>
                <c:pt idx="10">
                  <c:v>1296681607</c:v>
                </c:pt>
                <c:pt idx="11">
                  <c:v>1886043146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8-4E67-A5AD-561F04AC881E}"/>
            </c:ext>
          </c:extLst>
        </c:ser>
        <c:ser>
          <c:idx val="24"/>
          <c:order val="24"/>
          <c:tx>
            <c:strRef>
              <c:f>Plan1!$AA$389:$AA$390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Plan1!$AA$391:$AA$402</c:f>
              <c:numCache>
                <c:formatCode>_(* #,##0_);_(* \(#,##0\);_(* "-"??_);_(@_)</c:formatCode>
                <c:ptCount val="12"/>
                <c:pt idx="0">
                  <c:v>1501218388</c:v>
                </c:pt>
                <c:pt idx="1">
                  <c:v>1149207927</c:v>
                </c:pt>
                <c:pt idx="2">
                  <c:v>1718376063</c:v>
                </c:pt>
                <c:pt idx="3">
                  <c:v>1420267687</c:v>
                </c:pt>
                <c:pt idx="4">
                  <c:v>1451684404</c:v>
                </c:pt>
                <c:pt idx="5">
                  <c:v>1480525712</c:v>
                </c:pt>
                <c:pt idx="6">
                  <c:v>1494016467</c:v>
                </c:pt>
                <c:pt idx="7">
                  <c:v>1630919350</c:v>
                </c:pt>
                <c:pt idx="8">
                  <c:v>1517563345</c:v>
                </c:pt>
                <c:pt idx="9">
                  <c:v>1453754827</c:v>
                </c:pt>
                <c:pt idx="10">
                  <c:v>1040682852</c:v>
                </c:pt>
                <c:pt idx="11">
                  <c:v>1145314554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B-479A-AD89-6BEE64580E70}"/>
            </c:ext>
          </c:extLst>
        </c:ser>
        <c:ser>
          <c:idx val="25"/>
          <c:order val="25"/>
          <c:tx>
            <c:strRef>
              <c:f>Plan1!$AB$389:$AB$390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Plan1!$B$391:$B$402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Plan1!$AB$391:$AB$402</c:f>
              <c:numCache>
                <c:formatCode>_(* #,##0_);_(* \(#,##0\);_(* "-"??_);_(@_)</c:formatCode>
                <c:ptCount val="12"/>
                <c:pt idx="0">
                  <c:v>1568044649</c:v>
                </c:pt>
                <c:pt idx="1">
                  <c:v>1221560184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A-4531-9C87-C59F8228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 FOB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[Importacoes_e_Exportacoes b.xlsx]Plan1!Tabela dinâmica7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Plan1!$C$451:$C$452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Plan1!$C$453:$C$464</c:f>
              <c:numCache>
                <c:formatCode>_(* #,##0_);_(* \(#,##0\);_(* "-"??_);_(@_)</c:formatCode>
                <c:ptCount val="12"/>
                <c:pt idx="0">
                  <c:v>4599289.569678558</c:v>
                </c:pt>
                <c:pt idx="1">
                  <c:v>4164162.5657943725</c:v>
                </c:pt>
                <c:pt idx="2">
                  <c:v>4623428.5362466173</c:v>
                </c:pt>
                <c:pt idx="3">
                  <c:v>2496002.6757824183</c:v>
                </c:pt>
                <c:pt idx="4">
                  <c:v>6906808.8102890942</c:v>
                </c:pt>
                <c:pt idx="5">
                  <c:v>5333229.1167862276</c:v>
                </c:pt>
                <c:pt idx="6">
                  <c:v>8278920.6630708147</c:v>
                </c:pt>
                <c:pt idx="7">
                  <c:v>6570457.5788188428</c:v>
                </c:pt>
                <c:pt idx="8">
                  <c:v>6017411.1597452294</c:v>
                </c:pt>
                <c:pt idx="9">
                  <c:v>3833532.1226341804</c:v>
                </c:pt>
                <c:pt idx="10">
                  <c:v>3119015.0932436674</c:v>
                </c:pt>
                <c:pt idx="11">
                  <c:v>5401080.3567683399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Plan1!$D$451:$D$452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Plan1!$D$453:$D$464</c:f>
              <c:numCache>
                <c:formatCode>_(* #,##0_);_(* \(#,##0\);_(* "-"??_);_(@_)</c:formatCode>
                <c:ptCount val="12"/>
                <c:pt idx="0">
                  <c:v>11207460.455961997</c:v>
                </c:pt>
                <c:pt idx="1">
                  <c:v>8438942.3010837696</c:v>
                </c:pt>
                <c:pt idx="2">
                  <c:v>8752922.5450202674</c:v>
                </c:pt>
                <c:pt idx="3">
                  <c:v>10545584.303089529</c:v>
                </c:pt>
                <c:pt idx="4">
                  <c:v>8895631.883345997</c:v>
                </c:pt>
                <c:pt idx="5">
                  <c:v>7189955.0587236844</c:v>
                </c:pt>
                <c:pt idx="6">
                  <c:v>6615784.1528084613</c:v>
                </c:pt>
                <c:pt idx="7">
                  <c:v>8430804.6236842908</c:v>
                </c:pt>
                <c:pt idx="8">
                  <c:v>6761446.1388312029</c:v>
                </c:pt>
                <c:pt idx="9">
                  <c:v>7047079.1908702552</c:v>
                </c:pt>
                <c:pt idx="10">
                  <c:v>8192584.8383999774</c:v>
                </c:pt>
                <c:pt idx="11">
                  <c:v>6456737.2098161317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Plan1!$E$451:$E$452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Plan1!$E$453:$E$464</c:f>
              <c:numCache>
                <c:formatCode>_(* #,##0_);_(* \(#,##0\);_(* "-"??_);_(@_)</c:formatCode>
                <c:ptCount val="12"/>
                <c:pt idx="0">
                  <c:v>5514876.3880987931</c:v>
                </c:pt>
                <c:pt idx="1">
                  <c:v>3631640.3798147617</c:v>
                </c:pt>
                <c:pt idx="2">
                  <c:v>10350965.124998569</c:v>
                </c:pt>
                <c:pt idx="3">
                  <c:v>7030392.9607489668</c:v>
                </c:pt>
                <c:pt idx="4">
                  <c:v>9020225.1480464879</c:v>
                </c:pt>
                <c:pt idx="5">
                  <c:v>8880874.3128059898</c:v>
                </c:pt>
                <c:pt idx="6">
                  <c:v>8763057.7269216534</c:v>
                </c:pt>
                <c:pt idx="7">
                  <c:v>8333620.973012154</c:v>
                </c:pt>
                <c:pt idx="8">
                  <c:v>10380076.254462497</c:v>
                </c:pt>
                <c:pt idx="9">
                  <c:v>9735042.0139952432</c:v>
                </c:pt>
                <c:pt idx="10">
                  <c:v>6309597.7365802573</c:v>
                </c:pt>
                <c:pt idx="11">
                  <c:v>6479974.7636724999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Plan1!$F$451:$F$452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Plan1!$F$453:$F$464</c:f>
              <c:numCache>
                <c:formatCode>_(* #,##0_);_(* \(#,##0\);_(* "-"??_);_(@_)</c:formatCode>
                <c:ptCount val="12"/>
                <c:pt idx="0">
                  <c:v>7504445.104539223</c:v>
                </c:pt>
                <c:pt idx="1">
                  <c:v>7475206.8027550383</c:v>
                </c:pt>
                <c:pt idx="2">
                  <c:v>7240345.36417838</c:v>
                </c:pt>
                <c:pt idx="3">
                  <c:v>8874075.5609984305</c:v>
                </c:pt>
                <c:pt idx="4">
                  <c:v>9246618.1783949733</c:v>
                </c:pt>
                <c:pt idx="5">
                  <c:v>5475599.117639902</c:v>
                </c:pt>
                <c:pt idx="6">
                  <c:v>7994113.167804433</c:v>
                </c:pt>
                <c:pt idx="7">
                  <c:v>7805157.9216134464</c:v>
                </c:pt>
                <c:pt idx="8">
                  <c:v>9692991.4370546322</c:v>
                </c:pt>
                <c:pt idx="9">
                  <c:v>9663675.0576059017</c:v>
                </c:pt>
                <c:pt idx="10">
                  <c:v>6503223.4929514015</c:v>
                </c:pt>
                <c:pt idx="11">
                  <c:v>6927623.3932915507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Plan1!$G$451:$G$452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Plan1!$G$453:$G$464</c:f>
              <c:numCache>
                <c:formatCode>_(* #,##0_);_(* \(#,##0\);_(* "-"??_);_(@_)</c:formatCode>
                <c:ptCount val="12"/>
                <c:pt idx="0">
                  <c:v>5847710.5986451935</c:v>
                </c:pt>
                <c:pt idx="1">
                  <c:v>5346706.821452315</c:v>
                </c:pt>
                <c:pt idx="2">
                  <c:v>8691679.2680865619</c:v>
                </c:pt>
                <c:pt idx="3">
                  <c:v>8926736.4449038766</c:v>
                </c:pt>
                <c:pt idx="4">
                  <c:v>9340726.3255458847</c:v>
                </c:pt>
                <c:pt idx="5">
                  <c:v>8984180.6512263808</c:v>
                </c:pt>
                <c:pt idx="6">
                  <c:v>7362096.0161663815</c:v>
                </c:pt>
                <c:pt idx="7">
                  <c:v>9396639.5845543984</c:v>
                </c:pt>
                <c:pt idx="8">
                  <c:v>7838262.3309306623</c:v>
                </c:pt>
                <c:pt idx="9">
                  <c:v>6851496.3757948652</c:v>
                </c:pt>
                <c:pt idx="10">
                  <c:v>8320497.9256218188</c:v>
                </c:pt>
                <c:pt idx="11">
                  <c:v>12448595.313855838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Plan1!$H$451:$H$452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Plan1!$H$453:$H$464</c:f>
              <c:numCache>
                <c:formatCode>_(* #,##0_);_(* \(#,##0\);_(* "-"??_);_(@_)</c:formatCode>
                <c:ptCount val="12"/>
                <c:pt idx="0">
                  <c:v>7927503.987931055</c:v>
                </c:pt>
                <c:pt idx="1">
                  <c:v>6343319.1617196538</c:v>
                </c:pt>
                <c:pt idx="2">
                  <c:v>7755159.6850623759</c:v>
                </c:pt>
                <c:pt idx="3">
                  <c:v>7030856.058895031</c:v>
                </c:pt>
                <c:pt idx="4">
                  <c:v>5180809.5202654637</c:v>
                </c:pt>
                <c:pt idx="5">
                  <c:v>7480881.593070724</c:v>
                </c:pt>
                <c:pt idx="6">
                  <c:v>12046227.404641747</c:v>
                </c:pt>
                <c:pt idx="7">
                  <c:v>10131464.127841244</c:v>
                </c:pt>
                <c:pt idx="8">
                  <c:v>8823664.2679946348</c:v>
                </c:pt>
                <c:pt idx="9">
                  <c:v>8329479.1658671964</c:v>
                </c:pt>
                <c:pt idx="10">
                  <c:v>11658335.949639495</c:v>
                </c:pt>
                <c:pt idx="11">
                  <c:v>7872634.1873881202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Plan1!$I$451:$I$452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Plan1!$I$453:$I$464</c:f>
              <c:numCache>
                <c:formatCode>_(* #,##0_);_(* \(#,##0\);_(* "-"??_);_(@_)</c:formatCode>
                <c:ptCount val="12"/>
                <c:pt idx="0">
                  <c:v>10430695.178520266</c:v>
                </c:pt>
                <c:pt idx="1">
                  <c:v>7608004.6581380097</c:v>
                </c:pt>
                <c:pt idx="2">
                  <c:v>9831904.102109544</c:v>
                </c:pt>
                <c:pt idx="3">
                  <c:v>11071055.572447987</c:v>
                </c:pt>
                <c:pt idx="4">
                  <c:v>5786761.326851598</c:v>
                </c:pt>
                <c:pt idx="5">
                  <c:v>8341859.34253472</c:v>
                </c:pt>
                <c:pt idx="6">
                  <c:v>13057739.540278705</c:v>
                </c:pt>
                <c:pt idx="7">
                  <c:v>10142697.996112134</c:v>
                </c:pt>
                <c:pt idx="8">
                  <c:v>9287305.7727978434</c:v>
                </c:pt>
                <c:pt idx="9">
                  <c:v>5959364.9837177182</c:v>
                </c:pt>
                <c:pt idx="10">
                  <c:v>5408853.3857421326</c:v>
                </c:pt>
                <c:pt idx="11">
                  <c:v>8583846.6807108149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Plan1!$J$451:$J$452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Plan1!$J$453:$J$464</c:f>
              <c:numCache>
                <c:formatCode>_(* #,##0_);_(* \(#,##0\);_(* "-"??_);_(@_)</c:formatCode>
                <c:ptCount val="12"/>
                <c:pt idx="0">
                  <c:v>6189277.844997948</c:v>
                </c:pt>
                <c:pt idx="1">
                  <c:v>7530514.4944041967</c:v>
                </c:pt>
                <c:pt idx="2">
                  <c:v>12694087.424198519</c:v>
                </c:pt>
                <c:pt idx="3">
                  <c:v>9267991.7636631355</c:v>
                </c:pt>
                <c:pt idx="4">
                  <c:v>10265648.367121479</c:v>
                </c:pt>
                <c:pt idx="5">
                  <c:v>9507521.4493289795</c:v>
                </c:pt>
                <c:pt idx="6">
                  <c:v>10743704.519082731</c:v>
                </c:pt>
                <c:pt idx="7">
                  <c:v>10068807.411394918</c:v>
                </c:pt>
                <c:pt idx="8">
                  <c:v>8620918.300037574</c:v>
                </c:pt>
                <c:pt idx="9">
                  <c:v>9543042.2133485042</c:v>
                </c:pt>
                <c:pt idx="10">
                  <c:v>10296323.065287974</c:v>
                </c:pt>
                <c:pt idx="11">
                  <c:v>6273955.5426948033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Plan1!$K$451:$K$452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Plan1!$K$453:$K$464</c:f>
              <c:numCache>
                <c:formatCode>_(* #,##0_);_(* \(#,##0\);_(* "-"??_);_(@_)</c:formatCode>
                <c:ptCount val="12"/>
                <c:pt idx="0">
                  <c:v>9971814.6532351356</c:v>
                </c:pt>
                <c:pt idx="1">
                  <c:v>7793769.3454598198</c:v>
                </c:pt>
                <c:pt idx="2">
                  <c:v>6430406.8982147183</c:v>
                </c:pt>
                <c:pt idx="3">
                  <c:v>9947489.7754628584</c:v>
                </c:pt>
                <c:pt idx="4">
                  <c:v>9328559.5108678415</c:v>
                </c:pt>
                <c:pt idx="5">
                  <c:v>9288547.7423368823</c:v>
                </c:pt>
                <c:pt idx="6">
                  <c:v>9367170.5434367955</c:v>
                </c:pt>
                <c:pt idx="7">
                  <c:v>8262546.5378089817</c:v>
                </c:pt>
                <c:pt idx="8">
                  <c:v>6801055.009655864</c:v>
                </c:pt>
                <c:pt idx="9">
                  <c:v>7291571.8061404843</c:v>
                </c:pt>
                <c:pt idx="10">
                  <c:v>4847003.8294567419</c:v>
                </c:pt>
                <c:pt idx="11">
                  <c:v>11221298.989006836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Plan1!$L$451:$L$452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Plan1!$L$453:$L$464</c:f>
              <c:numCache>
                <c:formatCode>_(* #,##0_);_(* \(#,##0\);_(* "-"??_);_(@_)</c:formatCode>
                <c:ptCount val="12"/>
                <c:pt idx="0">
                  <c:v>5686017.93457573</c:v>
                </c:pt>
                <c:pt idx="1">
                  <c:v>7545789.9391674614</c:v>
                </c:pt>
                <c:pt idx="2">
                  <c:v>6457316.5033352505</c:v>
                </c:pt>
                <c:pt idx="3">
                  <c:v>7391526.5058081774</c:v>
                </c:pt>
                <c:pt idx="4">
                  <c:v>9778276.640705144</c:v>
                </c:pt>
                <c:pt idx="5">
                  <c:v>6581402.745685949</c:v>
                </c:pt>
                <c:pt idx="6">
                  <c:v>10412845.523779791</c:v>
                </c:pt>
                <c:pt idx="7">
                  <c:v>8451811.4317756277</c:v>
                </c:pt>
                <c:pt idx="8">
                  <c:v>8719176.3739424869</c:v>
                </c:pt>
                <c:pt idx="9">
                  <c:v>8059013.5691198194</c:v>
                </c:pt>
                <c:pt idx="10">
                  <c:v>7799931.7707045572</c:v>
                </c:pt>
                <c:pt idx="11">
                  <c:v>8482345.8119929284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Plan1!$M$451:$M$452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Plan1!$M$453:$M$464</c:f>
              <c:numCache>
                <c:formatCode>_(* #,##0_);_(* \(#,##0\);_(* "-"??_);_(@_)</c:formatCode>
                <c:ptCount val="12"/>
                <c:pt idx="0">
                  <c:v>8590370.9056000002</c:v>
                </c:pt>
                <c:pt idx="1">
                  <c:v>7394927.9816494007</c:v>
                </c:pt>
                <c:pt idx="2">
                  <c:v>6835185.5493604057</c:v>
                </c:pt>
                <c:pt idx="3">
                  <c:v>5496957.1852695197</c:v>
                </c:pt>
                <c:pt idx="4">
                  <c:v>7759918.1352210306</c:v>
                </c:pt>
                <c:pt idx="5">
                  <c:v>7262074.236683581</c:v>
                </c:pt>
                <c:pt idx="6">
                  <c:v>7130953.1295652362</c:v>
                </c:pt>
                <c:pt idx="7">
                  <c:v>9170268.7360529434</c:v>
                </c:pt>
                <c:pt idx="8">
                  <c:v>7147471.8534744596</c:v>
                </c:pt>
                <c:pt idx="9">
                  <c:v>6318262.4219268169</c:v>
                </c:pt>
                <c:pt idx="10">
                  <c:v>6027834.320013565</c:v>
                </c:pt>
                <c:pt idx="11">
                  <c:v>7557602.97303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Plan1!$N$451:$N$452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Plan1!$N$453:$N$464</c:f>
              <c:numCache>
                <c:formatCode>_(* #,##0_);_(* \(#,##0\);_(* "-"??_);_(@_)</c:formatCode>
                <c:ptCount val="12"/>
                <c:pt idx="0">
                  <c:v>6875588.7550543891</c:v>
                </c:pt>
                <c:pt idx="1">
                  <c:v>8378391.1628970997</c:v>
                </c:pt>
                <c:pt idx="2">
                  <c:v>8272525.0435573999</c:v>
                </c:pt>
                <c:pt idx="3">
                  <c:v>6664259.2459908016</c:v>
                </c:pt>
                <c:pt idx="4">
                  <c:v>7228924.3357495237</c:v>
                </c:pt>
                <c:pt idx="5">
                  <c:v>8618913.6149398442</c:v>
                </c:pt>
                <c:pt idx="6">
                  <c:v>7073771.9183999998</c:v>
                </c:pt>
                <c:pt idx="7">
                  <c:v>8038008.4067204492</c:v>
                </c:pt>
                <c:pt idx="8">
                  <c:v>5027642.8325025123</c:v>
                </c:pt>
                <c:pt idx="9">
                  <c:v>6221970.2227161601</c:v>
                </c:pt>
                <c:pt idx="10">
                  <c:v>6061816.9671200002</c:v>
                </c:pt>
                <c:pt idx="11">
                  <c:v>6590658.3423966998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Plan1!$O$451:$O$452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Plan1!$O$453:$O$464</c:f>
              <c:numCache>
                <c:formatCode>_(* #,##0_);_(* \(#,##0\);_(* "-"??_);_(@_)</c:formatCode>
                <c:ptCount val="12"/>
                <c:pt idx="0">
                  <c:v>7846843.4840633934</c:v>
                </c:pt>
                <c:pt idx="1">
                  <c:v>8577812.2856775206</c:v>
                </c:pt>
                <c:pt idx="2">
                  <c:v>8056418.0761794262</c:v>
                </c:pt>
                <c:pt idx="3">
                  <c:v>7868219.5870977603</c:v>
                </c:pt>
                <c:pt idx="4">
                  <c:v>9216752.7948431727</c:v>
                </c:pt>
                <c:pt idx="5">
                  <c:v>7045547.1649384145</c:v>
                </c:pt>
                <c:pt idx="6">
                  <c:v>8020546.2637090441</c:v>
                </c:pt>
                <c:pt idx="7">
                  <c:v>7371642.7205442516</c:v>
                </c:pt>
                <c:pt idx="8">
                  <c:v>6432534.4276101422</c:v>
                </c:pt>
                <c:pt idx="9">
                  <c:v>7095910.0081493817</c:v>
                </c:pt>
                <c:pt idx="10">
                  <c:v>8135882.2250638697</c:v>
                </c:pt>
                <c:pt idx="11">
                  <c:v>8026611.6275168024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Plan1!$P$451:$P$452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Plan1!$P$453:$P$464</c:f>
              <c:numCache>
                <c:formatCode>_(* #,##0_);_(* \(#,##0\);_(* "-"??_);_(@_)</c:formatCode>
                <c:ptCount val="12"/>
                <c:pt idx="0">
                  <c:v>5909068.8166154306</c:v>
                </c:pt>
                <c:pt idx="1">
                  <c:v>4350173.2924695555</c:v>
                </c:pt>
                <c:pt idx="2">
                  <c:v>7843123.7872436289</c:v>
                </c:pt>
                <c:pt idx="3">
                  <c:v>8299208.3253921103</c:v>
                </c:pt>
                <c:pt idx="4">
                  <c:v>7919698.6810236853</c:v>
                </c:pt>
                <c:pt idx="5">
                  <c:v>6723846.6917681489</c:v>
                </c:pt>
                <c:pt idx="6">
                  <c:v>9429495.2392842788</c:v>
                </c:pt>
                <c:pt idx="7">
                  <c:v>6866594.1645107539</c:v>
                </c:pt>
                <c:pt idx="8">
                  <c:v>9292523.5236491282</c:v>
                </c:pt>
                <c:pt idx="9">
                  <c:v>7622763.008114215</c:v>
                </c:pt>
                <c:pt idx="10">
                  <c:v>6790174.0981817013</c:v>
                </c:pt>
                <c:pt idx="11">
                  <c:v>7469119.3473117948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Plan1!$Q$451:$Q$452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Plan1!$Q$453:$Q$464</c:f>
              <c:numCache>
                <c:formatCode>_(* #,##0_);_(* \(#,##0\);_(* "-"??_);_(@_)</c:formatCode>
                <c:ptCount val="12"/>
                <c:pt idx="0">
                  <c:v>6895616.7054603081</c:v>
                </c:pt>
                <c:pt idx="1">
                  <c:v>8260022.3727786196</c:v>
                </c:pt>
                <c:pt idx="2">
                  <c:v>5580377.7710821545</c:v>
                </c:pt>
                <c:pt idx="3">
                  <c:v>6905596.4019019566</c:v>
                </c:pt>
                <c:pt idx="4">
                  <c:v>6396936.6627835445</c:v>
                </c:pt>
                <c:pt idx="5">
                  <c:v>9830467.8109123837</c:v>
                </c:pt>
                <c:pt idx="6">
                  <c:v>8366867.9431457622</c:v>
                </c:pt>
                <c:pt idx="7">
                  <c:v>8830466.9992635939</c:v>
                </c:pt>
                <c:pt idx="8">
                  <c:v>8462770.0437325742</c:v>
                </c:pt>
                <c:pt idx="9">
                  <c:v>6051990.3062866367</c:v>
                </c:pt>
                <c:pt idx="10">
                  <c:v>6141254.0956711285</c:v>
                </c:pt>
                <c:pt idx="11">
                  <c:v>5769479.2747177966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Plan1!$R$451:$R$452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Plan1!$R$453:$R$464</c:f>
              <c:numCache>
                <c:formatCode>_(* #,##0_);_(* \(#,##0\);_(* "-"??_);_(@_)</c:formatCode>
                <c:ptCount val="12"/>
                <c:pt idx="0">
                  <c:v>6713767.4145688098</c:v>
                </c:pt>
                <c:pt idx="1">
                  <c:v>5323730.4353195988</c:v>
                </c:pt>
                <c:pt idx="2">
                  <c:v>6432746.1126433592</c:v>
                </c:pt>
                <c:pt idx="3">
                  <c:v>5814377.9919480737</c:v>
                </c:pt>
                <c:pt idx="4">
                  <c:v>7774025.3686470604</c:v>
                </c:pt>
                <c:pt idx="5">
                  <c:v>8933332.1333518326</c:v>
                </c:pt>
                <c:pt idx="6">
                  <c:v>9797917.8081877753</c:v>
                </c:pt>
                <c:pt idx="7">
                  <c:v>7974965.2435945105</c:v>
                </c:pt>
                <c:pt idx="8">
                  <c:v>6823773.4689184697</c:v>
                </c:pt>
                <c:pt idx="9">
                  <c:v>7051561.1567296209</c:v>
                </c:pt>
                <c:pt idx="10">
                  <c:v>5496502.0483793849</c:v>
                </c:pt>
                <c:pt idx="11">
                  <c:v>6663537.8756498145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Plan1!$S$451:$S$452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Plan1!$S$453:$S$464</c:f>
              <c:numCache>
                <c:formatCode>_(* #,##0_);_(* \(#,##0\);_(* "-"??_);_(@_)</c:formatCode>
                <c:ptCount val="12"/>
                <c:pt idx="0">
                  <c:v>5588662.9305179687</c:v>
                </c:pt>
                <c:pt idx="1">
                  <c:v>4902351.1244698055</c:v>
                </c:pt>
                <c:pt idx="2">
                  <c:v>6798969.375167097</c:v>
                </c:pt>
                <c:pt idx="3">
                  <c:v>7364686.7315379214</c:v>
                </c:pt>
                <c:pt idx="4">
                  <c:v>7623388.2450716905</c:v>
                </c:pt>
                <c:pt idx="5">
                  <c:v>7004851.9011286888</c:v>
                </c:pt>
                <c:pt idx="6">
                  <c:v>6024206.3707649289</c:v>
                </c:pt>
                <c:pt idx="7">
                  <c:v>5779741.5134418989</c:v>
                </c:pt>
                <c:pt idx="8">
                  <c:v>6999603.5781383263</c:v>
                </c:pt>
                <c:pt idx="9">
                  <c:v>5852599.9018288162</c:v>
                </c:pt>
                <c:pt idx="10">
                  <c:v>5170353.637603322</c:v>
                </c:pt>
                <c:pt idx="11">
                  <c:v>5348423.2075660778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Plan1!$T$451:$T$452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Plan1!$T$453:$T$464</c:f>
              <c:numCache>
                <c:formatCode>_(* #,##0_);_(* \(#,##0\);_(* "-"??_);_(@_)</c:formatCode>
                <c:ptCount val="12"/>
                <c:pt idx="0">
                  <c:v>8030347.8492615949</c:v>
                </c:pt>
                <c:pt idx="1">
                  <c:v>6602024.3505481165</c:v>
                </c:pt>
                <c:pt idx="2">
                  <c:v>7686309.4633366922</c:v>
                </c:pt>
                <c:pt idx="3">
                  <c:v>6276463.7270493219</c:v>
                </c:pt>
                <c:pt idx="4">
                  <c:v>7224021.6902691331</c:v>
                </c:pt>
                <c:pt idx="5">
                  <c:v>6515532.7244399153</c:v>
                </c:pt>
                <c:pt idx="6">
                  <c:v>7514564.7348870877</c:v>
                </c:pt>
                <c:pt idx="7">
                  <c:v>6674917.3725000899</c:v>
                </c:pt>
                <c:pt idx="8">
                  <c:v>5615584.042432664</c:v>
                </c:pt>
                <c:pt idx="9">
                  <c:v>4805148.2057659086</c:v>
                </c:pt>
                <c:pt idx="10">
                  <c:v>4069426.9533470348</c:v>
                </c:pt>
                <c:pt idx="11">
                  <c:v>7283409.2589905495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Plan1!$U$451:$U$452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Plan1!$U$453:$U$464</c:f>
              <c:numCache>
                <c:formatCode>_(* #,##0_);_(* \(#,##0\);_(* "-"??_);_(@_)</c:formatCode>
                <c:ptCount val="12"/>
                <c:pt idx="0">
                  <c:v>5714819.387955321</c:v>
                </c:pt>
                <c:pt idx="1">
                  <c:v>7612872.1789153405</c:v>
                </c:pt>
                <c:pt idx="2">
                  <c:v>9163198.8863293678</c:v>
                </c:pt>
                <c:pt idx="3">
                  <c:v>7658940.0066344673</c:v>
                </c:pt>
                <c:pt idx="4">
                  <c:v>5108798.0440009031</c:v>
                </c:pt>
                <c:pt idx="5">
                  <c:v>7143694.6983264172</c:v>
                </c:pt>
                <c:pt idx="6">
                  <c:v>7485000.265763903</c:v>
                </c:pt>
                <c:pt idx="7">
                  <c:v>5484706.0706972741</c:v>
                </c:pt>
                <c:pt idx="8">
                  <c:v>5630401.0036791414</c:v>
                </c:pt>
                <c:pt idx="9">
                  <c:v>8373970.7786015887</c:v>
                </c:pt>
                <c:pt idx="10">
                  <c:v>7618244.1945070624</c:v>
                </c:pt>
                <c:pt idx="11">
                  <c:v>6917637.408850152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Plan1!$V$451:$V$452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Plan1!$V$453:$V$464</c:f>
              <c:numCache>
                <c:formatCode>_(* #,##0_);_(* \(#,##0\);_(* "-"??_);_(@_)</c:formatCode>
                <c:ptCount val="12"/>
                <c:pt idx="0">
                  <c:v>7065064.6921767863</c:v>
                </c:pt>
                <c:pt idx="1">
                  <c:v>6996021.5660400279</c:v>
                </c:pt>
                <c:pt idx="2">
                  <c:v>5645344.3353395108</c:v>
                </c:pt>
                <c:pt idx="3">
                  <c:v>7565720.9344668565</c:v>
                </c:pt>
                <c:pt idx="4">
                  <c:v>8678447.1887074243</c:v>
                </c:pt>
                <c:pt idx="5">
                  <c:v>5706146.9691048404</c:v>
                </c:pt>
                <c:pt idx="6">
                  <c:v>7693065.7123154541</c:v>
                </c:pt>
                <c:pt idx="7">
                  <c:v>6152872.1564817354</c:v>
                </c:pt>
                <c:pt idx="8">
                  <c:v>6919050.1979255741</c:v>
                </c:pt>
                <c:pt idx="9">
                  <c:v>9532417.8108131606</c:v>
                </c:pt>
                <c:pt idx="10">
                  <c:v>8197745.7952199569</c:v>
                </c:pt>
                <c:pt idx="11">
                  <c:v>5924577.9820507318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Plan1!$W$451:$W$452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Plan1!$W$453:$W$464</c:f>
              <c:numCache>
                <c:formatCode>_(* #,##0_);_(* \(#,##0\);_(* "-"??_);_(@_)</c:formatCode>
                <c:ptCount val="12"/>
                <c:pt idx="0">
                  <c:v>10439340.030725313</c:v>
                </c:pt>
                <c:pt idx="1">
                  <c:v>10058224.356867865</c:v>
                </c:pt>
                <c:pt idx="2">
                  <c:v>14461270.909462826</c:v>
                </c:pt>
                <c:pt idx="3">
                  <c:v>9083519.4962363839</c:v>
                </c:pt>
                <c:pt idx="4">
                  <c:v>11532257.982496658</c:v>
                </c:pt>
                <c:pt idx="5">
                  <c:v>11229072.363822784</c:v>
                </c:pt>
                <c:pt idx="6">
                  <c:v>10753715.633934634</c:v>
                </c:pt>
                <c:pt idx="7">
                  <c:v>6926071.6297555231</c:v>
                </c:pt>
                <c:pt idx="8">
                  <c:v>5046092.6762387697</c:v>
                </c:pt>
                <c:pt idx="9">
                  <c:v>4605639.1235002363</c:v>
                </c:pt>
                <c:pt idx="10">
                  <c:v>8995191.5974335019</c:v>
                </c:pt>
                <c:pt idx="11">
                  <c:v>14954335.561402218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Plan1!$X$451:$X$452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Plan1!$X$453:$X$464</c:f>
              <c:numCache>
                <c:formatCode>_(* #,##0_);_(* \(#,##0\);_(* "-"??_);_(@_)</c:formatCode>
                <c:ptCount val="12"/>
                <c:pt idx="0">
                  <c:v>6970695.0776214786</c:v>
                </c:pt>
                <c:pt idx="1">
                  <c:v>3300984.0949605522</c:v>
                </c:pt>
                <c:pt idx="2">
                  <c:v>6338065.875166636</c:v>
                </c:pt>
                <c:pt idx="3">
                  <c:v>12605109.914737774</c:v>
                </c:pt>
                <c:pt idx="4">
                  <c:v>12784447.220468923</c:v>
                </c:pt>
                <c:pt idx="5">
                  <c:v>9443229.8215324078</c:v>
                </c:pt>
                <c:pt idx="6">
                  <c:v>11559933.823666606</c:v>
                </c:pt>
                <c:pt idx="7">
                  <c:v>7230051.8800686076</c:v>
                </c:pt>
                <c:pt idx="8">
                  <c:v>8264716.7598680779</c:v>
                </c:pt>
                <c:pt idx="9">
                  <c:v>10228201.347284351</c:v>
                </c:pt>
                <c:pt idx="10">
                  <c:v>5736232.3611036586</c:v>
                </c:pt>
                <c:pt idx="11">
                  <c:v>8668729.7087952793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Plan1!$Y$451:$Y$452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Plan1!$Y$453:$Y$464</c:f>
              <c:numCache>
                <c:formatCode>_(* #,##0_);_(* \(#,##0\);_(* "-"??_);_(@_)</c:formatCode>
                <c:ptCount val="12"/>
                <c:pt idx="0">
                  <c:v>10564497.959443554</c:v>
                </c:pt>
                <c:pt idx="1">
                  <c:v>9249298.8309400268</c:v>
                </c:pt>
                <c:pt idx="2">
                  <c:v>9351422.894322481</c:v>
                </c:pt>
                <c:pt idx="3">
                  <c:v>10898759.003187578</c:v>
                </c:pt>
                <c:pt idx="4">
                  <c:v>6605152.1155952346</c:v>
                </c:pt>
                <c:pt idx="5">
                  <c:v>9620633.3647507727</c:v>
                </c:pt>
                <c:pt idx="6">
                  <c:v>11951063.13254855</c:v>
                </c:pt>
                <c:pt idx="7">
                  <c:v>8526452.349646844</c:v>
                </c:pt>
                <c:pt idx="8">
                  <c:v>9048375.5351636074</c:v>
                </c:pt>
                <c:pt idx="9">
                  <c:v>10089387.543873057</c:v>
                </c:pt>
                <c:pt idx="10">
                  <c:v>14535543.721149523</c:v>
                </c:pt>
                <c:pt idx="11">
                  <c:v>9189059.4104486611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ser>
          <c:idx val="23"/>
          <c:order val="23"/>
          <c:tx>
            <c:strRef>
              <c:f>Plan1!$Z$451:$Z$452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Plan1!$Z$453:$Z$464</c:f>
              <c:numCache>
                <c:formatCode>_(* #,##0_);_(* \(#,##0\);_(* "-"??_);_(@_)</c:formatCode>
                <c:ptCount val="12"/>
                <c:pt idx="0">
                  <c:v>12174390.298137637</c:v>
                </c:pt>
                <c:pt idx="1">
                  <c:v>10701539.934879461</c:v>
                </c:pt>
                <c:pt idx="2">
                  <c:v>8089238.1483019404</c:v>
                </c:pt>
                <c:pt idx="3">
                  <c:v>7234737.5874305824</c:v>
                </c:pt>
                <c:pt idx="4">
                  <c:v>17498923.002173789</c:v>
                </c:pt>
                <c:pt idx="5">
                  <c:v>7939197.5098337224</c:v>
                </c:pt>
                <c:pt idx="6">
                  <c:v>12547763.191569882</c:v>
                </c:pt>
                <c:pt idx="7">
                  <c:v>12187664.062827077</c:v>
                </c:pt>
                <c:pt idx="8">
                  <c:v>10318817.912164927</c:v>
                </c:pt>
                <c:pt idx="9">
                  <c:v>14845480.366214758</c:v>
                </c:pt>
                <c:pt idx="10">
                  <c:v>7231411.1416650685</c:v>
                </c:pt>
                <c:pt idx="11">
                  <c:v>9849845.773795709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4-4E34-905C-8B9F26B4DA01}"/>
            </c:ext>
          </c:extLst>
        </c:ser>
        <c:ser>
          <c:idx val="24"/>
          <c:order val="24"/>
          <c:tx>
            <c:strRef>
              <c:f>Plan1!$AA$451:$AA$452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Plan1!$AA$453:$AA$464</c:f>
              <c:numCache>
                <c:formatCode>_(* #,##0_);_(* \(#,##0\);_(* "-"??_);_(@_)</c:formatCode>
                <c:ptCount val="12"/>
                <c:pt idx="0">
                  <c:v>14115038.740368193</c:v>
                </c:pt>
                <c:pt idx="1">
                  <c:v>8597105.6875006072</c:v>
                </c:pt>
                <c:pt idx="2">
                  <c:v>10528587.725110959</c:v>
                </c:pt>
                <c:pt idx="3">
                  <c:v>15130501.950447787</c:v>
                </c:pt>
                <c:pt idx="4">
                  <c:v>11119435.369786307</c:v>
                </c:pt>
                <c:pt idx="5">
                  <c:v>10935659.387312986</c:v>
                </c:pt>
                <c:pt idx="6">
                  <c:v>9635210.8210713696</c:v>
                </c:pt>
                <c:pt idx="7">
                  <c:v>14207265.853413517</c:v>
                </c:pt>
                <c:pt idx="8">
                  <c:v>10363454.892223217</c:v>
                </c:pt>
                <c:pt idx="9">
                  <c:v>12793865.527816521</c:v>
                </c:pt>
                <c:pt idx="10">
                  <c:v>9744371.0041410346</c:v>
                </c:pt>
                <c:pt idx="11">
                  <c:v>10110230.953692721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E-464E-907C-ABD0B278DE06}"/>
            </c:ext>
          </c:extLst>
        </c:ser>
        <c:ser>
          <c:idx val="25"/>
          <c:order val="25"/>
          <c:tx>
            <c:strRef>
              <c:f>Plan1!$AB$451:$AB$452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Plan1!$B$453:$B$464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Plan1!$AB$453:$AB$464</c:f>
              <c:numCache>
                <c:formatCode>_(* #,##0_);_(* \(#,##0\);_(* "-"??_);_(@_)</c:formatCode>
                <c:ptCount val="12"/>
                <c:pt idx="0">
                  <c:v>11601275.125348255</c:v>
                </c:pt>
                <c:pt idx="1">
                  <c:v>13464896.714216406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4-4520-9C79-FD6E6239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barris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image" Target="../media/image1.png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</xdr:colOff>
      <xdr:row>173</xdr:row>
      <xdr:rowOff>149680</xdr:rowOff>
    </xdr:from>
    <xdr:to>
      <xdr:col>29</xdr:col>
      <xdr:colOff>-1</xdr:colOff>
      <xdr:row>195</xdr:row>
      <xdr:rowOff>108858</xdr:rowOff>
    </xdr:to>
    <xdr:graphicFrame macro="">
      <xdr:nvGraphicFramePr>
        <xdr:cNvPr id="1587766" name="Chart 25">
          <a:extLst>
            <a:ext uri="{FF2B5EF4-FFF2-40B4-BE49-F238E27FC236}">
              <a16:creationId xmlns:a16="http://schemas.microsoft.com/office/drawing/2014/main" id="{00000000-0008-0000-0000-0000363A1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565</xdr:row>
      <xdr:rowOff>0</xdr:rowOff>
    </xdr:from>
    <xdr:to>
      <xdr:col>32</xdr:col>
      <xdr:colOff>0</xdr:colOff>
      <xdr:row>565</xdr:row>
      <xdr:rowOff>0</xdr:rowOff>
    </xdr:to>
    <xdr:graphicFrame macro="">
      <xdr:nvGraphicFramePr>
        <xdr:cNvPr id="1587773" name="Chart 462">
          <a:extLst>
            <a:ext uri="{FF2B5EF4-FFF2-40B4-BE49-F238E27FC236}">
              <a16:creationId xmlns:a16="http://schemas.microsoft.com/office/drawing/2014/main" id="{00000000-0008-0000-0000-00003D3A1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565</xdr:row>
      <xdr:rowOff>0</xdr:rowOff>
    </xdr:from>
    <xdr:to>
      <xdr:col>31</xdr:col>
      <xdr:colOff>600075</xdr:colOff>
      <xdr:row>565</xdr:row>
      <xdr:rowOff>0</xdr:rowOff>
    </xdr:to>
    <xdr:graphicFrame macro="">
      <xdr:nvGraphicFramePr>
        <xdr:cNvPr id="1587774" name="Chart 523">
          <a:extLst>
            <a:ext uri="{FF2B5EF4-FFF2-40B4-BE49-F238E27FC236}">
              <a16:creationId xmlns:a16="http://schemas.microsoft.com/office/drawing/2014/main" id="{00000000-0008-0000-0000-00003E3A1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564</xdr:row>
      <xdr:rowOff>104775</xdr:rowOff>
    </xdr:from>
    <xdr:to>
      <xdr:col>32</xdr:col>
      <xdr:colOff>66675</xdr:colOff>
      <xdr:row>565</xdr:row>
      <xdr:rowOff>85725</xdr:rowOff>
    </xdr:to>
    <xdr:sp macro="" textlink="">
      <xdr:nvSpPr>
        <xdr:cNvPr id="1587775" name="Rectangle 756">
          <a:extLst>
            <a:ext uri="{FF2B5EF4-FFF2-40B4-BE49-F238E27FC236}">
              <a16:creationId xmlns:a16="http://schemas.microsoft.com/office/drawing/2014/main" id="{00000000-0008-0000-0000-00003F3A1800}"/>
            </a:ext>
          </a:extLst>
        </xdr:cNvPr>
        <xdr:cNvSpPr>
          <a:spLocks noChangeArrowheads="1"/>
        </xdr:cNvSpPr>
      </xdr:nvSpPr>
      <xdr:spPr bwMode="auto">
        <a:xfrm>
          <a:off x="8610600" y="58559700"/>
          <a:ext cx="1133475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678090</xdr:colOff>
      <xdr:row>7</xdr:row>
      <xdr:rowOff>47625</xdr:rowOff>
    </xdr:to>
    <xdr:pic>
      <xdr:nvPicPr>
        <xdr:cNvPr id="1587776" name="Picture 10776">
          <a:extLst>
            <a:ext uri="{FF2B5EF4-FFF2-40B4-BE49-F238E27FC236}">
              <a16:creationId xmlns:a16="http://schemas.microsoft.com/office/drawing/2014/main" id="{00000000-0008-0000-0000-0000403A1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6071" y="163286"/>
          <a:ext cx="703490" cy="110898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136070</xdr:colOff>
      <xdr:row>118</xdr:row>
      <xdr:rowOff>0</xdr:rowOff>
    </xdr:from>
    <xdr:to>
      <xdr:col>29</xdr:col>
      <xdr:colOff>-1</xdr:colOff>
      <xdr:row>139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8226E-B0C0-4AEF-8895-3CCC7C9C3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136070</xdr:colOff>
      <xdr:row>231</xdr:row>
      <xdr:rowOff>0</xdr:rowOff>
    </xdr:from>
    <xdr:to>
      <xdr:col>29</xdr:col>
      <xdr:colOff>-1</xdr:colOff>
      <xdr:row>253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53437F-9384-49E9-AF37-214A373BE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136068</xdr:colOff>
      <xdr:row>287</xdr:row>
      <xdr:rowOff>0</xdr:rowOff>
    </xdr:from>
    <xdr:to>
      <xdr:col>29</xdr:col>
      <xdr:colOff>-1</xdr:colOff>
      <xdr:row>309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00935D-4362-4C96-A5F3-31EF8B8FE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136070</xdr:colOff>
      <xdr:row>346</xdr:row>
      <xdr:rowOff>32656</xdr:rowOff>
    </xdr:from>
    <xdr:to>
      <xdr:col>29</xdr:col>
      <xdr:colOff>-1</xdr:colOff>
      <xdr:row>368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AE884B-DC4A-498A-AB2C-271F89007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81641</xdr:colOff>
      <xdr:row>407</xdr:row>
      <xdr:rowOff>46263</xdr:rowOff>
    </xdr:from>
    <xdr:to>
      <xdr:col>29</xdr:col>
      <xdr:colOff>0</xdr:colOff>
      <xdr:row>429</xdr:row>
      <xdr:rowOff>13607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ABA2BC8-CDC8-4978-87AD-ACE8CD19C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136068</xdr:colOff>
      <xdr:row>469</xdr:row>
      <xdr:rowOff>0</xdr:rowOff>
    </xdr:from>
    <xdr:to>
      <xdr:col>29</xdr:col>
      <xdr:colOff>-1</xdr:colOff>
      <xdr:row>491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2B8E9E-B0E7-4C13-8DE7-7E8704BFF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34015</xdr:colOff>
      <xdr:row>529</xdr:row>
      <xdr:rowOff>104772</xdr:rowOff>
    </xdr:from>
    <xdr:to>
      <xdr:col>29</xdr:col>
      <xdr:colOff>-1</xdr:colOff>
      <xdr:row>552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69BCE65-6BEF-4CA1-B97B-FA8FD1FFF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136068</xdr:colOff>
      <xdr:row>587</xdr:row>
      <xdr:rowOff>163284</xdr:rowOff>
    </xdr:from>
    <xdr:to>
      <xdr:col>29</xdr:col>
      <xdr:colOff>-1</xdr:colOff>
      <xdr:row>607</xdr:row>
      <xdr:rowOff>163285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533C58B-A4B3-418A-80FB-EBA81253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136070</xdr:colOff>
      <xdr:row>644</xdr:row>
      <xdr:rowOff>1</xdr:rowOff>
    </xdr:from>
    <xdr:to>
      <xdr:col>29</xdr:col>
      <xdr:colOff>-1</xdr:colOff>
      <xdr:row>665</xdr:row>
      <xdr:rowOff>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D67E6EB-9067-4B27-A8BA-A7D2C678C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136070</xdr:colOff>
      <xdr:row>700</xdr:row>
      <xdr:rowOff>163284</xdr:rowOff>
    </xdr:from>
    <xdr:to>
      <xdr:col>17</xdr:col>
      <xdr:colOff>-1</xdr:colOff>
      <xdr:row>722</xdr:row>
      <xdr:rowOff>163284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E38D492-FFF3-450D-B1E5-A18096084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136070</xdr:colOff>
      <xdr:row>755</xdr:row>
      <xdr:rowOff>0</xdr:rowOff>
    </xdr:from>
    <xdr:to>
      <xdr:col>17</xdr:col>
      <xdr:colOff>-1</xdr:colOff>
      <xdr:row>776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9B33329-F9FF-4019-9C3D-FCDCE563B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68035</xdr:colOff>
      <xdr:row>809</xdr:row>
      <xdr:rowOff>149678</xdr:rowOff>
    </xdr:from>
    <xdr:to>
      <xdr:col>17</xdr:col>
      <xdr:colOff>-1</xdr:colOff>
      <xdr:row>831</xdr:row>
      <xdr:rowOff>149679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23837D2-E2E0-480F-A8D2-ABF083D1D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136070</xdr:colOff>
      <xdr:row>863</xdr:row>
      <xdr:rowOff>163284</xdr:rowOff>
    </xdr:from>
    <xdr:to>
      <xdr:col>17</xdr:col>
      <xdr:colOff>-1</xdr:colOff>
      <xdr:row>886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8A5F77D-1919-4C3E-92E1-93E62EC8C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136070</xdr:colOff>
      <xdr:row>920</xdr:row>
      <xdr:rowOff>32656</xdr:rowOff>
    </xdr:from>
    <xdr:to>
      <xdr:col>17</xdr:col>
      <xdr:colOff>-1</xdr:colOff>
      <xdr:row>940</xdr:row>
      <xdr:rowOff>163284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852F79B-F87B-4AD9-8166-65F9683F9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136070</xdr:colOff>
      <xdr:row>973</xdr:row>
      <xdr:rowOff>13606</xdr:rowOff>
    </xdr:from>
    <xdr:to>
      <xdr:col>17</xdr:col>
      <xdr:colOff>-1</xdr:colOff>
      <xdr:row>994</xdr:row>
      <xdr:rowOff>163284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4FA4B23-DB73-4839-9FCF-3D09DE700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136070</xdr:colOff>
      <xdr:row>1028</xdr:row>
      <xdr:rowOff>73477</xdr:rowOff>
    </xdr:from>
    <xdr:to>
      <xdr:col>17</xdr:col>
      <xdr:colOff>-1</xdr:colOff>
      <xdr:row>1051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77D73CD-6410-41DE-AC9F-050FD2625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136070</xdr:colOff>
      <xdr:row>1082</xdr:row>
      <xdr:rowOff>127907</xdr:rowOff>
    </xdr:from>
    <xdr:to>
      <xdr:col>17</xdr:col>
      <xdr:colOff>-1</xdr:colOff>
      <xdr:row>1105</xdr:row>
      <xdr:rowOff>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692CCE28-5D15-45DE-AD8D-48BBB3BC7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136070</xdr:colOff>
      <xdr:row>61</xdr:row>
      <xdr:rowOff>122463</xdr:rowOff>
    </xdr:from>
    <xdr:to>
      <xdr:col>29</xdr:col>
      <xdr:colOff>-1</xdr:colOff>
      <xdr:row>84</xdr:row>
      <xdr:rowOff>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E84C2661-1F0E-4830-9F3F-423105BA1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8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74652777" createdVersion="8" refreshedVersion="8" minRefreshableVersion="3" recordCount="26" xr:uid="{57B89E8F-D0B4-420A-8546-02B394597BB0}">
  <cacheSource type="worksheet">
    <worksheetSource ref="A1:O27" sheet="Dispêndio Petro" r:id="rId2"/>
  </cacheSource>
  <cacheFields count="15">
    <cacheField name="ANO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UNIDADE" numFmtId="0">
      <sharedItems/>
    </cacheField>
    <cacheField name="JAN" numFmtId="0">
      <sharedItems containsSemiMixedTypes="0" containsString="0" containsNumber="1" containsInteger="1" minValue="96760569" maxValue="1220020142"/>
    </cacheField>
    <cacheField name="FEV" numFmtId="0">
      <sharedItems containsSemiMixedTypes="0" containsString="0" containsNumber="1" containsInteger="1" minValue="210621960" maxValue="1616699049"/>
    </cacheField>
    <cacheField name="MAR" numFmtId="0">
      <sharedItems containsString="0" containsBlank="1" containsNumber="1" containsInteger="1" minValue="86620514" maxValue="1335650071"/>
    </cacheField>
    <cacheField name="ABR" numFmtId="0">
      <sharedItems containsString="0" containsBlank="1" containsNumber="1" containsInteger="1" minValue="151366313" maxValue="1643874628"/>
    </cacheField>
    <cacheField name="MAI" numFmtId="0">
      <sharedItems containsString="0" containsBlank="1" containsNumber="1" containsInteger="1" minValue="77926222" maxValue="1786731744"/>
    </cacheField>
    <cacheField name="JUN" numFmtId="0">
      <sharedItems containsString="0" containsBlank="1" containsNumber="1" containsInteger="1" minValue="205576218" maxValue="2156138127"/>
    </cacheField>
    <cacheField name="JUL" numFmtId="0">
      <sharedItems containsString="0" containsBlank="1" containsNumber="1" containsInteger="1" minValue="210825086" maxValue="3144117294"/>
    </cacheField>
    <cacheField name="AGO" numFmtId="0">
      <sharedItems containsString="0" containsBlank="1" containsNumber="1" containsInteger="1" minValue="86395749" maxValue="2003484147"/>
    </cacheField>
    <cacheField name="SET" numFmtId="0">
      <sharedItems containsString="0" containsBlank="1" containsNumber="1" containsInteger="1" minValue="87489455" maxValue="2031123080"/>
    </cacheField>
    <cacheField name="OUT" numFmtId="0">
      <sharedItems containsString="0" containsBlank="1" containsNumber="1" containsInteger="1" minValue="98413669" maxValue="1925983963"/>
    </cacheField>
    <cacheField name="NOV" numFmtId="166">
      <sharedItems containsString="0" containsBlank="1" containsNumber="1" containsInteger="1" minValue="190356078" maxValue="1567014194"/>
    </cacheField>
    <cacheField name="DEZ" numFmtId="166">
      <sharedItems containsString="0" containsBlank="1" containsNumber="1" containsInteger="1" minValue="145230711" maxValue="13847314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81249997" createdVersion="8" refreshedVersion="8" minRefreshableVersion="3" recordCount="26" xr:uid="{C151D67B-3286-4AB6-95A1-DF3E68D0B94D}">
  <cacheSource type="worksheet">
    <worksheetSource ref="A29:Q55" sheet="Import Petro" r:id="rId2"/>
  </cacheSource>
  <cacheFields count="17">
    <cacheField name="ANO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1418142.5859305765" maxValue="14057307.918363823"/>
    </cacheField>
    <cacheField name="FEV" numFmtId="166">
      <sharedItems containsSemiMixedTypes="0" containsString="0" containsNumber="1" minValue="3898767.7328358339" maxValue="14809653.502456069"/>
    </cacheField>
    <cacheField name="MAR" numFmtId="166">
      <sharedItems containsString="0" containsBlank="1" containsNumber="1" minValue="1365533.3263136423" maxValue="15736185.948456692"/>
    </cacheField>
    <cacheField name="ABR" numFmtId="166">
      <sharedItems containsString="0" containsBlank="1" containsNumber="1" minValue="2183421.682491668" maxValue="17218118.974048588"/>
    </cacheField>
    <cacheField name="MAI" numFmtId="166">
      <sharedItems containsString="0" containsBlank="1" containsNumber="1" minValue="1844034.7005563062" maxValue="19185766.928073715"/>
    </cacheField>
    <cacheField name="JUN" numFmtId="166">
      <sharedItems containsString="0" containsBlank="1" containsNumber="1" minValue="5125940.856681589" maxValue="16932337.343567465"/>
    </cacheField>
    <cacheField name="JUL" numFmtId="166">
      <sharedItems containsString="0" containsBlank="1" containsNumber="1" minValue="3995793.5501200981" maxValue="28317309.175707102"/>
    </cacheField>
    <cacheField name="AGO" numFmtId="166">
      <sharedItems containsString="0" containsBlank="1" containsNumber="1" minValue="2098045.1107140472" maxValue="17317555.817028027"/>
    </cacheField>
    <cacheField name="SET" numFmtId="166">
      <sharedItems containsString="0" containsBlank="1" containsNumber="1" minValue="1902177.7559947413" maxValue="17852995.123682667"/>
    </cacheField>
    <cacheField name="OUT" numFmtId="166">
      <sharedItems containsString="0" containsBlank="1" containsNumber="1" minValue="2226516.6036998942" maxValue="20393653.728739563"/>
    </cacheField>
    <cacheField name="NOV" numFmtId="166">
      <sharedItems containsString="0" containsBlank="1" containsNumber="1" minValue="2268721.2143853251" maxValue="15130261.425560908"/>
    </cacheField>
    <cacheField name="DEZ" numFmtId="166">
      <sharedItems containsString="0" containsBlank="1" containsNumber="1" minValue="3040393.4179577781" maxValue="13921739.271173524"/>
    </cacheField>
    <cacheField name="TOTAL" numFmtId="166">
      <sharedItems containsSemiMixedTypes="0" containsString="0" containsNumber="1" minValue="13854064.543302096" maxValue="169275157.673427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82060183" createdVersion="8" refreshedVersion="8" minRefreshableVersion="3" recordCount="26" xr:uid="{C72320F3-0A19-4E1E-A865-4E023F49BB23}">
  <cacheSource type="worksheet">
    <worksheetSource ref="A29:Q55" sheet="Export Petro" r:id="rId2"/>
  </cacheSource>
  <cacheFields count="17">
    <cacheField name="ANO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0" maxValue="72055895.772301063"/>
    </cacheField>
    <cacheField name="FEV" numFmtId="166">
      <sharedItems containsSemiMixedTypes="0" containsString="0" containsNumber="1" minValue="0.43108964967079388" maxValue="46273221.61278984"/>
    </cacheField>
    <cacheField name="MAR" numFmtId="166">
      <sharedItems containsString="0" containsBlank="1" containsNumber="1" minValue="0" maxValue="78648982.120019481"/>
    </cacheField>
    <cacheField name="ABR" numFmtId="166">
      <sharedItems containsString="0" containsBlank="1" containsNumber="1" minValue="0" maxValue="64972567.559732758"/>
    </cacheField>
    <cacheField name="MAI" numFmtId="166">
      <sharedItems containsString="0" containsBlank="1" containsNumber="1" minValue="0" maxValue="64015888.023386165"/>
    </cacheField>
    <cacheField name="JUN" numFmtId="166">
      <sharedItems containsString="0" containsBlank="1" containsNumber="1" minValue="416582.73385276733" maxValue="58137016.169730686"/>
    </cacheField>
    <cacheField name="JUL" numFmtId="166">
      <sharedItems containsString="0" containsBlank="1" containsNumber="1" minValue="2218327.7902979036" maxValue="56687863.932775758"/>
    </cacheField>
    <cacheField name="AGO" numFmtId="166">
      <sharedItems containsString="0" containsBlank="1" containsNumber="1" minValue="0" maxValue="54454749.207560822"/>
    </cacheField>
    <cacheField name="SET" numFmtId="166">
      <sharedItems containsString="0" containsBlank="1" containsNumber="1" minValue="176.67608593065324" maxValue="54931480.038762383"/>
    </cacheField>
    <cacheField name="OUT" numFmtId="166">
      <sharedItems containsString="0" containsBlank="1" containsNumber="1" minValue="0" maxValue="53981795.021298662"/>
    </cacheField>
    <cacheField name="NOV" numFmtId="166">
      <sharedItems containsString="0" containsBlank="1" containsNumber="1" minValue="1542152.4735254149" maxValue="63995504.385956265"/>
    </cacheField>
    <cacheField name="DEZ" numFmtId="166">
      <sharedItems containsString="0" containsBlank="1" containsNumber="1" minValue="2641408.3525742451" maxValue="61045840.35644155"/>
    </cacheField>
    <cacheField name="TOTAL" numFmtId="166">
      <sharedItems containsSemiMixedTypes="0" containsString="0" containsNumber="1" minValue="6818648.457425911" maxValue="637345964.907310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82870368" createdVersion="8" refreshedVersion="8" minRefreshableVersion="3" recordCount="364" xr:uid="{C962C9DE-B883-42C1-8B34-48BFA1F3F48D}">
  <cacheSource type="worksheet">
    <worksheetSource ref="A1:P365" sheet="Import Deriv b" r:id="rId2"/>
  </cacheSource>
  <cacheFields count="16">
    <cacheField name="ANO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 count="14">
        <s v="ASFALTO (b)"/>
        <s v="PARAFINA (b)"/>
        <s v="COQUE (b)"/>
        <s v="ÓLEO DIESEL (b)"/>
        <s v="ÓLEO COMBUSTÍVEL (b)"/>
        <s v="GLP (b)"/>
        <s v="NAFTA (b)"/>
        <s v="GASOLINA A (b)"/>
        <s v="GASOLINA DE AVIAÇÃO (b)"/>
        <s v="QUEROSENE ILUMINANTE (b)"/>
        <s v="QUEROSENE DE AVIAÇÃO (b)"/>
        <s v="SOLVENTE (b)"/>
        <s v="OUTROS NÃO ENERGÉTICOS (b) "/>
        <s v="LUBRIFICANTE (b)"/>
      </sharedItems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0" maxValue="10302115.81775938"/>
    </cacheField>
    <cacheField name="FEV" numFmtId="166">
      <sharedItems containsSemiMixedTypes="0" containsString="0" containsNumber="1" minValue="0" maxValue="7321389.4390114313"/>
    </cacheField>
    <cacheField name="MAR" numFmtId="166">
      <sharedItems containsString="0" containsBlank="1" containsNumber="1" minValue="0" maxValue="10808451.892826678"/>
    </cacheField>
    <cacheField name="ABR" numFmtId="166">
      <sharedItems containsString="0" containsBlank="1" containsNumber="1" minValue="0" maxValue="9796984.3793580718"/>
    </cacheField>
    <cacheField name="MAI" numFmtId="166">
      <sharedItems containsString="0" containsBlank="1" containsNumber="1" minValue="0" maxValue="9108734.5596310236"/>
    </cacheField>
    <cacheField name="JUN" numFmtId="166">
      <sharedItems containsString="0" containsBlank="1" containsNumber="1" minValue="0" maxValue="9524180.3364321068"/>
    </cacheField>
    <cacheField name="JUL" numFmtId="166">
      <sharedItems containsString="0" containsBlank="1" containsNumber="1" minValue="0" maxValue="10028139.937025927"/>
    </cacheField>
    <cacheField name="AGO" numFmtId="166">
      <sharedItems containsString="0" containsBlank="1" containsNumber="1" minValue="0" maxValue="11616031.239086825"/>
    </cacheField>
    <cacheField name="SET" numFmtId="166">
      <sharedItems containsString="0" containsBlank="1" containsNumber="1" minValue="0" maxValue="12570176.381923702"/>
    </cacheField>
    <cacheField name="OUT" numFmtId="166">
      <sharedItems containsString="0" containsBlank="1" containsNumber="1" minValue="0" maxValue="11655508.68493738"/>
    </cacheField>
    <cacheField name="NOV" numFmtId="166">
      <sharedItems containsString="0" containsBlank="1" containsNumber="1" minValue="0" maxValue="12015877.758296704"/>
    </cacheField>
    <cacheField name="DEZ" numFmtId="166">
      <sharedItems containsString="0" containsBlank="1" containsNumber="1" minValue="0" maxValue="11814567.549235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83564814" createdVersion="8" refreshedVersion="8" minRefreshableVersion="3" recordCount="416" xr:uid="{80AAC393-14D9-4C2B-A8E4-0FCC7204AA34}">
  <cacheSource type="worksheet">
    <worksheetSource ref="A1:P417" sheet="Export Deriv b" r:id="rId2"/>
  </cacheSource>
  <cacheFields count="16">
    <cacheField name="ANO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 count="16">
        <s v="GASOLINA DE AVIAÇÃO (b)"/>
        <s v="GASOLINA A (b)"/>
        <s v="ÓLEO COMBUSTÍVEL (b)"/>
        <s v="ÓLEO DIESEL (b)"/>
        <s v="QUEROSENE DE AVIAÇÃO (b)"/>
        <s v="QUEROSENE ILUMINANTE (b)"/>
        <s v="GLP (b)"/>
        <s v="PARAFINA (b)"/>
        <s v="COQUE (b)"/>
        <s v="NAFTA (b)"/>
        <s v="SOLVENTE (b)"/>
        <s v="LUBRIFICANTE (b)"/>
        <s v="OUTROS NÃO ENERGÉTICOS (b) "/>
        <s v="COMBUSTÍVEIS PARA NAVIOS (b)"/>
        <s v="COMBUSTÍVEIS PARA AERONAVES (b)"/>
        <s v="ASFALTO (b)"/>
      </sharedItems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0" maxValue="10190669.464386137"/>
    </cacheField>
    <cacheField name="FEV" numFmtId="166">
      <sharedItems containsSemiMixedTypes="0" containsString="0" containsNumber="1" minValue="0" maxValue="9439891.3644901775"/>
    </cacheField>
    <cacheField name="MAR" numFmtId="166">
      <sharedItems containsString="0" containsBlank="1" containsNumber="1" minValue="0" maxValue="10077147.543290164"/>
    </cacheField>
    <cacheField name="ABR" numFmtId="166">
      <sharedItems containsString="0" containsBlank="1" containsNumber="1" minValue="0" maxValue="10755864.04868393"/>
    </cacheField>
    <cacheField name="MAI" numFmtId="166">
      <sharedItems containsString="0" containsBlank="1" containsNumber="1" minValue="0" maxValue="14467810.249869976"/>
    </cacheField>
    <cacheField name="JUN" numFmtId="166">
      <sharedItems containsString="0" containsBlank="1" containsNumber="1" minValue="0" maxValue="7839265.4048826927"/>
    </cacheField>
    <cacheField name="JUL" numFmtId="166">
      <sharedItems containsString="0" containsBlank="1" containsNumber="1" minValue="0" maxValue="9016754.7262941208"/>
    </cacheField>
    <cacheField name="AGO" numFmtId="166">
      <sharedItems containsString="0" containsBlank="1" containsNumber="1" minValue="0" maxValue="8968495.5949315261"/>
    </cacheField>
    <cacheField name="SET" numFmtId="166">
      <sharedItems containsString="0" containsBlank="1" containsNumber="1" minValue="0" maxValue="6522281.5072868057"/>
    </cacheField>
    <cacheField name="OUT" numFmtId="166">
      <sharedItems containsString="0" containsBlank="1" containsNumber="1" minValue="0" maxValue="8511094.8017627001"/>
    </cacheField>
    <cacheField name="NOV" numFmtId="166">
      <sharedItems containsString="0" containsBlank="1" containsNumber="1" minValue="0" maxValue="11937411.062697507"/>
    </cacheField>
    <cacheField name="DEZ" numFmtId="166">
      <sharedItems containsBlank="1" containsMixedTypes="1" containsNumber="1" minValue="0" maxValue="11242927.229174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84490738" createdVersion="8" refreshedVersion="8" minRefreshableVersion="3" recordCount="26" xr:uid="{3D85346B-7346-4198-9E65-EE8B32902C7B}">
  <cacheSource type="worksheet">
    <worksheetSource ref="A29:P55" sheet="Import GN" r:id="rId2"/>
  </cacheSource>
  <cacheFields count="16">
    <cacheField name="ANO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645805.24337000004" maxValue="14688687.524708387"/>
    </cacheField>
    <cacheField name="FEV" numFmtId="166">
      <sharedItems containsSemiMixedTypes="0" containsString="0" containsNumber="1" minValue="751998.83569999994" maxValue="11255880.706181999"/>
    </cacheField>
    <cacheField name="MAR" numFmtId="166">
      <sharedItems containsString="0" containsBlank="1" containsNumber="1" minValue="724635.84847500001" maxValue="10426868.463928001"/>
    </cacheField>
    <cacheField name="ABR" numFmtId="166">
      <sharedItems containsString="0" containsBlank="1" containsNumber="1" minValue="831258.36465" maxValue="11055317.976402"/>
    </cacheField>
    <cacheField name="MAI" numFmtId="166">
      <sharedItems containsString="0" containsBlank="1" containsNumber="1" minValue="809900.43162000005" maxValue="12494309.099149499"/>
    </cacheField>
    <cacheField name="JUN" numFmtId="166">
      <sharedItems containsString="0" containsBlank="1" containsNumber="1" minValue="1137833.67047" maxValue="9367019.34791"/>
    </cacheField>
    <cacheField name="JUL" numFmtId="166">
      <sharedItems containsString="0" containsBlank="1" containsNumber="1" minValue="1440867.78731" maxValue="12933516.70359"/>
    </cacheField>
    <cacheField name="AGO" numFmtId="166">
      <sharedItems containsString="0" containsBlank="1" containsNumber="1" minValue="1514411.796905" maxValue="10981001.412289999"/>
    </cacheField>
    <cacheField name="SET" numFmtId="166">
      <sharedItems containsString="0" containsBlank="1" containsNumber="1" minValue="1508631.0143800001" maxValue="11148172.927219998"/>
    </cacheField>
    <cacheField name="OUT" numFmtId="166">
      <sharedItems containsString="0" containsBlank="1" containsNumber="1" minValue="1573792.7610299997" maxValue="11851705.162317086"/>
    </cacheField>
    <cacheField name="NOV" numFmtId="166">
      <sharedItems containsString="0" containsBlank="1" containsNumber="1" minValue="1465061.8745000002" maxValue="9816719.9657099992"/>
    </cacheField>
    <cacheField name="DEZ" numFmtId="166">
      <sharedItems containsString="0" containsBlank="1" containsNumber="1" minValue="1599769.5615650001" maxValue="9720422.4745319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85069446" createdVersion="8" refreshedVersion="8" minRefreshableVersion="3" recordCount="14" xr:uid="{1E78F439-C47F-42C6-9A8C-5698A42065FB}">
  <cacheSource type="worksheet">
    <worksheetSource ref="A17:P31" sheet="Importações Etanol Anidro" r:id="rId2"/>
  </cacheSource>
  <cacheFields count="16">
    <cacheField name="ANO" numFmtId="0">
      <sharedItems containsSemiMixedTypes="0" containsString="0" containsNumber="1" containsInteger="1" minValue="2012" maxValue="2025" count="14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31423.569979690004" maxValue="1132118.5761065199"/>
    </cacheField>
    <cacheField name="FEV" numFmtId="166">
      <sharedItems containsSemiMixedTypes="0" containsString="0" containsNumber="1" minValue="176.15870866999998" maxValue="1618749.87301795"/>
    </cacheField>
    <cacheField name="MAR" numFmtId="166">
      <sharedItems containsString="0" containsBlank="1" containsNumber="1" minValue="431.02809968000003" maxValue="1977486.0729120001"/>
    </cacheField>
    <cacheField name="ABR" numFmtId="166">
      <sharedItems containsString="0" containsBlank="1" containsNumber="1" minValue="25666.261584100001" maxValue="2438443.4975692299"/>
    </cacheField>
    <cacheField name="MAI" numFmtId="166">
      <sharedItems containsString="0" containsBlank="1" containsNumber="1" minValue="37.002952229999998" maxValue="1559805.4846858499"/>
    </cacheField>
    <cacheField name="JUN" numFmtId="166">
      <sharedItems containsString="0" containsBlank="1" containsNumber="1" minValue="217.27519663999999" maxValue="1254671.0015831299"/>
    </cacheField>
    <cacheField name="JUL" numFmtId="166">
      <sharedItems containsString="0" containsBlank="1" containsNumber="1" minValue="419.00827277000002" maxValue="839953.25980652997"/>
    </cacheField>
    <cacheField name="AGO" numFmtId="166">
      <sharedItems containsString="0" containsBlank="1" containsNumber="1" minValue="4.09466631" maxValue="850975.91910855996"/>
    </cacheField>
    <cacheField name="SET" numFmtId="166">
      <sharedItems containsString="0" containsBlank="1" containsNumber="1" minValue="31.964814420000007" maxValue="691047.57453838002"/>
    </cacheField>
    <cacheField name="OUT" numFmtId="166">
      <sharedItems containsString="0" containsBlank="1" containsNumber="1" minValue="4.8179944600000004" maxValue="573407.64791702002"/>
    </cacheField>
    <cacheField name="NOV" numFmtId="166">
      <sharedItems containsString="0" containsBlank="1" containsNumber="1" minValue="67.703514839999997" maxValue="876703.59439750016"/>
    </cacheField>
    <cacheField name="DEZ" numFmtId="166">
      <sharedItems containsString="0" containsBlank="1" containsNumber="1" minValue="28.694113220000002" maxValue="1163552.8827918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85763892" createdVersion="8" refreshedVersion="8" minRefreshableVersion="3" recordCount="14" xr:uid="{37554716-1FB9-4A27-8DDE-C4E9CE31467D}">
  <cacheSource type="worksheet">
    <worksheetSource ref="A17:P31" sheet="Importações Etanol Hidratado" r:id="rId2"/>
  </cacheSource>
  <cacheFields count="16">
    <cacheField name="ANO" numFmtId="0">
      <sharedItems containsSemiMixedTypes="0" containsString="0" containsNumber="1" containsInteger="1" minValue="2012" maxValue="2025" count="14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7.7427561100000011" maxValue="1674.56127554"/>
    </cacheField>
    <cacheField name="FEV" numFmtId="166">
      <sharedItems containsSemiMixedTypes="0" containsString="0" containsNumber="1" minValue="0.84283454000000002" maxValue="443.94736941999997"/>
    </cacheField>
    <cacheField name="MAR" numFmtId="166">
      <sharedItems containsString="0" containsBlank="1" containsNumber="1" minValue="3.1889336699999999" maxValue="70295.029776580006"/>
    </cacheField>
    <cacheField name="ABR" numFmtId="166">
      <sharedItems containsString="0" containsBlank="1" containsNumber="1" minValue="2.43415647" maxValue="29391.370107549999"/>
    </cacheField>
    <cacheField name="MAI" numFmtId="166">
      <sharedItems containsString="0" containsBlank="1" containsNumber="1" minValue="5.1702238200000004" maxValue="455.45143191"/>
    </cacheField>
    <cacheField name="JUN" numFmtId="166">
      <sharedItems containsString="0" containsBlank="1" containsNumber="1" minValue="1.34601934" maxValue="58168.024504180008"/>
    </cacheField>
    <cacheField name="JUL" numFmtId="166">
      <sharedItems containsString="0" containsBlank="1" containsNumber="1" minValue="3.3964974000000003" maxValue="56022.507415080014"/>
    </cacheField>
    <cacheField name="AGO" numFmtId="166">
      <sharedItems containsString="0" containsBlank="1" containsNumber="1" minValue="3.2015132900000003" maxValue="1143.9591937499999"/>
    </cacheField>
    <cacheField name="SET" numFmtId="166">
      <sharedItems containsString="0" containsBlank="1" containsNumber="1" minValue="15.265368870000001" maxValue="25503.80208161"/>
    </cacheField>
    <cacheField name="OUT" numFmtId="166">
      <sharedItems containsString="0" containsBlank="1" containsNumber="1" minValue="1.9372614800000001" maxValue="649.43546212000012"/>
    </cacheField>
    <cacheField name="NOV" numFmtId="166">
      <sharedItems containsString="0" containsBlank="1" containsNumber="1" minValue="1.94355129" maxValue="7006.6344864600005"/>
    </cacheField>
    <cacheField name="DEZ" numFmtId="166">
      <sharedItems containsString="0" containsBlank="1" containsNumber="1" minValue="2.09450673" maxValue="1219.64447748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86458332" createdVersion="8" refreshedVersion="8" minRefreshableVersion="3" recordCount="14" xr:uid="{0D3B7ED8-193F-4034-89CF-0EE14E9B19B9}">
  <cacheSource type="worksheet">
    <worksheetSource ref="A17:P31" sheet="Exportações Anidro" r:id="rId2"/>
  </cacheSource>
  <cacheFields count="16">
    <cacheField name="ANO" numFmtId="0">
      <sharedItems containsSemiMixedTypes="0" containsString="0" containsNumber="1" containsInteger="1" minValue="2012" maxValue="2025" count="14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242455.28107033999" maxValue="1086380.9521499001"/>
    </cacheField>
    <cacheField name="FEV" numFmtId="166">
      <sharedItems containsSemiMixedTypes="0" containsString="0" containsNumber="1" minValue="33755.114489350002" maxValue="715146.36515199998"/>
    </cacheField>
    <cacheField name="MAR" numFmtId="166">
      <sharedItems containsString="0" containsBlank="1" containsNumber="1" minValue="97167.186313499988" maxValue="835388.18489644013"/>
    </cacheField>
    <cacheField name="ABR" numFmtId="166">
      <sharedItems containsString="0" containsBlank="1" containsNumber="1" minValue="1137.8895270999999" maxValue="800192.32023868"/>
    </cacheField>
    <cacheField name="MAI" numFmtId="166">
      <sharedItems containsString="0" containsBlank="1" containsNumber="1" minValue="191258.36620574002" maxValue="760747.07252454001"/>
    </cacheField>
    <cacheField name="JUN" numFmtId="166">
      <sharedItems containsString="0" containsBlank="1" containsNumber="1" minValue="177440.90530792999" maxValue="1116117.3497850001"/>
    </cacheField>
    <cacheField name="JUL" numFmtId="166">
      <sharedItems containsString="0" containsBlank="1" containsNumber="1" minValue="258665.20957747" maxValue="1938731.6035811102"/>
    </cacheField>
    <cacheField name="AGO" numFmtId="166">
      <sharedItems containsString="0" containsBlank="1" containsNumber="1" minValue="229720.93174433999" maxValue="2486995.11333194"/>
    </cacheField>
    <cacheField name="SET" numFmtId="166">
      <sharedItems containsString="0" containsBlank="1" containsNumber="1" minValue="122680.23441580999" maxValue="1670788.9808619302"/>
    </cacheField>
    <cacheField name="OUT" numFmtId="166">
      <sharedItems containsString="0" containsBlank="1" containsNumber="1" minValue="176883.18156542" maxValue="1900493.63457799"/>
    </cacheField>
    <cacheField name="NOV" numFmtId="166">
      <sharedItems containsString="0" containsBlank="1" containsNumber="1" minValue="89902.745094760001" maxValue="1233543.1649841501"/>
    </cacheField>
    <cacheField name="DEZ" numFmtId="166">
      <sharedItems containsString="0" containsBlank="1" containsNumber="1" minValue="3054.8978188999999" maxValue="1568940.5216884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87152778" createdVersion="8" refreshedVersion="8" minRefreshableVersion="3" recordCount="14" xr:uid="{F6490272-59A4-4626-9F70-A8183075CCD6}">
  <cacheSource type="worksheet">
    <worksheetSource ref="A17:P31" sheet="Exportações Hidratado" r:id="rId2"/>
  </cacheSource>
  <cacheFields count="16">
    <cacheField name="ANO" numFmtId="0">
      <sharedItems containsSemiMixedTypes="0" containsString="0" containsNumber="1" containsInteger="1" minValue="2012" maxValue="2025" count="14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20098.46516381" maxValue="1193577.58644795"/>
    </cacheField>
    <cacheField name="FEV" numFmtId="166">
      <sharedItems containsSemiMixedTypes="0" containsString="0" containsNumber="1" minValue="4464.11716978" maxValue="1208028.63877649"/>
    </cacheField>
    <cacheField name="MAR" numFmtId="166">
      <sharedItems containsString="0" containsBlank="1" containsNumber="1" minValue="63065.213961889996" maxValue="1095097.6538893499"/>
    </cacheField>
    <cacheField name="ABR" numFmtId="166">
      <sharedItems containsString="0" containsBlank="1" containsNumber="1" minValue="10119.964640259999" maxValue="859010.72367648012"/>
    </cacheField>
    <cacheField name="MAI" numFmtId="166">
      <sharedItems containsString="0" containsBlank="1" containsNumber="1" minValue="76317.57317006003" maxValue="496600.97912136"/>
    </cacheField>
    <cacheField name="JUN" numFmtId="166">
      <sharedItems containsString="0" containsBlank="1" containsNumber="1" minValue="80289.883806130019" maxValue="1190875.2010304998"/>
    </cacheField>
    <cacheField name="JUL" numFmtId="166">
      <sharedItems containsString="0" containsBlank="1" containsNumber="1" minValue="47162.020619030001" maxValue="1047017.0819975401"/>
    </cacheField>
    <cacheField name="AGO" numFmtId="166">
      <sharedItems containsString="0" containsBlank="1" containsNumber="1" minValue="264171.24635337002" maxValue="1047871.2948038297"/>
    </cacheField>
    <cacheField name="SET" numFmtId="166">
      <sharedItems containsString="0" containsBlank="1" containsNumber="1" minValue="291228.76359098998" maxValue="1176802.8896111101"/>
    </cacheField>
    <cacheField name="OUT" numFmtId="166">
      <sharedItems containsString="0" containsBlank="1" containsNumber="1" minValue="141232.62025295" maxValue="1226123.3843278401"/>
    </cacheField>
    <cacheField name="NOV" numFmtId="166">
      <sharedItems containsString="0" containsBlank="1" containsNumber="1" minValue="126138.35308438001" maxValue="989032.56898991996"/>
    </cacheField>
    <cacheField name="DEZ" numFmtId="166">
      <sharedItems containsString="0" containsBlank="1" containsNumber="1" minValue="8071.3609436400011" maxValue="1387947.6851957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75578701" createdVersion="8" refreshedVersion="8" minRefreshableVersion="3" recordCount="26" xr:uid="{C7C75D64-B7FB-4211-B4FB-CF37B5592435}">
  <cacheSource type="worksheet">
    <worksheetSource ref="A1:O27" sheet="Receita Petro" r:id="rId2"/>
  </cacheSource>
  <cacheFields count="15">
    <cacheField name="ANO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1">
      <sharedItems/>
    </cacheField>
    <cacheField name="UNIDADE" numFmtId="0">
      <sharedItems/>
    </cacheField>
    <cacheField name="JAN" numFmtId="166">
      <sharedItems containsSemiMixedTypes="0" containsString="0" containsNumber="1" containsInteger="1" minValue="0" maxValue="4877245796"/>
    </cacheField>
    <cacheField name="FEV" numFmtId="166">
      <sharedItems containsSemiMixedTypes="0" containsString="0" containsNumber="1" containsInteger="1" minValue="51" maxValue="3938875347"/>
    </cacheField>
    <cacheField name="MAR" numFmtId="166">
      <sharedItems containsString="0" containsBlank="1" containsNumber="1" containsInteger="1" minValue="0" maxValue="5520902205"/>
    </cacheField>
    <cacheField name="ABR" numFmtId="166">
      <sharedItems containsString="0" containsBlank="1" containsNumber="1" containsInteger="1" minValue="0" maxValue="4514763346"/>
    </cacheField>
    <cacheField name="MAI" numFmtId="166">
      <sharedItems containsString="0" containsBlank="1" containsNumber="1" containsInteger="1" minValue="0" maxValue="4850725330"/>
    </cacheField>
    <cacheField name="JUN" numFmtId="166">
      <sharedItems containsString="0" containsBlank="1" containsNumber="1" containsInteger="1" minValue="8830391" maxValue="3971869769"/>
    </cacheField>
    <cacheField name="JUL" numFmtId="0">
      <sharedItems containsString="0" containsBlank="1" containsNumber="1" containsInteger="1" minValue="50862353" maxValue="3731437490"/>
    </cacheField>
    <cacheField name="AGO" numFmtId="166">
      <sharedItems containsString="0" containsBlank="1" containsNumber="1" containsInteger="1" minValue="0" maxValue="3928197090"/>
    </cacheField>
    <cacheField name="SET" numFmtId="166">
      <sharedItems containsString="0" containsBlank="1" containsNumber="1" containsInteger="1" minValue="27486" maxValue="4304909734"/>
    </cacheField>
    <cacheField name="OUT" numFmtId="166">
      <sharedItems containsString="0" containsBlank="1" containsNumber="1" containsInteger="1" minValue="0" maxValue="4225096578"/>
    </cacheField>
    <cacheField name="NOV" numFmtId="166">
      <sharedItems containsString="0" containsBlank="1" containsNumber="1" containsInteger="1" minValue="35941686" maxValue="4569070822"/>
    </cacheField>
    <cacheField name="DEZ" numFmtId="166">
      <sharedItems containsString="0" containsBlank="1" containsNumber="1" containsInteger="1" minValue="59930153" maxValue="4507383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76157409" createdVersion="8" refreshedVersion="8" minRefreshableVersion="3" recordCount="364" xr:uid="{DA915F6A-BC58-4646-B3A8-729157502C5E}">
  <cacheSource type="worksheet">
    <worksheetSource ref="A1:O365" sheet="Dispêndio Deriv" r:id="rId2"/>
  </cacheSource>
  <cacheFields count="15">
    <cacheField name="ANO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 count="14">
        <s v="ASFALTO"/>
        <s v="PARAFINA"/>
        <s v="COQUE"/>
        <s v="GLP"/>
        <s v="GASOLINA A"/>
        <s v="GASOLINA DE AVIAÇÃO"/>
        <s v="ÓLEO DIESEL"/>
        <s v="ÓLEO COMBUSTÍVEL"/>
        <s v="NAFTA"/>
        <s v="QUEROSENE ILUMINANTE"/>
        <s v="QUEROSENE DE AVIAÇÃO"/>
        <s v="SOLVENTE"/>
        <s v="OUTROS NÃO ENERGÉTICOS "/>
        <s v="LUBRIFICANTE"/>
      </sharedItems>
    </cacheField>
    <cacheField name="UNIDADE" numFmtId="0">
      <sharedItems/>
    </cacheField>
    <cacheField name="JAN" numFmtId="0">
      <sharedItems containsSemiMixedTypes="0" containsString="0" containsNumber="1" containsInteger="1" minValue="0" maxValue="1075508570"/>
    </cacheField>
    <cacheField name="FEV" numFmtId="0">
      <sharedItems containsString="0" containsBlank="1" containsNumber="1" containsInteger="1" minValue="0" maxValue="768434415"/>
    </cacheField>
    <cacheField name="MAR" numFmtId="0">
      <sharedItems containsString="0" containsBlank="1" containsNumber="1" containsInteger="1" minValue="0" maxValue="1160416791"/>
    </cacheField>
    <cacheField name="ABR" numFmtId="0">
      <sharedItems containsString="0" containsBlank="1" containsNumber="1" containsInteger="1" minValue="0" maxValue="1438433406"/>
    </cacheField>
    <cacheField name="MAI" numFmtId="0">
      <sharedItems containsBlank="1" containsMixedTypes="1" containsNumber="1" containsInteger="1" minValue="0" maxValue="1381759387"/>
    </cacheField>
    <cacheField name="JUN" numFmtId="0">
      <sharedItems containsString="0" containsBlank="1" containsNumber="1" containsInteger="1" minValue="0" maxValue="1009214055"/>
    </cacheField>
    <cacheField name="JUL" numFmtId="166">
      <sharedItems containsString="0" containsBlank="1" containsNumber="1" containsInteger="1" minValue="0" maxValue="1365707457"/>
    </cacheField>
    <cacheField name="AGO" numFmtId="0">
      <sharedItems containsString="0" containsBlank="1" containsNumber="1" containsInteger="1" minValue="0" maxValue="1748231212"/>
    </cacheField>
    <cacheField name="SET" numFmtId="166">
      <sharedItems containsString="0" containsBlank="1" containsNumber="1" containsInteger="1" minValue="0" maxValue="1799455665"/>
    </cacheField>
    <cacheField name="OUT" numFmtId="166">
      <sharedItems containsString="0" containsBlank="1" containsNumber="1" containsInteger="1" minValue="0" maxValue="1402017922"/>
    </cacheField>
    <cacheField name="NOV" numFmtId="166">
      <sharedItems containsString="0" containsBlank="1" containsNumber="1" containsInteger="1" minValue="0" maxValue="1246241786"/>
    </cacheField>
    <cacheField name="DEZ" numFmtId="166">
      <sharedItems containsString="0" containsBlank="1" containsNumber="1" containsInteger="1" minValue="0" maxValue="1198239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76851848" createdVersion="8" refreshedVersion="8" minRefreshableVersion="3" recordCount="416" xr:uid="{B15EDB54-4D83-49DC-AACA-470982ACFF80}">
  <cacheSource type="worksheet">
    <worksheetSource ref="A1:O417" sheet="Receita Deriv" r:id="rId2"/>
  </cacheSource>
  <cacheFields count="15">
    <cacheField name="ANO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 count="16">
        <s v="GASOLINA DE AVIAÇÃO"/>
        <s v="GASOLINA A"/>
        <s v="ÓLEO COMBUSTÍVEL"/>
        <s v="ÓLEO DIESEL"/>
        <s v="GLP"/>
        <s v="QUEROSENE DE AVIAÇÃO"/>
        <s v="QUEROSENE ILUMINANTE"/>
        <s v="PARAFINA"/>
        <s v="COQUE"/>
        <s v="NAFTA"/>
        <s v="SOLVENTE"/>
        <s v="LUBRIFICANTE"/>
        <s v="OUTROS NÃO ENERGÉTICOS "/>
        <s v="COMBUSTÍVEIS PARA NAVIOS"/>
        <s v="COMBUSTÍVEIS PARA AERONAVES"/>
        <s v="ASFALTO"/>
      </sharedItems>
    </cacheField>
    <cacheField name="UNIDADE" numFmtId="0">
      <sharedItems/>
    </cacheField>
    <cacheField name="JAN" numFmtId="0">
      <sharedItems containsSemiMixedTypes="0" containsString="0" containsNumber="1" containsInteger="1" minValue="0" maxValue="854703845"/>
    </cacheField>
    <cacheField name="FEV" numFmtId="0">
      <sharedItems containsSemiMixedTypes="0" containsString="0" containsNumber="1" containsInteger="1" minValue="0" maxValue="769814181"/>
    </cacheField>
    <cacheField name="MAR" numFmtId="0">
      <sharedItems containsString="0" containsBlank="1" containsNumber="1" containsInteger="1" minValue="0" maxValue="893691512"/>
    </cacheField>
    <cacheField name="ABR" numFmtId="0">
      <sharedItems containsString="0" containsBlank="1" containsNumber="1" containsInteger="1" minValue="0" maxValue="1074086955"/>
    </cacheField>
    <cacheField name="MAI" numFmtId="0">
      <sharedItems containsString="0" containsBlank="1" containsNumber="1" containsInteger="1" minValue="0" maxValue="1132121598"/>
    </cacheField>
    <cacheField name="JUN" numFmtId="0">
      <sharedItems containsString="0" containsBlank="1" containsNumber="1" containsInteger="1" minValue="0" maxValue="1125421915"/>
    </cacheField>
    <cacheField name="JUL" numFmtId="0">
      <sharedItems containsString="0" containsBlank="1" containsNumber="1" containsInteger="1" minValue="0" maxValue="1232975926"/>
    </cacheField>
    <cacheField name="AGO" numFmtId="0">
      <sharedItems containsString="0" containsBlank="1" containsNumber="1" containsInteger="1" minValue="0" maxValue="761871958"/>
    </cacheField>
    <cacheField name="SET" numFmtId="0">
      <sharedItems containsString="0" containsBlank="1" containsNumber="1" containsInteger="1" minValue="0" maxValue="656008081"/>
    </cacheField>
    <cacheField name="OUT" numFmtId="0">
      <sharedItems containsString="0" containsBlank="1" containsNumber="1" containsInteger="1" minValue="0" maxValue="792121375"/>
    </cacheField>
    <cacheField name="NOV" numFmtId="0">
      <sharedItems containsString="0" containsBlank="1" containsNumber="1" containsInteger="1" minValue="0" maxValue="1128005946"/>
    </cacheField>
    <cacheField name="DEZ" numFmtId="0">
      <sharedItems containsString="0" containsBlank="1" containsNumber="1" containsInteger="1" minValue="0" maxValue="544473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77430556" createdVersion="8" refreshedVersion="8" minRefreshableVersion="3" recordCount="26" xr:uid="{B4FA59C3-44E2-434D-8C3D-6353CEBABBAF}">
  <cacheSource type="worksheet">
    <worksheetSource ref="A1:P27" sheet="Dispêndio GN" r:id="rId2"/>
  </cacheSource>
  <cacheFields count="16">
    <cacheField name="ANO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minValue="8888167.6441124994" maxValue="960150223.36978102"/>
    </cacheField>
    <cacheField name="FEV" numFmtId="0">
      <sharedItems containsSemiMixedTypes="0" containsString="0" containsNumber="1" minValue="9460134.9399999995" maxValue="672595900.18595004"/>
    </cacheField>
    <cacheField name="MAR" numFmtId="166">
      <sharedItems containsString="0" containsBlank="1" containsNumber="1" minValue="10167003.449999999" maxValue="662714549.97000003"/>
    </cacheField>
    <cacheField name="ABR" numFmtId="166">
      <sharedItems containsString="0" containsBlank="1" containsNumber="1" minValue="9577646.7461439986" maxValue="719905118.28999996"/>
    </cacheField>
    <cacheField name="MAI" numFmtId="166">
      <sharedItems containsString="0" containsBlank="1" containsNumber="1" minValue="9098820.4690000005" maxValue="963869484.5"/>
    </cacheField>
    <cacheField name="JUN" numFmtId="166">
      <sharedItems containsString="0" containsBlank="1" containsNumber="1" minValue="15041016.392105099" maxValue="482319707.64999998"/>
    </cacheField>
    <cacheField name="JUL" numFmtId="166">
      <sharedItems containsString="0" containsBlank="1" containsNumber="1" minValue="19092473.039168902" maxValue="995102266.7099998"/>
    </cacheField>
    <cacheField name="AGO" numFmtId="166">
      <sharedItems containsString="0" containsBlank="1" containsNumber="1" minValue="19376403.077619199" maxValue="774243178.10000002"/>
    </cacheField>
    <cacheField name="SET" numFmtId="166">
      <sharedItems containsString="0" containsBlank="1" containsNumber="1" minValue="19374318.349251699" maxValue="725183578.24766207"/>
    </cacheField>
    <cacheField name="OUT" numFmtId="166">
      <sharedItems containsString="0" containsBlank="1" containsNumber="1" minValue="21776353.181250799" maxValue="1057158888.0288036"/>
    </cacheField>
    <cacheField name="NOV" numFmtId="166">
      <sharedItems containsString="0" containsBlank="1" containsNumber="1" minValue="20488274.330958899" maxValue="1061285294.1954341"/>
    </cacheField>
    <cacheField name="DEZ" numFmtId="166">
      <sharedItems containsString="0" containsBlank="1" containsNumber="1" minValue="21660455.6216718" maxValue="985936862.914396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78240741" createdVersion="8" refreshedVersion="8" minRefreshableVersion="3" recordCount="14" xr:uid="{87D8D395-C9EF-4B2C-897C-4035F287EA28}">
  <cacheSource type="worksheet">
    <worksheetSource ref="A1:P15" sheet="Dispêndio Etanol Anidro" r:id="rId2"/>
  </cacheSource>
  <cacheFields count="16">
    <cacheField name="ANO" numFmtId="0">
      <sharedItems containsSemiMixedTypes="0" containsString="0" containsNumber="1" containsInteger="1" minValue="2012" maxValue="2025" count="14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0">
      <sharedItems containsSemiMixedTypes="0" containsString="0" containsNumber="1" containsInteger="1" minValue="3115481" maxValue="99415439"/>
    </cacheField>
    <cacheField name="FEV" numFmtId="0">
      <sharedItems containsSemiMixedTypes="0" containsString="0" containsNumber="1" containsInteger="1" minValue="69942" maxValue="129522749"/>
    </cacheField>
    <cacheField name="MAR" numFmtId="0">
      <sharedItems containsString="0" containsBlank="1" containsNumber="1" containsInteger="1" minValue="83210" maxValue="148753592"/>
    </cacheField>
    <cacheField name="ABR" numFmtId="0">
      <sharedItems containsString="0" containsBlank="1" containsNumber="1" containsInteger="1" minValue="2786939" maxValue="163659605"/>
    </cacheField>
    <cacheField name="MAI" numFmtId="0">
      <sharedItems containsString="0" containsBlank="1" containsNumber="1" containsInteger="1" minValue="30655" maxValue="123301519"/>
    </cacheField>
    <cacheField name="JUN" numFmtId="0">
      <sharedItems containsString="0" containsBlank="1" containsNumber="1" containsInteger="1" minValue="69899" maxValue="98729069"/>
    </cacheField>
    <cacheField name="JUL" numFmtId="166">
      <sharedItems containsString="0" containsBlank="1" containsNumber="1" containsInteger="1" minValue="94282" maxValue="55115312"/>
    </cacheField>
    <cacheField name="AGO" numFmtId="166">
      <sharedItems containsString="0" containsBlank="1" containsNumber="1" containsInteger="1" minValue="8532" maxValue="64152646"/>
    </cacheField>
    <cacheField name="SET" numFmtId="166">
      <sharedItems containsString="0" containsBlank="1" containsNumber="1" containsInteger="1" minValue="21845" maxValue="52540437"/>
    </cacheField>
    <cacheField name="OUT" numFmtId="166">
      <sharedItems containsString="0" containsBlank="1" containsNumber="1" containsInteger="1" minValue="4758" maxValue="43176979"/>
    </cacheField>
    <cacheField name="NOV" numFmtId="166">
      <sharedItems containsString="0" containsBlank="1" containsNumber="1" containsInteger="1" minValue="41306" maxValue="68496883"/>
    </cacheField>
    <cacheField name="DEZ" numFmtId="166">
      <sharedItems containsString="0" containsBlank="1" containsNumber="1" containsInteger="1" minValue="36158" maxValue="77804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78935188" createdVersion="8" refreshedVersion="8" minRefreshableVersion="3" recordCount="14" xr:uid="{E80097D8-547F-492A-A0E5-D9A7A0D497D4}">
  <cacheSource type="worksheet">
    <worksheetSource ref="A1:P15" sheet="Dispêndio Etanol Hidratado" r:id="rId2"/>
  </cacheSource>
  <cacheFields count="16">
    <cacheField name="ANO" numFmtId="0">
      <sharedItems containsSemiMixedTypes="0" containsString="0" containsNumber="1" containsInteger="1" minValue="2012" maxValue="2025" count="14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containsInteger="1" minValue="6459" maxValue="315480"/>
    </cacheField>
    <cacheField name="FEV" numFmtId="166">
      <sharedItems containsSemiMixedTypes="0" containsString="0" containsNumber="1" containsInteger="1" minValue="2131" maxValue="280186"/>
    </cacheField>
    <cacheField name="MAR" numFmtId="166">
      <sharedItems containsString="0" containsBlank="1" containsNumber="1" containsInteger="1" minValue="6606" maxValue="4983006"/>
    </cacheField>
    <cacheField name="ABR" numFmtId="166">
      <sharedItems containsString="0" containsBlank="1" containsNumber="1" containsInteger="1" minValue="2650" maxValue="1822546"/>
    </cacheField>
    <cacheField name="MAI" numFmtId="166">
      <sharedItems containsString="0" containsBlank="1" containsNumber="1" containsInteger="1" minValue="5019" maxValue="217350"/>
    </cacheField>
    <cacheField name="JUN" numFmtId="166">
      <sharedItems containsString="0" containsBlank="1" containsNumber="1" containsInteger="1" minValue="1986" maxValue="3767705"/>
    </cacheField>
    <cacheField name="JUL" numFmtId="166">
      <sharedItems containsString="0" containsBlank="1" containsNumber="1" containsInteger="1" minValue="7439" maxValue="3628718"/>
    </cacheField>
    <cacheField name="AGO" numFmtId="166">
      <sharedItems containsString="0" containsBlank="1" containsNumber="1" containsInteger="1" minValue="6409" maxValue="224742"/>
    </cacheField>
    <cacheField name="SET" numFmtId="166">
      <sharedItems containsString="0" containsBlank="1" containsNumber="1" containsInteger="1" minValue="10799" maxValue="1718938"/>
    </cacheField>
    <cacheField name="OUT" numFmtId="166">
      <sharedItems containsString="0" containsBlank="1" containsNumber="1" containsInteger="1" minValue="4041" maxValue="391932"/>
    </cacheField>
    <cacheField name="NOV" numFmtId="166">
      <sharedItems containsString="0" containsBlank="1" containsNumber="1" containsInteger="1" minValue="3057" maxValue="175898"/>
    </cacheField>
    <cacheField name="DEZ" numFmtId="166">
      <sharedItems containsString="0" containsBlank="1" containsNumber="1" containsInteger="1" minValue="2234" maxValue="1760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79745373" createdVersion="8" refreshedVersion="8" minRefreshableVersion="3" recordCount="14" xr:uid="{3D169672-E302-458E-A26A-9A6FB0FE3A1B}">
  <cacheSource type="worksheet">
    <worksheetSource ref="A1:P15" sheet="Receita Anidro" r:id="rId2"/>
  </cacheSource>
  <cacheFields count="16">
    <cacheField name="ANO" numFmtId="0">
      <sharedItems containsSemiMixedTypes="0" containsString="0" containsNumber="1" containsInteger="1" minValue="2012" maxValue="2025" count="14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0">
      <sharedItems containsSemiMixedTypes="0" containsString="0" containsNumber="1" containsInteger="1" minValue="20877088" maxValue="117491306"/>
    </cacheField>
    <cacheField name="FEV" numFmtId="166">
      <sharedItems containsSemiMixedTypes="0" containsString="0" containsNumber="1" containsInteger="1" minValue="3766277" maxValue="74421816"/>
    </cacheField>
    <cacheField name="MAR" numFmtId="166">
      <sharedItems containsString="0" containsBlank="1" containsNumber="1" containsInteger="1" minValue="9364455" maxValue="71913047"/>
    </cacheField>
    <cacheField name="ABR" numFmtId="166">
      <sharedItems containsString="0" containsBlank="1" containsNumber="1" containsInteger="1" minValue="196685" maxValue="74131983"/>
    </cacheField>
    <cacheField name="MAI" numFmtId="166">
      <sharedItems containsString="0" containsBlank="1" containsNumber="1" containsInteger="1" minValue="21107218" maxValue="85989818"/>
    </cacheField>
    <cacheField name="JUN" numFmtId="166">
      <sharedItems containsString="0" containsBlank="1" containsNumber="1" containsInteger="1" minValue="16575206" maxValue="125272415"/>
    </cacheField>
    <cacheField name="JUL" numFmtId="166">
      <sharedItems containsString="0" containsBlank="1" containsNumber="1" containsInteger="1" minValue="27392376" maxValue="235771947"/>
    </cacheField>
    <cacheField name="AGO" numFmtId="166">
      <sharedItems containsString="0" containsBlank="1" containsNumber="1" containsInteger="1" minValue="19605079" maxValue="256873919"/>
    </cacheField>
    <cacheField name="SET" numFmtId="166">
      <sharedItems containsString="0" containsBlank="1" containsNumber="1" containsInteger="1" minValue="11109733" maxValue="197987630"/>
    </cacheField>
    <cacheField name="OUT" numFmtId="166">
      <sharedItems containsString="0" containsBlank="1" containsNumber="1" containsInteger="1" minValue="17448844" maxValue="223821597"/>
    </cacheField>
    <cacheField name="NOV" numFmtId="166">
      <sharedItems containsString="0" containsBlank="1" containsNumber="1" containsInteger="1" minValue="9898344" maxValue="139477497"/>
    </cacheField>
    <cacheField name="DEZ" numFmtId="166">
      <sharedItems containsString="0" containsBlank="1" containsNumber="1" containsInteger="1" minValue="503342" maxValue="1635714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opes de Souza" refreshedDate="45744.486080555558" createdVersion="8" refreshedVersion="8" minRefreshableVersion="3" recordCount="14" xr:uid="{60253879-14F6-4BF6-B31E-1AC2CEBF358E}">
  <cacheSource type="worksheet">
    <worksheetSource ref="A1:P15" sheet="Receita Hidratado" r:id="rId2"/>
  </cacheSource>
  <cacheFields count="16">
    <cacheField name="ANO" numFmtId="0">
      <sharedItems containsSemiMixedTypes="0" containsString="0" containsNumber="1" containsInteger="1" minValue="2012" maxValue="2025" count="14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PRODUTO" numFmtId="0">
      <sharedItems/>
    </cacheField>
    <cacheField name="MOVIMENTO COMERCIAL" numFmtId="0">
      <sharedItems/>
    </cacheField>
    <cacheField name="UNIDADE" numFmtId="0">
      <sharedItems/>
    </cacheField>
    <cacheField name="JAN" numFmtId="166">
      <sharedItems containsSemiMixedTypes="0" containsString="0" containsNumber="1" containsInteger="1" minValue="2167833" maxValue="112792476"/>
    </cacheField>
    <cacheField name="FEV" numFmtId="166">
      <sharedItems containsSemiMixedTypes="0" containsString="0" containsNumber="1" containsInteger="1" minValue="586030" maxValue="87218423"/>
    </cacheField>
    <cacheField name="MAR" numFmtId="166">
      <sharedItems containsString="0" containsBlank="1" containsNumber="1" containsInteger="1" minValue="6416214" maxValue="101922540"/>
    </cacheField>
    <cacheField name="ABR" numFmtId="166">
      <sharedItems containsString="0" containsBlank="1" containsNumber="1" containsInteger="1" minValue="1794395" maxValue="91711510"/>
    </cacheField>
    <cacheField name="MAI" numFmtId="166">
      <sharedItems containsString="0" containsBlank="1" containsNumber="1" containsInteger="1" minValue="7211199" maxValue="44126063"/>
    </cacheField>
    <cacheField name="JUN" numFmtId="166">
      <sharedItems containsString="0" containsBlank="1" containsNumber="1" containsInteger="1" minValue="9511527" maxValue="101055156"/>
    </cacheField>
    <cacheField name="JUL" numFmtId="166">
      <sharedItems containsString="0" containsBlank="1" containsNumber="1" containsInteger="1" minValue="3944199" maxValue="84864108"/>
    </cacheField>
    <cacheField name="AGO" numFmtId="166">
      <sharedItems containsString="0" containsBlank="1" containsNumber="1" containsInteger="1" minValue="23957798" maxValue="99774254"/>
    </cacheField>
    <cacheField name="SET" numFmtId="166">
      <sharedItems containsString="0" containsBlank="1" containsNumber="1" containsInteger="1" minValue="22884951" maxValue="133183809"/>
    </cacheField>
    <cacheField name="OUT" numFmtId="166">
      <sharedItems containsString="0" containsBlank="1" containsNumber="1" containsInteger="1" minValue="12381778" maxValue="126395985"/>
    </cacheField>
    <cacheField name="NOV" numFmtId="166">
      <sharedItems containsString="0" containsBlank="1" containsNumber="1" containsInteger="1" minValue="14908410" maxValue="76932750"/>
    </cacheField>
    <cacheField name="DEZ" numFmtId="166">
      <sharedItems containsString="0" containsBlank="1" containsNumber="1" containsInteger="1" minValue="1025561" maxValue="12767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PETRÓLEO"/>
    <s v="US$ FOB"/>
    <n v="217681804"/>
    <n v="322272219"/>
    <n v="397505540"/>
    <n v="323484334"/>
    <n v="341558361"/>
    <n v="450747845"/>
    <n v="375438416"/>
    <n v="519766652"/>
    <n v="406683061"/>
    <n v="354696297"/>
    <n v="295353034"/>
    <n v="300427821"/>
  </r>
  <r>
    <x v="1"/>
    <s v="PETRÓLEO"/>
    <s v="US$ FOB"/>
    <n v="353225516"/>
    <n v="285981303"/>
    <n v="337866181"/>
    <n v="222246150"/>
    <n v="284745212"/>
    <n v="463816936"/>
    <n v="340138400"/>
    <n v="423977588"/>
    <n v="290462798"/>
    <n v="448425287"/>
    <n v="256319394"/>
    <n v="262431101"/>
  </r>
  <r>
    <x v="2"/>
    <s v="PETRÓLEO"/>
    <s v="US$ FOB"/>
    <n v="162625385"/>
    <n v="210621960"/>
    <n v="219831794"/>
    <n v="326273424"/>
    <n v="404465186"/>
    <n v="205576218"/>
    <n v="277326035"/>
    <n v="219213839"/>
    <n v="344407372"/>
    <n v="355854191"/>
    <n v="354366611"/>
    <n v="337439925"/>
  </r>
  <r>
    <x v="3"/>
    <s v="PETRÓLEO"/>
    <s v="US$ FOB"/>
    <n v="317694036"/>
    <n v="360626059"/>
    <n v="328897815"/>
    <n v="400320942"/>
    <n v="167194269"/>
    <n v="247080158"/>
    <n v="261244558"/>
    <n v="326008332"/>
    <n v="392975513"/>
    <n v="444151123"/>
    <n v="372356545"/>
    <n v="201563567"/>
  </r>
  <r>
    <x v="4"/>
    <s v="PETRÓLEO"/>
    <s v="US$ FOB"/>
    <n v="444599401"/>
    <n v="302317061"/>
    <n v="448591851"/>
    <n v="623242349"/>
    <n v="696658122"/>
    <n v="634790720"/>
    <n v="615900908"/>
    <n v="616693956"/>
    <n v="509211552"/>
    <n v="640174859"/>
    <n v="561849014"/>
    <n v="649525220"/>
  </r>
  <r>
    <x v="5"/>
    <s v="PETRÓLEO"/>
    <s v="US$ FOB"/>
    <n v="545066012"/>
    <n v="645668644"/>
    <n v="547541989"/>
    <n v="405181619"/>
    <n v="841942889"/>
    <n v="429885244"/>
    <n v="628159814"/>
    <n v="870458829"/>
    <n v="537163205"/>
    <n v="643372052"/>
    <n v="727727774"/>
    <n v="826272696"/>
  </r>
  <r>
    <x v="6"/>
    <s v="PETRÓLEO"/>
    <s v="US$ FOB"/>
    <n v="461806420"/>
    <n v="611746491"/>
    <n v="901686256"/>
    <n v="723442757"/>
    <n v="889655485"/>
    <n v="783113799"/>
    <n v="689305175"/>
    <n v="1271029059"/>
    <n v="644900149"/>
    <n v="771930122"/>
    <n v="1004485651"/>
    <n v="334904856"/>
  </r>
  <r>
    <x v="7"/>
    <s v="PETRÓLEO"/>
    <s v="US$ FOB"/>
    <n v="914161052"/>
    <n v="644148803"/>
    <n v="953878496"/>
    <n v="741118050"/>
    <n v="858937900"/>
    <n v="738921510"/>
    <n v="1279594934"/>
    <n v="848269267"/>
    <n v="1052030332"/>
    <n v="1438669089"/>
    <n v="1307050922"/>
    <n v="1197234885"/>
  </r>
  <r>
    <x v="8"/>
    <s v="PETRÓLEO"/>
    <s v="US$ FOB"/>
    <n v="966387546"/>
    <n v="1065393959"/>
    <n v="1137076230"/>
    <n v="1145705946"/>
    <n v="1786731744"/>
    <n v="2156138127"/>
    <n v="2056163188"/>
    <n v="2003484147"/>
    <n v="1349440124"/>
    <n v="1457961178"/>
    <n v="653372237"/>
    <n v="794700155"/>
  </r>
  <r>
    <x v="9"/>
    <s v="PETRÓLEO"/>
    <s v="US$ FOB"/>
    <n v="504513911"/>
    <n v="560935492"/>
    <n v="538287194"/>
    <n v="562068211"/>
    <n v="731851131"/>
    <n v="833892016"/>
    <n v="946402496"/>
    <n v="650099374"/>
    <n v="1173716964"/>
    <n v="888941834"/>
    <n v="823071332"/>
    <n v="991708411"/>
  </r>
  <r>
    <x v="10"/>
    <s v="PETRÓLEO"/>
    <s v="US$ FOB"/>
    <n v="630485721"/>
    <n v="901503799"/>
    <n v="874665254"/>
    <n v="1007200490"/>
    <n v="848538859"/>
    <n v="939907378"/>
    <n v="1117568866"/>
    <n v="561547215"/>
    <n v="888895380"/>
    <n v="675585348"/>
    <n v="874878727"/>
    <n v="775761516"/>
  </r>
  <r>
    <x v="11"/>
    <s v="PETRÓLEO"/>
    <s v="US$ FOB"/>
    <n v="640508832"/>
    <n v="1150523952"/>
    <n v="1335650071"/>
    <n v="1634152678"/>
    <n v="1460130768"/>
    <n v="1321038591"/>
    <n v="801771994"/>
    <n v="1058322410"/>
    <n v="1089476664"/>
    <n v="1392620668"/>
    <n v="1335371101"/>
    <n v="932238300"/>
  </r>
  <r>
    <x v="12"/>
    <s v="PETRÓLEO"/>
    <s v="US$ FOB"/>
    <n v="1118909736"/>
    <n v="730127399"/>
    <n v="1122551552"/>
    <n v="1643874628"/>
    <n v="1225097942"/>
    <n v="1664015742"/>
    <n v="1235122745"/>
    <n v="462050429"/>
    <n v="998017992"/>
    <n v="418055242"/>
    <n v="1567014194"/>
    <n v="1263639770"/>
  </r>
  <r>
    <x v="13"/>
    <s v="PETRÓLEO"/>
    <s v="US$ FOB"/>
    <n v="1220020142"/>
    <n v="1122987868"/>
    <n v="1267772303"/>
    <n v="1406353586"/>
    <n v="1439387300"/>
    <n v="971222564"/>
    <n v="3144117294"/>
    <n v="708375962"/>
    <n v="883859473"/>
    <n v="1925983963"/>
    <n v="988490968"/>
    <n v="1384731474"/>
  </r>
  <r>
    <x v="14"/>
    <s v="PETRÓLEO"/>
    <s v="US$ FOB"/>
    <n v="1098324319"/>
    <n v="1616699049"/>
    <n v="809150401"/>
    <n v="1261020979"/>
    <n v="1096436445"/>
    <n v="1366113327"/>
    <n v="1892551873"/>
    <n v="1152543880"/>
    <n v="2031123080"/>
    <n v="972343916"/>
    <n v="1291663525"/>
    <n v="1285964678"/>
  </r>
  <r>
    <x v="15"/>
    <s v="PETRÓLEO"/>
    <s v="US$ FOB"/>
    <n v="189920026"/>
    <n v="893358086"/>
    <n v="544153025"/>
    <n v="357677096"/>
    <n v="399557874"/>
    <n v="745218754"/>
    <n v="545401463"/>
    <n v="523967695"/>
    <n v="588415321"/>
    <n v="1344407130"/>
    <n v="680414674"/>
    <n v="568353116"/>
  </r>
  <r>
    <x v="16"/>
    <s v="PETRÓLEO"/>
    <s v="US$ FOB"/>
    <n v="232367531"/>
    <n v="375823862"/>
    <n v="277105349"/>
    <n v="192239757"/>
    <n v="228591881"/>
    <n v="353547766"/>
    <n v="210825086"/>
    <n v="175033942"/>
    <n v="220380927"/>
    <n v="234539871"/>
    <n v="228239833"/>
    <n v="170159981"/>
  </r>
  <r>
    <x v="17"/>
    <s v="PETRÓLEO"/>
    <s v="US$ FOB"/>
    <n v="118307174"/>
    <n v="309412221"/>
    <n v="86620514"/>
    <n v="217237751"/>
    <n v="284433855"/>
    <n v="312469853"/>
    <n v="358275935"/>
    <n v="195107993"/>
    <n v="171212195"/>
    <n v="328329584"/>
    <n v="314147839"/>
    <n v="271399262"/>
  </r>
  <r>
    <x v="18"/>
    <s v="PETRÓLEO"/>
    <s v="US$ FOB"/>
    <n v="343679066"/>
    <n v="386091562"/>
    <n v="455994145"/>
    <n v="151366313"/>
    <n v="335148290"/>
    <n v="418800720"/>
    <n v="320632360"/>
    <n v="727748775"/>
    <n v="392074439"/>
    <n v="830192299"/>
    <n v="198898243"/>
    <n v="481875015"/>
  </r>
  <r>
    <x v="19"/>
    <s v="PETROLEO"/>
    <s v="US$ FOB"/>
    <n v="379404133"/>
    <n v="247022286"/>
    <n v="476876145"/>
    <n v="234675439"/>
    <n v="494730549"/>
    <n v="528019891"/>
    <n v="632130643"/>
    <n v="228354217"/>
    <n v="366526669"/>
    <n v="197377025"/>
    <n v="384278635"/>
    <n v="482245846"/>
  </r>
  <r>
    <x v="20"/>
    <s v="PETROLEO"/>
    <s v="US$ FOB"/>
    <n v="207990370"/>
    <n v="333210946"/>
    <n v="301306165"/>
    <n v="340394731"/>
    <n v="77926222"/>
    <n v="485468302"/>
    <n v="259549171"/>
    <n v="86395749"/>
    <n v="87489455"/>
    <n v="98413669"/>
    <n v="190356078"/>
    <n v="145230711"/>
  </r>
  <r>
    <x v="21"/>
    <s v="PETROLEO"/>
    <s v="US$ FOB"/>
    <n v="96760569"/>
    <n v="217992635"/>
    <n v="247178152"/>
    <n v="424160511"/>
    <n v="494418836"/>
    <n v="318442506"/>
    <n v="618138825"/>
    <n v="277679781"/>
    <n v="355679818"/>
    <n v="276011205"/>
    <n v="367436479"/>
    <n v="301356337"/>
  </r>
  <r>
    <x v="22"/>
    <s v="PETROLEO"/>
    <s v="US$ FOB"/>
    <n v="536856773"/>
    <n v="482247666"/>
    <n v="762338310"/>
    <n v="611789336"/>
    <n v="732948917"/>
    <n v="899636765"/>
    <n v="771529207"/>
    <n v="795493494"/>
    <n v="1043765015"/>
    <n v="1115473935"/>
    <n v="970883023"/>
    <n v="1191903365"/>
  </r>
  <r>
    <x v="23"/>
    <s v="PETROLEO"/>
    <s v="US$ FOB"/>
    <n v="1011482402"/>
    <n v="744307687"/>
    <n v="695254886"/>
    <n v="965078205"/>
    <n v="729014055"/>
    <n v="481607399"/>
    <n v="814150049"/>
    <n v="754668325"/>
    <n v="682324083"/>
    <n v="1135465889"/>
    <n v="625982841"/>
    <n v="419120331"/>
  </r>
  <r>
    <x v="24"/>
    <s v="PETROLEO"/>
    <s v="US$ FOB"/>
    <n v="613925609"/>
    <n v="650660864"/>
    <n v="803271361"/>
    <n v="1093479360"/>
    <n v="903197720"/>
    <n v="657456051"/>
    <n v="689018318"/>
    <n v="599359392"/>
    <n v="717625525"/>
    <n v="766124352"/>
    <n v="789412860"/>
    <n v="406678650"/>
  </r>
  <r>
    <x v="25"/>
    <s v="PETROLEO"/>
    <s v="US$ FOB"/>
    <n v="633349903"/>
    <n v="475461667"/>
    <m/>
    <m/>
    <m/>
    <m/>
    <m/>
    <m/>
    <m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PETRÓLEO (b) "/>
    <s v="IMPORTAÇÃO"/>
    <s v="b"/>
    <n v="8117317.868538049"/>
    <n v="11556308.367495833"/>
    <n v="13330798.756304944"/>
    <n v="10802330.660492085"/>
    <n v="13581695.540771922"/>
    <n v="15621300.603227662"/>
    <n v="12198358.499752959"/>
    <n v="17317555.817028027"/>
    <n v="13461241.662252944"/>
    <n v="10692574.590560207"/>
    <n v="9272109.4716116041"/>
    <n v="9348915.0101885274"/>
    <n v="145300506.84822476"/>
  </r>
  <r>
    <x v="1"/>
    <s v="PETRÓLEO (b) "/>
    <s v="IMPORTAÇÃO"/>
    <s v="b"/>
    <n v="13093982.121568831"/>
    <n v="10183084.13792621"/>
    <n v="11497627.496069662"/>
    <n v="8930695.3612999786"/>
    <n v="10345557.353277607"/>
    <n v="16805998.487308688"/>
    <n v="11852621.212359985"/>
    <n v="16251615.737265624"/>
    <n v="11516423.493419759"/>
    <n v="16708970.56750416"/>
    <n v="11911654.140938241"/>
    <n v="13083515.056481229"/>
    <n v="152181745.16542003"/>
  </r>
  <r>
    <x v="2"/>
    <s v="PETRÓLEO (b) "/>
    <s v="IMPORTAÇÃO"/>
    <s v="b"/>
    <n v="9845413.1583822519"/>
    <n v="11344826.120850334"/>
    <n v="10995408.069324903"/>
    <n v="13482669.590614878"/>
    <n v="15267499.655888626"/>
    <n v="7973653.7576297093"/>
    <n v="11016680.748769144"/>
    <n v="8168479.7051103069"/>
    <n v="12971390.342678908"/>
    <n v="12548431.105142847"/>
    <n v="12051709.632748341"/>
    <n v="13059352.732790004"/>
    <n v="138725514.61993024"/>
  </r>
  <r>
    <x v="3"/>
    <s v="PETRÓLEO (b) "/>
    <s v="IMPORTAÇÃO"/>
    <s v="b"/>
    <n v="10216689.00561782"/>
    <n v="10970195.145359719"/>
    <n v="9406063.6482560057"/>
    <n v="12776008.387334291"/>
    <n v="6010542.5609553242"/>
    <n v="9565360.1942588575"/>
    <n v="8800379.5688051805"/>
    <n v="10658830.785010155"/>
    <n v="13117470.295598244"/>
    <n v="14956213.660979278"/>
    <n v="12571269.757557858"/>
    <n v="6486024.5818286818"/>
    <n v="125535047.59156139"/>
  </r>
  <r>
    <x v="4"/>
    <s v="PETRÓLEO (b) "/>
    <s v="IMPORTAÇÃO"/>
    <s v="b"/>
    <n v="13598425.161211858"/>
    <n v="8992661.7771809362"/>
    <n v="13182532.004386589"/>
    <n v="17218118.974048588"/>
    <n v="19185766.928073715"/>
    <n v="15669362.215240957"/>
    <n v="16008658.684488583"/>
    <n v="14594555.061962606"/>
    <n v="11737167.102961272"/>
    <n v="13716049.819583906"/>
    <n v="11633625.65935529"/>
    <n v="13738234.284932923"/>
    <n v="169275157.67342719"/>
  </r>
  <r>
    <x v="5"/>
    <s v="PETRÓLEO (b) "/>
    <s v="IMPORTAÇÃO"/>
    <s v="b"/>
    <n v="13049709.029935563"/>
    <n v="14809653.502456069"/>
    <n v="11111929.257301837"/>
    <n v="7886852.4876449537"/>
    <n v="15629296.341640161"/>
    <n v="8066729.7929651523"/>
    <n v="11275664.032661431"/>
    <n v="14011392.158357559"/>
    <n v="8074008.7052094135"/>
    <n v="9655338.2078460716"/>
    <n v="11640221.984765483"/>
    <n v="13002371.087232083"/>
    <n v="138213166.58801579"/>
  </r>
  <r>
    <x v="6"/>
    <s v="PETRÓLEO (b) "/>
    <s v="IMPORTAÇÃO"/>
    <s v="b"/>
    <n v="7295779.5151029415"/>
    <n v="10022406.527113354"/>
    <n v="14015277.813219875"/>
    <n v="10778183.524063302"/>
    <n v="12509358.194542816"/>
    <n v="10503594.794571893"/>
    <n v="9335067.1128430106"/>
    <n v="16503763.049992582"/>
    <n v="8611651.8469311222"/>
    <n v="11306621.258505492"/>
    <n v="15130261.425560908"/>
    <n v="5496134.295789184"/>
    <n v="131508099.35823648"/>
  </r>
  <r>
    <x v="7"/>
    <s v="PETRÓLEO (b) "/>
    <s v="IMPORTAÇÃO"/>
    <s v="b"/>
    <n v="14057307.918363823"/>
    <n v="10523692.454555053"/>
    <n v="15736185.948456692"/>
    <n v="11135962.444022285"/>
    <n v="12391789.347098796"/>
    <n v="10232111.82231245"/>
    <n v="16949668.336742699"/>
    <n v="10929409.095423222"/>
    <n v="13549212.962148938"/>
    <n v="17682384.21854081"/>
    <n v="14012799.721281847"/>
    <n v="12432734.288755445"/>
    <n v="159633258.55770206"/>
  </r>
  <r>
    <x v="8"/>
    <s v="PETRÓLEO (b) "/>
    <s v="IMPORTAÇÃO"/>
    <s v="b"/>
    <n v="9868698.2478187252"/>
    <n v="11201342.877091022"/>
    <n v="11403200.639817743"/>
    <n v="10297286.367929924"/>
    <n v="15522718.664728716"/>
    <n v="16932337.343567465"/>
    <n v="14574036.05262634"/>
    <n v="14889857.569389099"/>
    <n v="10907488.432814471"/>
    <n v="13319429.44119475"/>
    <n v="7559141.7952010585"/>
    <n v="12732149.156753868"/>
    <n v="149207686.58893317"/>
  </r>
  <r>
    <x v="9"/>
    <s v="PETRÓLEO (b) "/>
    <s v="IMPORTAÇÃO"/>
    <s v="b"/>
    <n v="10794589.43044601"/>
    <n v="12059771.268223193"/>
    <n v="10996728.319559883"/>
    <n v="11140789.092009064"/>
    <n v="13585041.020032335"/>
    <n v="12718348.958446734"/>
    <n v="13225776.760486925"/>
    <n v="8988204.8927293271"/>
    <n v="15390545.304133581"/>
    <n v="11961374.925608825"/>
    <n v="10529650.28030967"/>
    <n v="12122259.772020873"/>
    <n v="143513080.02400643"/>
  </r>
  <r>
    <x v="10"/>
    <s v="PETRÓLEO (b) "/>
    <s v="IMPORTAÇÃO"/>
    <s v="b"/>
    <n v="7991970.9618199999"/>
    <n v="11129969.75044"/>
    <n v="11134675.499737391"/>
    <n v="11980720.766791977"/>
    <n v="9937661.377891168"/>
    <n v="11462036.368725797"/>
    <n v="14852220.27601671"/>
    <n v="6757788.9902297258"/>
    <n v="11123881.241409155"/>
    <n v="8172376.8881399995"/>
    <n v="10268278.781085938"/>
    <n v="8836811.6386746839"/>
    <n v="123648392.54096255"/>
  </r>
  <r>
    <x v="11"/>
    <s v="PETRÓLEO (b) "/>
    <s v="IMPORTAÇÃO"/>
    <s v="b"/>
    <n v="6436541.2738141911"/>
    <n v="11707787.959957112"/>
    <n v="11748758.015164176"/>
    <n v="13616388.251730001"/>
    <n v="11500326.34286"/>
    <n v="10589423.479040001"/>
    <n v="6453565.2033500001"/>
    <n v="8911882.1072222684"/>
    <n v="9065257.8504099995"/>
    <n v="12148057.26647"/>
    <n v="11165821.667440001"/>
    <n v="7928883.2240485009"/>
    <n v="121272692.64150624"/>
  </r>
  <r>
    <x v="12"/>
    <s v="PETRÓLEO (b) "/>
    <s v="IMPORTAÇÃO"/>
    <s v="b"/>
    <n v="9451603.1398499999"/>
    <n v="6053343.8021563012"/>
    <n v="8615144.9509673957"/>
    <n v="12709135.127708305"/>
    <n v="9760249.3012657072"/>
    <n v="14247626.17450832"/>
    <n v="11759133.84468339"/>
    <n v="4276550.0009094793"/>
    <n v="9042599.1299819145"/>
    <n v="3567831.4951059693"/>
    <n v="13796619.821858928"/>
    <n v="10667782.228686973"/>
    <n v="113947619.01768269"/>
  </r>
  <r>
    <x v="13"/>
    <s v="PETRÓLEO (b) "/>
    <s v="IMPORTAÇÃO"/>
    <s v="b"/>
    <n v="10681038.808112934"/>
    <n v="9562795.5597333703"/>
    <n v="10671536.602537256"/>
    <n v="11501243.85805204"/>
    <n v="14975047.885451442"/>
    <n v="8765769.2446577158"/>
    <n v="28317309.175707102"/>
    <n v="6242984.3667753125"/>
    <n v="7595172.5526712025"/>
    <n v="19246988.770942986"/>
    <n v="8641955.3726719376"/>
    <n v="11636537.441822266"/>
    <n v="147838379.63913557"/>
  </r>
  <r>
    <x v="14"/>
    <s v="PETRÓLEO (b) "/>
    <s v="IMPORTAÇÃO"/>
    <s v="b"/>
    <n v="9883863.9726090301"/>
    <n v="13697288.924308397"/>
    <n v="6941671.3121480634"/>
    <n v="11270727.804885678"/>
    <n v="9470682.6476811524"/>
    <n v="12218160.241655646"/>
    <n v="16628253.856421582"/>
    <n v="9923800.113182079"/>
    <n v="17852995.123682667"/>
    <n v="9322976.7737905849"/>
    <n v="13019716.591499744"/>
    <n v="13921739.271173524"/>
    <n v="144151876.63303816"/>
  </r>
  <r>
    <x v="15"/>
    <s v="PETRÓLEO (b) "/>
    <s v="IMPORTAÇÃO"/>
    <s v="b"/>
    <n v="2181641.9879113729"/>
    <n v="12324671.792463737"/>
    <n v="8676905.4576961379"/>
    <n v="5873483.5642633224"/>
    <n v="6890568.4728776244"/>
    <n v="11653419.031073155"/>
    <n v="8270377.114392465"/>
    <n v="7902219.4346090546"/>
    <n v="9474979.1409486867"/>
    <n v="20393653.728739563"/>
    <n v="13159003.784182057"/>
    <n v="11485018.615017144"/>
    <n v="118285942.12417431"/>
  </r>
  <r>
    <x v="16"/>
    <s v="PETRÓLEO (b) "/>
    <s v="IMPORTAÇÃO"/>
    <s v="b"/>
    <n v="5144680.665791953"/>
    <n v="9025669.6007480957"/>
    <n v="7087939.6705880901"/>
    <n v="4574352.1734432057"/>
    <n v="6209220.4679428441"/>
    <n v="7754909.2868798543"/>
    <n v="4092564.9730649744"/>
    <n v="3560310.6987553644"/>
    <n v="4694234.7157205278"/>
    <n v="4856920.4029299431"/>
    <n v="5137679.0514629669"/>
    <n v="3040393.4179577781"/>
    <n v="65178875.125285588"/>
  </r>
  <r>
    <x v="17"/>
    <s v="PETRÓLEO (b) "/>
    <s v="IMPORTAÇÃO"/>
    <s v="b"/>
    <n v="2500610.4971630792"/>
    <n v="6160189.0277818097"/>
    <n v="1365533.3263136423"/>
    <n v="3773729.5853353902"/>
    <n v="5337326.5750144906"/>
    <n v="5831277.1765582189"/>
    <n v="6788327.0130121307"/>
    <n v="4053721.5006489856"/>
    <n v="3357603.9013524633"/>
    <n v="5769642.455739039"/>
    <n v="5434160.9092899309"/>
    <n v="4103053.2084540036"/>
    <n v="54475175.17666319"/>
  </r>
  <r>
    <x v="18"/>
    <s v="PETRÓLEO (b) "/>
    <s v="IMPORTAÇÃO"/>
    <s v="b"/>
    <n v="5837212.429501039"/>
    <n v="5694627.9745269949"/>
    <n v="6704167.4999930821"/>
    <n v="2183421.682491668"/>
    <n v="4769655.2282329965"/>
    <n v="5199151.381812918"/>
    <n v="3995793.5501200981"/>
    <n v="9646392.8546470925"/>
    <n v="4954165.3036490437"/>
    <n v="10614083.019170487"/>
    <n v="2268721.2143853251"/>
    <n v="6093787.408351751"/>
    <n v="67961179.546882495"/>
  </r>
  <r>
    <x v="19"/>
    <s v="PETRÓLEO (b) "/>
    <s v="IMPORTAÇÃO"/>
    <s v="b"/>
    <n v="5136609.0296208337"/>
    <n v="3898767.7328358339"/>
    <n v="7900016.1488301316"/>
    <n v="3304518.2636477468"/>
    <n v="6993001.8641210441"/>
    <n v="7331739.6434136759"/>
    <n v="9006699.2215467915"/>
    <n v="3434629.0460360632"/>
    <n v="5509242.4694601148"/>
    <n v="2973659.08660133"/>
    <n v="6279330.9304515151"/>
    <n v="7315327.6877232157"/>
    <n v="69083541.124288291"/>
  </r>
  <r>
    <x v="20"/>
    <s v="PETRÓLEO (b) "/>
    <s v="IMPORTAÇÃO"/>
    <s v="b"/>
    <n v="3198851.6570015177"/>
    <n v="5099184.1899359999"/>
    <n v="4915273.3940378698"/>
    <n v="5353007.5041454583"/>
    <n v="1844034.7005563062"/>
    <n v="10372823.512002941"/>
    <n v="4114829.1913279532"/>
    <n v="2098045.1107140472"/>
    <n v="1902177.7559947413"/>
    <n v="2226516.6036998942"/>
    <n v="4638528.5026340121"/>
    <n v="3365654.8800781881"/>
    <n v="49128927.002128936"/>
  </r>
  <r>
    <x v="21"/>
    <s v="PETRÓLEO (b) "/>
    <s v="IMPORTAÇÃO"/>
    <s v="b"/>
    <n v="1418142.5859305765"/>
    <n v="4405922.1161123058"/>
    <n v="4035258.3367716824"/>
    <n v="7068551.7830877062"/>
    <n v="8136667.6930805072"/>
    <n v="5125940.856681589"/>
    <n v="9022929.6638424955"/>
    <n v="3311355.7717233766"/>
    <n v="4654742.2638553642"/>
    <n v="3863134.3266231655"/>
    <n v="4765600.9938803297"/>
    <n v="3755900.8506880114"/>
    <n v="59564147.242277108"/>
  </r>
  <r>
    <x v="22"/>
    <s v="PETRÓLEO (b) "/>
    <s v="IMPORTAÇÃO"/>
    <s v="b"/>
    <n v="6490193.5788950585"/>
    <n v="5789323.4026937997"/>
    <n v="8635231.6508650128"/>
    <n v="5178928.5026525185"/>
    <n v="6536472.4987204364"/>
    <n v="8360189.1668355297"/>
    <n v="6890305.3902816121"/>
    <n v="7136267.0043740831"/>
    <n v="10252577.862134201"/>
    <n v="11642366.39897226"/>
    <n v="10464334.275883328"/>
    <n v="12892012.337780425"/>
    <n v="100268202.07008828"/>
  </r>
  <r>
    <x v="23"/>
    <s v="PETRÓLEO (b) "/>
    <s v="IMPORTAÇÃO"/>
    <s v="b"/>
    <n v="11230363.405789649"/>
    <n v="8907191.3880168479"/>
    <n v="8490619.0106643178"/>
    <n v="11633391.143493094"/>
    <n v="8956445.4767695423"/>
    <n v="6207190.7853273405"/>
    <n v="10253452.893101625"/>
    <n v="8912058.6797876954"/>
    <n v="7634886.7342738472"/>
    <n v="12083590.199264718"/>
    <n v="6864124.2707501287"/>
    <n v="4771455.7784214001"/>
    <n v="105944769.76566021"/>
  </r>
  <r>
    <x v="24"/>
    <s v="PETRÓLEO (b) "/>
    <s v="IMPORTAÇÃO"/>
    <s v="b"/>
    <n v="7467668.9461201867"/>
    <n v="7812089.1962145772"/>
    <n v="9297105.9892365392"/>
    <n v="11933738.258330671"/>
    <n v="10110801.593253564"/>
    <n v="7672117.1704321066"/>
    <n v="8010398.9877537545"/>
    <n v="6840528.9587076344"/>
    <n v="8747804.731503576"/>
    <n v="9902159.53082739"/>
    <n v="10042994.562940517"/>
    <n v="5349910.2093072701"/>
    <n v="103187318.13462779"/>
  </r>
  <r>
    <x v="25"/>
    <s v="PETRÓLEO (b) "/>
    <s v="IMPORTAÇÃO"/>
    <s v="b"/>
    <n v="8106180.4808257073"/>
    <n v="5747884.0624763891"/>
    <m/>
    <m/>
    <m/>
    <m/>
    <m/>
    <m/>
    <m/>
    <m/>
    <m/>
    <m/>
    <n v="13854064.543302096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PETRÓLEO (b)"/>
    <s v="EXPORTAÇÃO"/>
    <s v="b"/>
    <n v="0"/>
    <n v="0.43108964967079388"/>
    <n v="0"/>
    <n v="0"/>
    <n v="0"/>
    <n v="416582.73385276733"/>
    <n v="2218327.7902979036"/>
    <n v="0"/>
    <n v="176.67608593065324"/>
    <n v="0"/>
    <n v="1542152.4735254149"/>
    <n v="2641408.3525742451"/>
    <n v="6818648.457425911"/>
  </r>
  <r>
    <x v="1"/>
    <s v="PETRÓLEO (b)"/>
    <s v="EXPORTAÇÃO"/>
    <s v="b"/>
    <n v="3036333.6441876362"/>
    <n v="4647178.6562362742"/>
    <n v="395165.26720738859"/>
    <n v="4709333.6919540688"/>
    <n v="4661565.5877908254"/>
    <n v="4442071.416400969"/>
    <n v="3876296.158935878"/>
    <n v="2464143.687930923"/>
    <n v="1315662.8054460911"/>
    <n v="2472526.621923204"/>
    <n v="1761128.2066087164"/>
    <n v="6652511.4675072804"/>
    <n v="40433917.212129258"/>
  </r>
  <r>
    <x v="2"/>
    <s v="PETRÓLEO (b)"/>
    <s v="EXPORTAÇÃO"/>
    <s v="b"/>
    <n v="3474471.4117533313"/>
    <n v="3441850.2289958764"/>
    <n v="7566658.5463792048"/>
    <n v="6374962.0713759139"/>
    <n v="6914714.658674974"/>
    <n v="2486357.3630251563"/>
    <n v="15983566.304062312"/>
    <n v="8015181.9279075526"/>
    <n v="7280457.6615378968"/>
    <n v="10084491.62335925"/>
    <n v="5186835.4073592834"/>
    <n v="8950887.1782596912"/>
    <n v="85760434.382690445"/>
  </r>
  <r>
    <x v="3"/>
    <s v="PETRÓLEO (b)"/>
    <s v="EXPORTAÇÃO"/>
    <s v="b"/>
    <n v="5364694.7536859345"/>
    <n v="10949656.41083605"/>
    <n v="8398735.7713599596"/>
    <n v="4495911.6342750266"/>
    <n v="5871001.7023371691"/>
    <n v="6108325.4166743718"/>
    <n v="6666383.1653358787"/>
    <n v="4800922.3125658771"/>
    <n v="8699797.6246571671"/>
    <n v="8865850.2396104932"/>
    <n v="7093622.3857249524"/>
    <n v="10931320.428569995"/>
    <n v="88246221.845632881"/>
  </r>
  <r>
    <x v="4"/>
    <s v="PETRÓLEO (b)"/>
    <s v="EXPORTAÇÃO"/>
    <s v="b"/>
    <n v="9170219.9392446894"/>
    <n v="7738695.9811916146"/>
    <n v="9889660.1905074734"/>
    <n v="2683391.8344529751"/>
    <n v="8308852.6526095811"/>
    <n v="9545162.6482405048"/>
    <n v="7682152.8243276533"/>
    <n v="10431711.315242007"/>
    <n v="1938768.2218804881"/>
    <n v="5709522.3505074959"/>
    <n v="5097625.6495938664"/>
    <n v="6055751.5452185245"/>
    <n v="84251515.15301688"/>
  </r>
  <r>
    <x v="5"/>
    <s v="PETRÓLEO (b)"/>
    <s v="EXPORTAÇÃO"/>
    <s v="b"/>
    <n v="7881917.5385176791"/>
    <n v="5811394.3761627376"/>
    <n v="3593178.8774252199"/>
    <n v="7229504.4640901433"/>
    <n v="8048261.3171385648"/>
    <n v="590414.09169685165"/>
    <n v="22216734.214796633"/>
    <n v="13799407.29047302"/>
    <n v="10799857.260745674"/>
    <n v="3731420.2102739359"/>
    <n v="9837117.3911624141"/>
    <n v="6651044.4622945357"/>
    <n v="100190251.4947774"/>
  </r>
  <r>
    <x v="6"/>
    <s v="PETRÓLEO (b)"/>
    <s v="EXPORTAÇÃO"/>
    <s v="b"/>
    <n v="16641103.969602816"/>
    <n v="4762014.2410260411"/>
    <n v="7339419.4485742673"/>
    <n v="8276100.0999128511"/>
    <n v="7011570.2578694923"/>
    <n v="7776862.2489601802"/>
    <n v="14936090.845185196"/>
    <n v="11992446.430566803"/>
    <n v="16686439.369207196"/>
    <n v="10722494.844681371"/>
    <n v="11873796.046069879"/>
    <n v="16317580.508105548"/>
    <n v="134335918.30976164"/>
  </r>
  <r>
    <x v="7"/>
    <s v="PETRÓLEO (b)"/>
    <s v="EXPORTAÇÃO"/>
    <s v="b"/>
    <n v="14939978.911917605"/>
    <n v="11585656.046978733"/>
    <n v="11829866.283239383"/>
    <n v="14215860.876522321"/>
    <n v="11028918.110547192"/>
    <n v="9277436.7669439018"/>
    <n v="12360580.140420625"/>
    <n v="14346832.588410985"/>
    <n v="11920786.926298186"/>
    <n v="14911867.905390419"/>
    <n v="10272560.929762635"/>
    <n v="17121858.870495312"/>
    <n v="153812204.35692731"/>
  </r>
  <r>
    <x v="8"/>
    <s v="PETRÓLEO (b)"/>
    <s v="EXPORTAÇÃO"/>
    <s v="b"/>
    <n v="7682480.3729539597"/>
    <n v="7869211.9151236089"/>
    <n v="4269221.3086345205"/>
    <n v="1933269.6622367096"/>
    <n v="21097382.962073553"/>
    <n v="16252975.135963779"/>
    <n v="12438274.073997654"/>
    <n v="16913072.534483504"/>
    <n v="11252008.509209391"/>
    <n v="14918178.028809099"/>
    <n v="17977748.330893297"/>
    <n v="25506341.915735748"/>
    <n v="158110164.75011483"/>
  </r>
  <r>
    <x v="9"/>
    <s v="PETRÓLEO (b)"/>
    <s v="EXPORTAÇÃO"/>
    <s v="b"/>
    <n v="12369505.172006601"/>
    <n v="16332742.193212742"/>
    <n v="11160409.431565832"/>
    <n v="15126096.827552721"/>
    <n v="16394301.57452381"/>
    <n v="12794572.333555037"/>
    <n v="23784339.76650523"/>
    <n v="24022756.492562927"/>
    <n v="11207062.5294607"/>
    <n v="18889845.944742281"/>
    <n v="16370089.554416541"/>
    <n v="13406700.159459913"/>
    <n v="191858421.97956434"/>
  </r>
  <r>
    <x v="10"/>
    <s v="PETRÓLEO (b)"/>
    <s v="EXPORTAÇÃO"/>
    <s v="b"/>
    <n v="14901276.928340001"/>
    <n v="17722527.175170001"/>
    <n v="22107160.3515504"/>
    <n v="18024753.92470054"/>
    <n v="23201126.256744169"/>
    <n v="17534774.603789881"/>
    <n v="10525295.466077302"/>
    <n v="21046023.695858475"/>
    <n v="18481142.235909186"/>
    <n v="10202176.823995028"/>
    <n v="18421398.483638961"/>
    <n v="38323938.126199998"/>
    <n v="230491594.07197392"/>
  </r>
  <r>
    <x v="11"/>
    <s v="PETRÓLEO (b)"/>
    <s v="EXPORTAÇÃO"/>
    <s v="b"/>
    <n v="14425334.571863472"/>
    <n v="19791000.381579999"/>
    <n v="13172447.172120001"/>
    <n v="15530067.661587501"/>
    <n v="24855460.540421452"/>
    <n v="17485611.397387244"/>
    <n v="19855760.26534"/>
    <n v="23205132.921082582"/>
    <n v="15093801.550424879"/>
    <n v="17297770.016060002"/>
    <n v="15099594.637639999"/>
    <n v="24836322.727052502"/>
    <n v="220648303.84255964"/>
  </r>
  <r>
    <x v="12"/>
    <s v="PETRÓLEO (b)"/>
    <s v="EXPORTAÇÃO"/>
    <s v="b"/>
    <n v="15335574.683869919"/>
    <n v="16557740.450276384"/>
    <n v="20162655.464840163"/>
    <n v="19854886.116496142"/>
    <n v="16162239.217618572"/>
    <n v="10486974.901724352"/>
    <n v="14686309.055369668"/>
    <n v="25171041.774260174"/>
    <n v="15475866.895027177"/>
    <n v="8075379.9620648697"/>
    <n v="15449504.200467302"/>
    <n v="23109465.356869821"/>
    <n v="200527638.07888451"/>
  </r>
  <r>
    <x v="13"/>
    <s v="PETRÓLEO (b)"/>
    <s v="EXPORTAÇÃO"/>
    <s v="b"/>
    <n v="5149388.7132531805"/>
    <n v="10804238.687359251"/>
    <n v="12855448.191426992"/>
    <n v="7129781.0129476069"/>
    <n v="12227054.64261548"/>
    <n v="8133372.4204531331"/>
    <n v="8132123.3341991277"/>
    <n v="11819891.526694138"/>
    <n v="16170074.023404321"/>
    <n v="10363751.737089956"/>
    <n v="16882805.337661568"/>
    <n v="19309479.217796203"/>
    <n v="138977408.84490097"/>
  </r>
  <r>
    <x v="14"/>
    <s v="PETRÓLEO (b)"/>
    <s v="EXPORTAÇÃO"/>
    <s v="b"/>
    <n v="11932054.447847448"/>
    <n v="9229762.6922670584"/>
    <n v="10617144.639563687"/>
    <n v="11393123.560818834"/>
    <n v="15734426.482642177"/>
    <n v="15251879.192043781"/>
    <n v="27400241.015668053"/>
    <n v="16239447.981080063"/>
    <n v="15092558.459439354"/>
    <n v="15703810.436803503"/>
    <n v="18417441.804870076"/>
    <n v="22389493.939807788"/>
    <n v="189401384.65285182"/>
  </r>
  <r>
    <x v="15"/>
    <s v="PETRÓLEO (b)"/>
    <s v="EXPORTAÇÃO"/>
    <s v="b"/>
    <n v="23476516.554702662"/>
    <n v="17393277.363117807"/>
    <n v="18802394.556401327"/>
    <n v="24317329.958542965"/>
    <n v="23477193.246337295"/>
    <n v="27766956.048121188"/>
    <n v="19681516.687933318"/>
    <n v="25366255.155698948"/>
    <n v="20330435.056371361"/>
    <n v="24879528.662699778"/>
    <n v="17357856.248789221"/>
    <n v="26061131.044937681"/>
    <n v="268910390.58365357"/>
  </r>
  <r>
    <x v="16"/>
    <s v="PETRÓLEO (b)"/>
    <s v="EXPORTAÇÃO"/>
    <s v="b"/>
    <n v="27463322.006434143"/>
    <n v="22433309.934894055"/>
    <n v="21167262.977267087"/>
    <n v="24699862.179344282"/>
    <n v="16441884.777801182"/>
    <n v="25972483.362831924"/>
    <n v="22863435.494682685"/>
    <n v="28009468.202977061"/>
    <n v="28828622.301657226"/>
    <n v="27899460.870135732"/>
    <n v="27188933.932794265"/>
    <n v="18389073.961692967"/>
    <n v="291357120.00251263"/>
  </r>
  <r>
    <x v="17"/>
    <s v="PETRÓLEO (b)"/>
    <s v="EXPORTAÇÃO"/>
    <s v="b"/>
    <n v="38961189.337725431"/>
    <n v="43579580.55491446"/>
    <n v="28020421.846508801"/>
    <n v="22149174.143211618"/>
    <n v="24709768.84883802"/>
    <n v="43361430.012884855"/>
    <n v="37674832.86031054"/>
    <n v="32034885.298731457"/>
    <n v="27763998.716753256"/>
    <n v="26598539.440536525"/>
    <n v="17688778.106561281"/>
    <n v="21204941.470994633"/>
    <n v="363747540.63797086"/>
  </r>
  <r>
    <x v="18"/>
    <s v="PETRÓLEO (b)"/>
    <s v="EXPORTAÇÃO"/>
    <s v="b"/>
    <n v="38480062.859466627"/>
    <n v="25450680.159648106"/>
    <n v="29012632.321710624"/>
    <n v="32008155.653672859"/>
    <n v="26482366.369144551"/>
    <n v="20010846.553264562"/>
    <n v="56687863.932775758"/>
    <n v="29590866.747961685"/>
    <n v="39838402.581885427"/>
    <n v="47368332.456486307"/>
    <n v="32002487.082894415"/>
    <n v="33076843.539265815"/>
    <n v="410009540.25817662"/>
  </r>
  <r>
    <x v="19"/>
    <s v="PETRÓLEO (b)"/>
    <s v="EXPORTAÇÃO"/>
    <s v="b"/>
    <n v="34865287.570081405"/>
    <n v="28527232.731738523"/>
    <n v="34228797.331978656"/>
    <n v="48139038.043652244"/>
    <n v="33814875.433478244"/>
    <n v="25332394.233721215"/>
    <n v="26602366.231022514"/>
    <n v="33405120.284734957"/>
    <n v="38730924.984365433"/>
    <n v="36867621.07086876"/>
    <n v="26366640.409957256"/>
    <n v="61045840.35644155"/>
    <n v="427926138.68204069"/>
  </r>
  <r>
    <x v="20"/>
    <s v="PETRÓLEO (b)"/>
    <s v="EXPORTAÇÃO"/>
    <s v="b"/>
    <n v="30176126.85065617"/>
    <n v="42036038.543491259"/>
    <n v="45614819.461861432"/>
    <n v="47277603.203979149"/>
    <n v="59016908.590585507"/>
    <n v="38940554.853569865"/>
    <n v="55711332.066653177"/>
    <n v="37585174.789607503"/>
    <n v="35917991.468345024"/>
    <n v="32668697.922580477"/>
    <n v="37695144.248047493"/>
    <n v="37756494.704559453"/>
    <n v="500396886.70393652"/>
  </r>
  <r>
    <x v="21"/>
    <s v="PETRÓLEO (b)"/>
    <s v="EXPORTAÇÃO"/>
    <s v="b"/>
    <n v="34766105.462919891"/>
    <n v="35342418.067018829"/>
    <n v="45924602.961105399"/>
    <n v="46264311.160600841"/>
    <n v="36258171.053362414"/>
    <n v="58137016.169730686"/>
    <n v="30082492.429046813"/>
    <n v="48475664.734507509"/>
    <n v="37701577.158372514"/>
    <n v="41813238.563582569"/>
    <n v="25899674.11740632"/>
    <n v="42255263.095200486"/>
    <n v="482920534.97285426"/>
  </r>
  <r>
    <x v="22"/>
    <s v="PETRÓLEO (b)"/>
    <s v="EXPORTAÇÃO"/>
    <s v="b"/>
    <n v="29965507.030632373"/>
    <n v="46273221.61278984"/>
    <n v="38138805.724160478"/>
    <n v="31784539.881238855"/>
    <n v="31683173.753572069"/>
    <n v="40546041.21411702"/>
    <n v="34070967.490851201"/>
    <n v="41677559.599685222"/>
    <n v="40915200.148090392"/>
    <n v="37794567.203242391"/>
    <n v="58679531.766346663"/>
    <n v="59652330.927826427"/>
    <n v="491181446.35255301"/>
  </r>
  <r>
    <x v="23"/>
    <s v="PETRÓLEO (b)"/>
    <s v="EXPORTAÇÃO"/>
    <s v="b"/>
    <n v="44354737.860219039"/>
    <n v="16997516.979878258"/>
    <n v="78648982.120019481"/>
    <n v="34011071.245558769"/>
    <n v="50852842.187388092"/>
    <n v="40845375.166107528"/>
    <n v="53063795.207610413"/>
    <n v="54454749.207560822"/>
    <n v="54931480.038762383"/>
    <n v="50922125.666762531"/>
    <n v="55013330.122518621"/>
    <n v="47779776.731186353"/>
    <n v="581875782.53357232"/>
  </r>
  <r>
    <x v="24"/>
    <s v="PETRÓLEO (b)"/>
    <s v="EXPORTAÇÃO"/>
    <s v="b"/>
    <n v="67662001.615116745"/>
    <n v="39313582.213676065"/>
    <n v="55572345.877772756"/>
    <n v="64972567.559732758"/>
    <n v="64015888.023386165"/>
    <n v="49301806.547618181"/>
    <n v="52241108.108379789"/>
    <n v="49880505.598548755"/>
    <n v="42250832.43867632"/>
    <n v="53981795.021298662"/>
    <n v="63995504.385956265"/>
    <n v="34158027.517148107"/>
    <n v="637345964.90731061"/>
  </r>
  <r>
    <x v="25"/>
    <s v="PETRÓLEO (b)"/>
    <s v="EXPORTAÇÃO"/>
    <s v="b"/>
    <n v="72055895.772301063"/>
    <n v="34477470.956622645"/>
    <m/>
    <m/>
    <m/>
    <m/>
    <m/>
    <m/>
    <m/>
    <m/>
    <m/>
    <m/>
    <n v="106533366.7289237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x v="0"/>
    <s v="IMPORTAÇÃO"/>
    <s v="b"/>
    <n v="39.408078807692306"/>
    <n v="316.18995827884612"/>
    <n v="938.13725728846146"/>
    <n v="3219.8807447788463"/>
    <n v="1377.389767375"/>
    <n v="729.15832003846151"/>
    <n v="267.59512813461538"/>
    <n v="230.04375285576921"/>
    <n v="823.5417574038463"/>
    <n v="509.52299315384619"/>
    <n v="158.19476939423078"/>
    <n v="216.23036243269232"/>
  </r>
  <r>
    <x v="0"/>
    <x v="1"/>
    <s v="IMPORTAÇÃO"/>
    <s v="b"/>
    <n v="5516.2324045000005"/>
    <n v="4822.4510205000006"/>
    <n v="4373.2205174999999"/>
    <n v="4639.4635725000007"/>
    <n v="5950.7585589999999"/>
    <n v="7349.1904255000009"/>
    <n v="4371.632724000001"/>
    <n v="7786.1404580000008"/>
    <n v="4933.1823584999993"/>
    <n v="5844.8673065000003"/>
    <n v="2999.2115230000004"/>
    <n v="3376.5771115000002"/>
  </r>
  <r>
    <x v="0"/>
    <x v="2"/>
    <s v="IMPORTAÇÃO"/>
    <s v="b"/>
    <n v="1722607.4830548749"/>
    <n v="695955.17508313456"/>
    <n v="1029099.0198701635"/>
    <n v="861889.76735866338"/>
    <n v="1162209.4282428655"/>
    <n v="1112659.1275764809"/>
    <n v="1029018.4679669037"/>
    <n v="1346054.0549128847"/>
    <n v="911037.59275977896"/>
    <n v="1572362.7069143557"/>
    <n v="1081570.2538695"/>
    <n v="1456652.5196440674"/>
  </r>
  <r>
    <x v="0"/>
    <x v="3"/>
    <s v="IMPORTAÇÃO"/>
    <s v="b"/>
    <n v="1604828.6604159158"/>
    <n v="1114405.1877221568"/>
    <n v="1490503.952299434"/>
    <n v="2491602.4793330724"/>
    <n v="5051012.3159958199"/>
    <n v="1712889.8014384578"/>
    <n v="2802516.3053998677"/>
    <n v="3117767.5920207473"/>
    <n v="3053316.1287151934"/>
    <n v="5297622.9894456267"/>
    <n v="5332549.8345343983"/>
    <n v="3417372.9762666267"/>
  </r>
  <r>
    <x v="0"/>
    <x v="4"/>
    <s v="IMPORTAÇÃO"/>
    <s v="b"/>
    <n v="3.7738860000000001"/>
    <n v="10.641331612244899"/>
    <n v="116104.23177099999"/>
    <n v="1.5724525"/>
    <n v="9.736369153061224"/>
    <n v="53233.736335091839"/>
    <n v="97742.761692061234"/>
    <n v="63839.549775357147"/>
    <n v="115171.25398462245"/>
    <n v="20302.396335989797"/>
    <n v="83054.341689744906"/>
    <n v="6.4181734693877543E-2"/>
  </r>
  <r>
    <x v="0"/>
    <x v="5"/>
    <s v="IMPORTAÇÃO"/>
    <s v="b"/>
    <n v="2800787.184824327"/>
    <n v="2135743.3876490542"/>
    <n v="1953466.3635077088"/>
    <n v="1333708.5579154179"/>
    <n v="2714475.9990044911"/>
    <n v="2801183.9574751453"/>
    <n v="3595888.4596584905"/>
    <n v="4087735.6026690542"/>
    <n v="2386966.6101101092"/>
    <n v="3395132.1224053823"/>
    <n v="2891953.4749831636"/>
    <n v="1960723.6492098726"/>
  </r>
  <r>
    <x v="0"/>
    <x v="6"/>
    <s v="IMPORTAÇÃO"/>
    <s v="b"/>
    <n v="1705601.444210764"/>
    <n v="2323982.306040389"/>
    <n v="2170186.4053160832"/>
    <n v="1608088.4581208196"/>
    <n v="2413958.8155807913"/>
    <n v="2982837.0207108059"/>
    <n v="897435.00034613884"/>
    <n v="1894625.2254245975"/>
    <n v="900138.90230666683"/>
    <n v="2024182.9851441667"/>
    <n v="1837022.4727843616"/>
    <n v="3014295.2258786941"/>
  </r>
  <r>
    <x v="0"/>
    <x v="7"/>
    <s v="IMPORTAÇÃO"/>
    <s v="b"/>
    <n v="26.556975555555557"/>
    <n v="0"/>
    <n v="0"/>
    <n v="260539.44506466671"/>
    <n v="78426.6974185"/>
    <n v="0"/>
    <n v="42946.027717902776"/>
    <n v="57.997289708333334"/>
    <n v="0"/>
    <n v="29.448540986111112"/>
    <n v="8.735847222222223E-3"/>
    <n v="8.7358472222222299E-3"/>
  </r>
  <r>
    <x v="0"/>
    <x v="8"/>
    <s v="IMPORTAÇÃO"/>
    <s v="b"/>
    <n v="0"/>
    <n v="0"/>
    <n v="0"/>
    <n v="0"/>
    <n v="0"/>
    <n v="0"/>
    <n v="0"/>
    <n v="0"/>
    <n v="0"/>
    <n v="0"/>
    <n v="0"/>
    <n v="0"/>
  </r>
  <r>
    <x v="0"/>
    <x v="9"/>
    <s v="IMPORTAÇÃO"/>
    <s v="b"/>
    <n v="0"/>
    <n v="0"/>
    <n v="0"/>
    <n v="0"/>
    <n v="0"/>
    <n v="0"/>
    <n v="0"/>
    <n v="0"/>
    <n v="0"/>
    <n v="0"/>
    <n v="0"/>
    <n v="0"/>
  </r>
  <r>
    <x v="0"/>
    <x v="10"/>
    <s v="IMPORTAÇÃO"/>
    <s v="b"/>
    <n v="265897.29099764558"/>
    <n v="170581.39879265823"/>
    <n v="684296.72608321521"/>
    <n v="203520.28981346835"/>
    <n v="320495.59657518991"/>
    <n v="210950.22739827845"/>
    <n v="846063.99915468355"/>
    <n v="491067.28199037979"/>
    <n v="325418.15315510123"/>
    <n v="922803.88497706328"/>
    <n v="660636.40353870881"/>
    <n v="576673.86519905075"/>
  </r>
  <r>
    <x v="0"/>
    <x v="11"/>
    <s v="IMPORTAÇÃO"/>
    <s v="b"/>
    <n v="73397.326569698635"/>
    <n v="98247.306089794525"/>
    <n v="33599.863453767117"/>
    <n v="29904.48806845205"/>
    <n v="87387.173668767122"/>
    <n v="9868.1001413561662"/>
    <n v="86405.790985205487"/>
    <n v="64479.272072219181"/>
    <n v="63395.244859164384"/>
    <n v="73007.590986506853"/>
    <n v="146885.93293000001"/>
    <n v="106443.36794487671"/>
  </r>
  <r>
    <x v="0"/>
    <x v="12"/>
    <s v="IMPORTAÇÃO"/>
    <s v="b"/>
    <n v="1553.8283725899996"/>
    <n v="1075.4946119000001"/>
    <n v="1743.5479116199999"/>
    <n v="2404.8145063500001"/>
    <n v="1531.3360120299999"/>
    <n v="3420.34835952"/>
    <n v="2459.1333055100004"/>
    <n v="2023.0293291600001"/>
    <n v="1429.0951504799998"/>
    <n v="1991.0896739799994"/>
    <n v="1216.5373113400001"/>
    <n v="2441.1444489100008"/>
  </r>
  <r>
    <x v="0"/>
    <x v="13"/>
    <s v="IMPORTAÇÃO"/>
    <s v="b"/>
    <n v="74307.579472125013"/>
    <n v="65764.638022431813"/>
    <n v="37274.521924261353"/>
    <n v="21537.067076204548"/>
    <n v="55019.033700784079"/>
    <n v="68132.644274761376"/>
    <n v="48652.645264034094"/>
    <n v="98294.970689034089"/>
    <n v="79164.706556840916"/>
    <n v="174632.25040562497"/>
    <n v="211846.85474212497"/>
    <n v="20835.710376136369"/>
  </r>
  <r>
    <x v="1"/>
    <x v="0"/>
    <s v="IMPORTAÇÃO"/>
    <s v="b"/>
    <n v="941.2700665000001"/>
    <n v="720.5340228653846"/>
    <n v="920.05405353846163"/>
    <n v="94.75840680769231"/>
    <n v="1079.3434917884615"/>
    <n v="370.34280322115387"/>
    <n v="195.44374996153846"/>
    <n v="211.55534019230771"/>
    <n v="259.16436357692311"/>
    <n v="198.21973341346157"/>
    <n v="237.06535805769232"/>
    <n v="315.13157678846153"/>
  </r>
  <r>
    <x v="1"/>
    <x v="1"/>
    <s v="IMPORTAÇÃO"/>
    <s v="b"/>
    <n v="43663.37777850002"/>
    <n v="26035.356839500007"/>
    <n v="9916.3380244999989"/>
    <n v="3351.9854885"/>
    <n v="5378.692669"/>
    <n v="11266.092898000003"/>
    <n v="43880.023380499995"/>
    <n v="17390.757033000002"/>
    <n v="45648.096642000011"/>
    <n v="4263.3099230000007"/>
    <n v="7105.2455140000011"/>
    <n v="5581.9302370000005"/>
  </r>
  <r>
    <x v="1"/>
    <x v="2"/>
    <s v="IMPORTAÇÃO"/>
    <s v="b"/>
    <n v="2100956.4705150384"/>
    <n v="1609067.6854435001"/>
    <n v="1740084.004390904"/>
    <n v="1870497.0096014231"/>
    <n v="2071190.8276825962"/>
    <n v="386441.52353300003"/>
    <n v="1636794.8431902023"/>
    <n v="1337743.2624330483"/>
    <n v="1157450.4491347692"/>
    <n v="1008513.9534742499"/>
    <n v="1343594.0497429422"/>
    <n v="1515767.4682701058"/>
  </r>
  <r>
    <x v="1"/>
    <x v="3"/>
    <s v="IMPORTAÇÃO"/>
    <s v="b"/>
    <n v="3885242.9181036153"/>
    <n v="1371489.6224716266"/>
    <n v="4375274.8463358311"/>
    <n v="2319949.6996100601"/>
    <n v="4611496.62545247"/>
    <n v="3054649.8109338917"/>
    <n v="4133611.7904786151"/>
    <n v="1672881.1384615663"/>
    <n v="4445660.1088173017"/>
    <n v="3652455.2615757114"/>
    <n v="4928400.5785960611"/>
    <n v="2969173.5513030239"/>
  </r>
  <r>
    <x v="1"/>
    <x v="4"/>
    <s v="IMPORTAÇÃO"/>
    <s v="b"/>
    <n v="0"/>
    <n v="6.4181734693877562E-3"/>
    <n v="0"/>
    <n v="0"/>
    <n v="0"/>
    <n v="6.4181734693877562E-3"/>
    <n v="1.5531979795918369"/>
    <n v="0.29523597959183673"/>
    <n v="0"/>
    <n v="0"/>
    <n v="83808.971271755101"/>
    <n v="0.32732684693877551"/>
  </r>
  <r>
    <x v="1"/>
    <x v="5"/>
    <s v="IMPORTAÇÃO"/>
    <s v="b"/>
    <n v="2729220.6287865811"/>
    <n v="1704216.8262445633"/>
    <n v="1450996.8063928548"/>
    <n v="1223184.5998323455"/>
    <n v="3056390.7910736357"/>
    <n v="2405939.6961789089"/>
    <n v="2419369.5841307272"/>
    <n v="2317750.5217613094"/>
    <n v="1825029.7241417454"/>
    <n v="1762886.5385739638"/>
    <n v="2602281.5016934727"/>
    <n v="725367.98112707259"/>
  </r>
  <r>
    <x v="1"/>
    <x v="6"/>
    <s v="IMPORTAÇÃO"/>
    <s v="b"/>
    <n v="2760467.1565934308"/>
    <n v="854935.89857212501"/>
    <n v="4359979.6946471259"/>
    <n v="2273994.4254426667"/>
    <n v="1252240.0986920693"/>
    <n v="1888241.7321989862"/>
    <n v="1967856.5572547917"/>
    <n v="1136813.4104957778"/>
    <n v="245069.81461491669"/>
    <n v="652227.17681680562"/>
    <n v="1608499.0778836529"/>
    <n v="1800393.3187211526"/>
  </r>
  <r>
    <x v="1"/>
    <x v="7"/>
    <s v="IMPORTAÇÃO"/>
    <s v="b"/>
    <n v="96.924224930555567"/>
    <n v="32.916672333333338"/>
    <n v="0"/>
    <n v="0"/>
    <n v="0"/>
    <n v="0"/>
    <n v="3.4943388888888892E-2"/>
    <n v="5.3113951111111115"/>
    <n v="13.435733027777781"/>
    <n v="0"/>
    <n v="42.456217500000001"/>
    <n v="19.61197701388889"/>
  </r>
  <r>
    <x v="1"/>
    <x v="8"/>
    <s v="IMPORTAÇÃO"/>
    <s v="b"/>
    <n v="0"/>
    <n v="0"/>
    <n v="0"/>
    <n v="0"/>
    <n v="0"/>
    <n v="0"/>
    <n v="0"/>
    <n v="0"/>
    <n v="0"/>
    <n v="0"/>
    <n v="0"/>
    <n v="0"/>
  </r>
  <r>
    <x v="1"/>
    <x v="9"/>
    <s v="IMPORTAÇÃO"/>
    <s v="b"/>
    <n v="0"/>
    <n v="0"/>
    <n v="0"/>
    <n v="0"/>
    <n v="0"/>
    <n v="0"/>
    <n v="0"/>
    <n v="0"/>
    <n v="0"/>
    <n v="0"/>
    <n v="0"/>
    <n v="0"/>
  </r>
  <r>
    <x v="1"/>
    <x v="10"/>
    <s v="IMPORTAÇÃO"/>
    <s v="b"/>
    <n v="714077.88566869625"/>
    <n v="714358.1803029367"/>
    <n v="819140.96904212655"/>
    <n v="753262.86852911394"/>
    <n v="450144.31316197471"/>
    <n v="536676.61309051898"/>
    <n v="683723.89955148101"/>
    <n v="198746.96892803797"/>
    <n v="168721.14369534174"/>
    <n v="759985.3617246201"/>
    <n v="1145645.4121931519"/>
    <n v="491871.01620517712"/>
  </r>
  <r>
    <x v="1"/>
    <x v="11"/>
    <s v="IMPORTAÇÃO"/>
    <s v="b"/>
    <n v="114382.94341080822"/>
    <n v="65507.81109842463"/>
    <n v="73948.236380095885"/>
    <n v="155946.36115410959"/>
    <n v="119339.58079232875"/>
    <n v="134895.82321820545"/>
    <n v="147450.07718993153"/>
    <n v="241212.04222312328"/>
    <n v="214316.07367180826"/>
    <n v="153167.84189469862"/>
    <n v="161196.62926849318"/>
    <n v="25772.548172068491"/>
  </r>
  <r>
    <x v="1"/>
    <x v="12"/>
    <s v="IMPORTAÇÃO"/>
    <s v="b"/>
    <n v="5303.4923142799998"/>
    <n v="1554.8221625700005"/>
    <n v="2804.6388586200001"/>
    <n v="1354.6804083699999"/>
    <n v="2535.1519491700005"/>
    <n v="1290.7256202899998"/>
    <n v="1804.8358202600002"/>
    <n v="3880.1271807100006"/>
    <n v="2492.0919099100001"/>
    <n v="2126.1570539199997"/>
    <n v="4519.67506151"/>
    <n v="2368.0631465199995"/>
  </r>
  <r>
    <x v="1"/>
    <x v="13"/>
    <s v="IMPORTAÇÃO"/>
    <s v="b"/>
    <n v="73323.352862329528"/>
    <n v="88427.373810806821"/>
    <n v="166882.43255439773"/>
    <n v="257914.48816131815"/>
    <n v="127146.08614364776"/>
    <n v="87025.875487602272"/>
    <n v="105314.22710876136"/>
    <n v="57559.487959784092"/>
    <n v="114486.28536117043"/>
    <n v="126702.55447348862"/>
    <n v="37586.446467681817"/>
    <n v="102563.15713240909"/>
  </r>
  <r>
    <x v="2"/>
    <x v="0"/>
    <s v="IMPORTAÇÃO"/>
    <s v="b"/>
    <n v="359.93437725000001"/>
    <n v="82.348127846153844"/>
    <n v="696.69322380769233"/>
    <n v="520.96560903846148"/>
    <n v="353.59013620192309"/>
    <n v="401.44712325"/>
    <n v="1020.6849656442307"/>
    <n v="335.57950718269234"/>
    <n v="1256.2806854038461"/>
    <n v="159.60997664423076"/>
    <n v="72.683592865384625"/>
    <n v="460.08145781730775"/>
  </r>
  <r>
    <x v="2"/>
    <x v="1"/>
    <s v="IMPORTAÇÃO"/>
    <s v="b"/>
    <n v="9806.0669165000036"/>
    <n v="10261.2190455"/>
    <n v="9407.2009164999999"/>
    <n v="6419.4107680000006"/>
    <n v="10037.439878499999"/>
    <n v="7295.3895384999996"/>
    <n v="19355.793393500007"/>
    <n v="9520.1030059999975"/>
    <n v="16491.759092000008"/>
    <n v="8349.1704990000035"/>
    <n v="7198.9099895000018"/>
    <n v="10849.745828500003"/>
  </r>
  <r>
    <x v="2"/>
    <x v="2"/>
    <s v="IMPORTAÇÃO"/>
    <s v="b"/>
    <n v="1636120.950527644"/>
    <n v="1610751.8667415192"/>
    <n v="591190.7389469326"/>
    <n v="1217258.3957212404"/>
    <n v="1153489.6227240961"/>
    <n v="911862.45295812504"/>
    <n v="1787153.0112996541"/>
    <n v="506862.1071770289"/>
    <n v="811521.12612391345"/>
    <n v="1241906.6854250482"/>
    <n v="1356273.5809556344"/>
    <n v="841609.21848516352"/>
  </r>
  <r>
    <x v="2"/>
    <x v="3"/>
    <s v="IMPORTAÇÃO"/>
    <s v="b"/>
    <n v="1878164.4637446869"/>
    <n v="2094488.6183784341"/>
    <n v="3048505.8942135544"/>
    <n v="3999952.6383729395"/>
    <n v="3180568.086294482"/>
    <n v="3021341.652237663"/>
    <n v="3743415.5004523983"/>
    <n v="2890642.2952658804"/>
    <n v="5669299.8887654701"/>
    <n v="5666657.3425542787"/>
    <n v="2461860.6656410969"/>
    <n v="2410576.6543375906"/>
  </r>
  <r>
    <x v="2"/>
    <x v="4"/>
    <s v="IMPORTAÇÃO"/>
    <s v="b"/>
    <n v="161874.91599588774"/>
    <n v="69891.052994438782"/>
    <n v="2.0666518571428574"/>
    <n v="38715.545547704081"/>
    <n v="0"/>
    <n v="0"/>
    <n v="50900.396533948988"/>
    <n v="1.1103440102040816"/>
    <n v="50939.784864530615"/>
    <n v="0"/>
    <n v="0"/>
    <n v="1.0441084600000001"/>
  </r>
  <r>
    <x v="2"/>
    <x v="5"/>
    <s v="IMPORTAÇÃO"/>
    <s v="b"/>
    <n v="2894504.2902746359"/>
    <n v="1401576.5455689093"/>
    <n v="1612433.1512081637"/>
    <n v="1685111.0594928181"/>
    <n v="2178830.4502200186"/>
    <n v="981409.82702912716"/>
    <n v="2132808.4593788912"/>
    <n v="2211453.7276948909"/>
    <n v="1070614.4855532183"/>
    <n v="1934427.0057135448"/>
    <n v="1731849.0251242546"/>
    <n v="1269787.7691174727"/>
  </r>
  <r>
    <x v="2"/>
    <x v="6"/>
    <s v="IMPORTAÇÃO"/>
    <s v="b"/>
    <n v="794811.03695205553"/>
    <n v="1894214.9550956532"/>
    <n v="2309728.1988448333"/>
    <n v="1722106.1939337223"/>
    <n v="1589220.705403486"/>
    <n v="1218188.3689933056"/>
    <n v="1452673.6563968332"/>
    <n v="864428.94282402773"/>
    <n v="794549.45074283343"/>
    <n v="1550539.6231296391"/>
    <n v="3220272.1765892506"/>
    <n v="3049851.0762804863"/>
  </r>
  <r>
    <x v="2"/>
    <x v="7"/>
    <s v="IMPORTAÇÃO"/>
    <s v="b"/>
    <n v="66.418646430555555"/>
    <n v="0"/>
    <n v="377.51963770833333"/>
    <n v="109678.78900702779"/>
    <n v="116409.48848048612"/>
    <n v="19001.175311958337"/>
    <n v="153170.05589345837"/>
    <n v="114279.53168245834"/>
    <n v="74004.663969694448"/>
    <n v="166627.39267141666"/>
    <n v="124843.59953965279"/>
    <n v="153623.81326987501"/>
  </r>
  <r>
    <x v="2"/>
    <x v="8"/>
    <s v="IMPORTAÇÃO"/>
    <s v="b"/>
    <n v="0"/>
    <n v="0"/>
    <n v="0"/>
    <n v="0"/>
    <n v="0"/>
    <n v="0"/>
    <n v="0"/>
    <n v="0"/>
    <n v="0"/>
    <n v="0"/>
    <n v="0"/>
    <n v="0"/>
  </r>
  <r>
    <x v="2"/>
    <x v="9"/>
    <s v="IMPORTAÇÃO"/>
    <s v="b"/>
    <n v="0"/>
    <n v="0"/>
    <n v="0"/>
    <n v="0"/>
    <n v="0"/>
    <n v="0"/>
    <n v="0"/>
    <n v="0"/>
    <n v="0"/>
    <n v="0"/>
    <n v="0"/>
    <n v="0"/>
  </r>
  <r>
    <x v="2"/>
    <x v="10"/>
    <s v="IMPORTAÇÃO"/>
    <s v="b"/>
    <n v="435112.40770796203"/>
    <n v="555080.31848805072"/>
    <n v="750287.43011879746"/>
    <n v="885517.42951354408"/>
    <n v="187319.02110082278"/>
    <n v="627541.07936994941"/>
    <n v="504209.73648217722"/>
    <n v="272537.4195292911"/>
    <n v="436674.99555658223"/>
    <n v="364211.44008821517"/>
    <n v="308701.75696524046"/>
    <n v="935115.43168250611"/>
  </r>
  <r>
    <x v="2"/>
    <x v="11"/>
    <s v="IMPORTAÇÃO"/>
    <s v="b"/>
    <n v="140076.61047253423"/>
    <n v="134842.98881420548"/>
    <n v="80271.408221630132"/>
    <n v="48203.957888315068"/>
    <n v="121664.34626539725"/>
    <n v="111017.8261313836"/>
    <n v="138283.67859158904"/>
    <n v="83512.366374890422"/>
    <n v="58032.165125150685"/>
    <n v="55113.219395356158"/>
    <n v="150493.59562243838"/>
    <n v="57595.876331780812"/>
  </r>
  <r>
    <x v="2"/>
    <x v="12"/>
    <s v="IMPORTAÇÃO"/>
    <s v="b"/>
    <n v="1638.98611018"/>
    <n v="1575.6603031"/>
    <n v="2645.3368407500002"/>
    <n v="4958.0056305999997"/>
    <n v="2477.1095824900003"/>
    <n v="1961.4395096400003"/>
    <n v="6581.5942859000006"/>
    <n v="1714.1493396800001"/>
    <n v="1249.4518870699999"/>
    <n v="2720.9780958099996"/>
    <n v="2624.0080950399997"/>
    <n v="3946.6041826000005"/>
  </r>
  <r>
    <x v="2"/>
    <x v="13"/>
    <s v="IMPORTAÇÃO"/>
    <s v="b"/>
    <n v="160725.53052820452"/>
    <n v="69448.744132193198"/>
    <n v="174897.3158645455"/>
    <n v="69536.444096624997"/>
    <n v="100007.96470497728"/>
    <n v="112198.00245059091"/>
    <n v="138606.49878175001"/>
    <n v="108601.76069802277"/>
    <n v="209710.07048240912"/>
    <n v="109650.76520330684"/>
    <n v="175570.29694450001"/>
    <n v="113144.27577504542"/>
  </r>
  <r>
    <x v="3"/>
    <x v="0"/>
    <s v="IMPORTAÇÃO"/>
    <s v="b"/>
    <n v="217.33287880000006"/>
    <n v="520.35444719999998"/>
    <n v="182.30017119999999"/>
    <n v="573.26862440000014"/>
    <n v="330.59241360000004"/>
    <n v="217.85447280000002"/>
    <n v="1134.6387691999998"/>
    <n v="361.69782519999995"/>
    <n v="1502.1539015999999"/>
    <n v="874.82359320000012"/>
    <n v="1011.9905424000001"/>
    <n v="426.81116560000004"/>
  </r>
  <r>
    <x v="3"/>
    <x v="1"/>
    <s v="IMPORTAÇÃO"/>
    <s v="b"/>
    <n v="7369.847082000003"/>
    <n v="7111.727086500001"/>
    <n v="3475.672301000001"/>
    <n v="6630.2114490000013"/>
    <n v="9926.1716055000015"/>
    <n v="7190.7409070000003"/>
    <n v="8396.4361199999985"/>
    <n v="12871.727981"/>
    <n v="17784.729254000002"/>
    <n v="14951.49201"/>
    <n v="13100.262857999998"/>
    <n v="9171.0492329999979"/>
  </r>
  <r>
    <x v="3"/>
    <x v="2"/>
    <s v="IMPORTAÇÃO"/>
    <s v="b"/>
    <n v="1183302.1548805097"/>
    <n v="1651363.1862022115"/>
    <n v="1705304.0222122597"/>
    <n v="1750058.1915562884"/>
    <n v="712854.40072325955"/>
    <n v="1076829.3095820001"/>
    <n v="1495705.6293956731"/>
    <n v="969526.46942294214"/>
    <n v="1005111.5775210577"/>
    <n v="1578973.7205769517"/>
    <n v="1795562.2514017785"/>
    <n v="729317.27684252884"/>
  </r>
  <r>
    <x v="3"/>
    <x v="3"/>
    <s v="IMPORTAÇÃO"/>
    <s v="b"/>
    <n v="1021471.2418674413"/>
    <n v="2254479.5354357632"/>
    <n v="1281264.8527788615"/>
    <n v="2666272.0968322894"/>
    <n v="2900589.8511107513"/>
    <n v="1937068.9394664203"/>
    <n v="982148.43496113841"/>
    <n v="1464125.3244742369"/>
    <n v="4082789.0521166665"/>
    <n v="4540978.4265078166"/>
    <n v="825512.63949699549"/>
    <n v="60070.232430105643"/>
  </r>
  <r>
    <x v="3"/>
    <x v="4"/>
    <s v="IMPORTAÇÃO"/>
    <s v="b"/>
    <n v="48163.347697601188"/>
    <n v="144933.2294386772"/>
    <n v="48093.1228692695"/>
    <n v="47632.718711816393"/>
    <n v="1.2418183613030605E-2"/>
    <n v="0"/>
    <n v="0"/>
    <n v="0"/>
    <n v="356.35840605133268"/>
    <n v="48141.39234897335"/>
    <n v="49096.903277986188"/>
    <n v="198263.10654665352"/>
  </r>
  <r>
    <x v="3"/>
    <x v="5"/>
    <s v="IMPORTAÇÃO"/>
    <s v="b"/>
    <n v="1643847.3698729165"/>
    <n v="1374159.7334429165"/>
    <n v="687181.05631874991"/>
    <n v="1451295.2285829165"/>
    <n v="774531.41939583339"/>
    <n v="1378399.2704854168"/>
    <n v="740891.62401500007"/>
    <n v="430896.20737791661"/>
    <n v="1121385.6353891669"/>
    <n v="1427785.4342824996"/>
    <n v="720804.37513208343"/>
    <n v="1079662.4428295831"/>
  </r>
  <r>
    <x v="3"/>
    <x v="6"/>
    <s v="IMPORTAÇÃO"/>
    <s v="b"/>
    <n v="1548565.0470382196"/>
    <n v="1754202.9662379632"/>
    <n v="1865571.7756728919"/>
    <n v="1149035.6438499715"/>
    <n v="1916324.0912857121"/>
    <n v="890430.93000555574"/>
    <n v="2175674.5328883906"/>
    <n v="1406756.3705940885"/>
    <n v="2075815.1170502279"/>
    <n v="1671212.6953819941"/>
    <n v="2254706.8377636606"/>
    <n v="1394551.3168434475"/>
  </r>
  <r>
    <x v="3"/>
    <x v="7"/>
    <s v="IMPORTAÇÃO"/>
    <s v="b"/>
    <n v="194941.42914642859"/>
    <n v="35487.116496832889"/>
    <n v="24778.308083854452"/>
    <n v="35842.541622830184"/>
    <n v="97384.085579555249"/>
    <n v="128971.36729339624"/>
    <n v="118194.75269417792"/>
    <n v="73389.053807857155"/>
    <n v="68569.47418010782"/>
    <n v="200967.24513991916"/>
    <n v="73477.28068451483"/>
    <n v="90712.233198301881"/>
  </r>
  <r>
    <x v="3"/>
    <x v="8"/>
    <s v="IMPORTAÇÃO"/>
    <s v="b"/>
    <n v="0"/>
    <n v="5124.488410922866"/>
    <n v="0"/>
    <n v="0"/>
    <n v="0"/>
    <n v="0"/>
    <n v="9901.1659234159779"/>
    <n v="0"/>
    <n v="0"/>
    <n v="9255.4987332506898"/>
    <n v="0"/>
    <n v="0"/>
  </r>
  <r>
    <x v="3"/>
    <x v="9"/>
    <s v="IMPORTAÇÃO"/>
    <s v="b"/>
    <n v="0"/>
    <n v="0"/>
    <n v="0"/>
    <n v="0"/>
    <n v="0"/>
    <n v="0"/>
    <n v="0"/>
    <n v="0"/>
    <n v="0"/>
    <n v="0"/>
    <n v="0"/>
    <n v="0"/>
  </r>
  <r>
    <x v="3"/>
    <x v="10"/>
    <s v="IMPORTAÇÃO"/>
    <s v="b"/>
    <n v="316621.11606475594"/>
    <n v="124956.39621951188"/>
    <n v="0"/>
    <n v="98848.449771264073"/>
    <n v="245363.04774818523"/>
    <n v="99592.174539173953"/>
    <n v="253043.48829377975"/>
    <n v="430669.08456753439"/>
    <n v="268928.67503632046"/>
    <n v="11026.713930826032"/>
    <n v="364971.16105834796"/>
    <n v="231.70746876095117"/>
  </r>
  <r>
    <x v="3"/>
    <x v="11"/>
    <s v="IMPORTAÇÃO"/>
    <s v="b"/>
    <n v="183210.12044117411"/>
    <n v="156282.59670252047"/>
    <n v="544397.0235257165"/>
    <n v="135969.38676992859"/>
    <n v="502914.10639409197"/>
    <n v="322641.69464692147"/>
    <n v="438083.74059759872"/>
    <n v="435103.10012886662"/>
    <n v="345101.58259099297"/>
    <n v="408529.8743414135"/>
    <n v="452534.03811395"/>
    <n v="559395.69075858907"/>
  </r>
  <r>
    <x v="3"/>
    <x v="12"/>
    <s v="IMPORTAÇÃO"/>
    <s v="b"/>
    <n v="2738.2949910416664"/>
    <n v="2426.854757696759"/>
    <n v="3243.8675892824076"/>
    <n v="3331.662853865741"/>
    <n v="2974.7379759837963"/>
    <n v="4810.0885182638885"/>
    <n v="3098.6705285763896"/>
    <n v="6929.1065795949062"/>
    <n v="4592.2747275231468"/>
    <n v="8707.7250740393501"/>
    <n v="3827.2474667824081"/>
    <n v="2655.2898826851856"/>
  </r>
  <r>
    <x v="3"/>
    <x v="13"/>
    <s v="IMPORTAÇÃO"/>
    <s v="b"/>
    <n v="104929.56483361144"/>
    <n v="163744.11171933715"/>
    <n v="104209.16234380573"/>
    <n v="169015.77040666295"/>
    <n v="114228.07489660571"/>
    <n v="96225.351961188571"/>
    <n v="130278.28985258284"/>
    <n v="120901.11762864002"/>
    <n v="164154.36547513143"/>
    <n v="86220.507017725729"/>
    <n v="91121.05972669716"/>
    <n v="70196.673321977141"/>
  </r>
  <r>
    <x v="4"/>
    <x v="0"/>
    <s v="IMPORTAÇÃO"/>
    <s v="b"/>
    <n v="914.86360320000017"/>
    <n v="361.22532239999998"/>
    <n v="1409.7213084000005"/>
    <n v="1543.2493724000003"/>
    <n v="3064.8433892000007"/>
    <n v="3843.6998228000002"/>
    <n v="4952.1116183999993"/>
    <n v="2511.3339728000005"/>
    <n v="1436.3594208"/>
    <n v="2063.4749552000003"/>
    <n v="3383.3593676000005"/>
    <n v="2429.8425808000002"/>
  </r>
  <r>
    <x v="4"/>
    <x v="1"/>
    <s v="IMPORTAÇÃO"/>
    <s v="b"/>
    <n v="4910.2322225000007"/>
    <n v="12235.812849000002"/>
    <n v="3750.2378484999999"/>
    <n v="4132.8577294999996"/>
    <n v="2397.3610814999997"/>
    <n v="4955.8640270000005"/>
    <n v="3978.933806"/>
    <n v="5918.3737080000001"/>
    <n v="4200.549892"/>
    <n v="4561.5082810000013"/>
    <n v="3445.8493970000004"/>
    <n v="3943.3656975000013"/>
  </r>
  <r>
    <x v="4"/>
    <x v="2"/>
    <s v="IMPORTAÇÃO"/>
    <s v="b"/>
    <n v="946546.86631213455"/>
    <n v="677199.77812885575"/>
    <n v="1879385.3155013553"/>
    <n v="1026671.9696758847"/>
    <n v="1465926.5965254041"/>
    <n v="1453493.3416136829"/>
    <n v="1283037.2831322884"/>
    <n v="1352948.5091865"/>
    <n v="1346838.4426030386"/>
    <n v="1628332.3453314807"/>
    <n v="938464.38788740383"/>
    <n v="1510075.172076423"/>
  </r>
  <r>
    <x v="4"/>
    <x v="3"/>
    <s v="IMPORTAÇÃO"/>
    <s v="b"/>
    <n v="1215947.8335950586"/>
    <n v="750768.71589884977"/>
    <n v="536335.93016876758"/>
    <n v="291533.01094346243"/>
    <n v="445607.03766570427"/>
    <n v="699584.90716745297"/>
    <n v="1559540.7012549764"/>
    <n v="1311421.1770285212"/>
    <n v="900055.6509130398"/>
    <n v="4908302.0754987802"/>
    <n v="3357341.3025883208"/>
    <n v="972724.60901014111"/>
  </r>
  <r>
    <x v="4"/>
    <x v="4"/>
    <s v="IMPORTAÇÃO"/>
    <s v="b"/>
    <n v="94456.492106712743"/>
    <n v="88709.449866979281"/>
    <n v="97265.044394462006"/>
    <n v="133528.36339937808"/>
    <n v="0"/>
    <n v="2.0303730207305035"/>
    <n v="0"/>
    <n v="1.0182910562685095"/>
    <n v="211314.00903295167"/>
    <n v="0"/>
    <n v="0"/>
    <n v="195044.88459060219"/>
  </r>
  <r>
    <x v="4"/>
    <x v="5"/>
    <s v="IMPORTAÇÃO"/>
    <s v="b"/>
    <n v="1269053.0772116666"/>
    <n v="296619.47478624998"/>
    <n v="1229389.4214058332"/>
    <n v="460036.86292416661"/>
    <n v="572757.08347958338"/>
    <n v="1200678.6948833335"/>
    <n v="1069868.6617195834"/>
    <n v="1756468.9361258331"/>
    <n v="1814952.5922291665"/>
    <n v="954783.11937208322"/>
    <n v="810786.78440791648"/>
    <n v="390307.35698374995"/>
  </r>
  <r>
    <x v="4"/>
    <x v="6"/>
    <s v="IMPORTAÇÃO"/>
    <s v="b"/>
    <n v="742146.2759372365"/>
    <n v="1363364.9246499287"/>
    <n v="1903564.9160258835"/>
    <n v="1631687.6279002707"/>
    <n v="1156773.4541264672"/>
    <n v="1257872.8943583337"/>
    <n v="896285.11242407421"/>
    <n v="1074456.2466995583"/>
    <n v="2363115.6285651852"/>
    <n v="2205744.6898833052"/>
    <n v="2360590.4311273652"/>
    <n v="3393668.2040386898"/>
  </r>
  <r>
    <x v="4"/>
    <x v="7"/>
    <s v="IMPORTAÇÃO"/>
    <s v="b"/>
    <n v="107333.67493210241"/>
    <n v="25471.755397938006"/>
    <n v="163999.41242855793"/>
    <n v="18581.387218598382"/>
    <n v="20100.461101927227"/>
    <n v="12445.855577088951"/>
    <n v="0"/>
    <n v="0"/>
    <n v="47.995827789757413"/>
    <n v="2.5684803638814016"/>
    <n v="227.17064446091646"/>
    <n v="0"/>
  </r>
  <r>
    <x v="4"/>
    <x v="8"/>
    <s v="IMPORTAÇÃO"/>
    <s v="b"/>
    <n v="0"/>
    <n v="5222.2143844765842"/>
    <n v="0"/>
    <n v="5187.3085380716257"/>
    <n v="0"/>
    <n v="0"/>
    <n v="0"/>
    <n v="0"/>
    <n v="0"/>
    <n v="0"/>
    <n v="0"/>
    <n v="0"/>
  </r>
  <r>
    <x v="4"/>
    <x v="9"/>
    <s v="IMPORTAÇÃO"/>
    <s v="b"/>
    <n v="0"/>
    <n v="0"/>
    <n v="0"/>
    <n v="0"/>
    <n v="0"/>
    <n v="0"/>
    <n v="0"/>
    <n v="0"/>
    <n v="0"/>
    <n v="0"/>
    <n v="0"/>
    <n v="0"/>
  </r>
  <r>
    <x v="4"/>
    <x v="10"/>
    <s v="IMPORTAÇÃO"/>
    <s v="b"/>
    <n v="116281.81932140175"/>
    <n v="16245.146507321651"/>
    <n v="0"/>
    <n v="15827.704649148936"/>
    <n v="0"/>
    <n v="0"/>
    <n v="220.47397831038796"/>
    <n v="219.81272168961198"/>
    <n v="219.59230281602001"/>
    <n v="255319.60443141422"/>
    <n v="0"/>
    <n v="278081.87577423028"/>
  </r>
  <r>
    <x v="4"/>
    <x v="11"/>
    <s v="IMPORTAÇÃO"/>
    <s v="b"/>
    <n v="920981.52464460197"/>
    <n v="588499.41784427769"/>
    <n v="924237.24404345476"/>
    <n v="480186.64025203785"/>
    <n v="557523.60601852881"/>
    <n v="409184.12431117409"/>
    <n v="291791.49244344118"/>
    <n v="267789.04272226722"/>
    <n v="352926.97717228066"/>
    <n v="365968.9873341429"/>
    <n v="135931.3248139676"/>
    <n v="228216.8940934008"/>
  </r>
  <r>
    <x v="4"/>
    <x v="12"/>
    <s v="IMPORTAÇÃO"/>
    <s v="b"/>
    <n v="3608.8512862268522"/>
    <n v="1831.0335777777777"/>
    <n v="7142.1156543634252"/>
    <n v="4934.1666683101839"/>
    <n v="2830.4872987268513"/>
    <n v="7254.2839326967614"/>
    <n v="5734.7925064814817"/>
    <n v="7859.6344659606511"/>
    <n v="7255.7180676157404"/>
    <n v="6576.7097825231467"/>
    <n v="5128.9469418750004"/>
    <n v="4340.4639313425923"/>
  </r>
  <r>
    <x v="4"/>
    <x v="13"/>
    <s v="IMPORTAÇÃO"/>
    <s v="b"/>
    <n v="165230.89341295997"/>
    <n v="56734.287473919998"/>
    <n v="232087.9723474629"/>
    <n v="34542.622962045709"/>
    <n v="189298.07144151998"/>
    <n v="173423.69800808007"/>
    <n v="132412.26064761143"/>
    <n v="163112.89514115432"/>
    <n v="144124.92917898291"/>
    <n v="151919.78648084574"/>
    <n v="128302.46285184003"/>
    <n v="130372.6729443543"/>
  </r>
  <r>
    <x v="5"/>
    <x v="0"/>
    <s v="IMPORTAÇÃO"/>
    <s v="b"/>
    <n v="3042.5437116000007"/>
    <n v="2464.7525604000002"/>
    <n v="3350.6707648000001"/>
    <n v="1715.6392576000003"/>
    <n v="2853.7696384000001"/>
    <n v="2540.1136888000005"/>
    <n v="1891.1709796000002"/>
    <n v="3816.3867064000001"/>
    <n v="4208.159028"/>
    <n v="3108.9702416000005"/>
    <n v="7390.5819776000017"/>
    <n v="4514.7581176000003"/>
  </r>
  <r>
    <x v="5"/>
    <x v="1"/>
    <s v="IMPORTAÇÃO"/>
    <s v="b"/>
    <n v="2139.0876760000001"/>
    <n v="2735.0088210000004"/>
    <n v="2166.7474990000001"/>
    <n v="953.81133399999987"/>
    <n v="1720.4624680000002"/>
    <n v="2069.7540265000002"/>
    <n v="1690.8543379999999"/>
    <n v="4205.5510580000009"/>
    <n v="2674.3888595000008"/>
    <n v="4541.6723679999996"/>
    <n v="3563.5762310000005"/>
    <n v="4917.5191975000007"/>
  </r>
  <r>
    <x v="5"/>
    <x v="2"/>
    <s v="IMPORTAÇÃO"/>
    <s v="b"/>
    <n v="1251095.4990935193"/>
    <n v="833747.61520563473"/>
    <n v="957362.35185238463"/>
    <n v="1631624.4923644233"/>
    <n v="1355649.2749778752"/>
    <n v="930113.96355667314"/>
    <n v="453743.48238765378"/>
    <n v="1796955.2628799519"/>
    <n v="1327661.3501756249"/>
    <n v="1294286.2575394229"/>
    <n v="1372558.3949729616"/>
    <n v="1162121.9696443945"/>
  </r>
  <r>
    <x v="5"/>
    <x v="3"/>
    <s v="IMPORTAÇÃO"/>
    <s v="b"/>
    <n v="677049.21188362676"/>
    <n v="91.135803345070428"/>
    <n v="1194975.9829257161"/>
    <n v="1307414.3170567136"/>
    <n v="2592472.0507664788"/>
    <n v="249548.09363150239"/>
    <n v="94455.649222499997"/>
    <n v="5126908.4085480748"/>
    <n v="1912511.5353591784"/>
    <n v="1487674.5281447652"/>
    <n v="221370.04751015254"/>
    <n v="50590.130397382629"/>
  </r>
  <r>
    <x v="5"/>
    <x v="4"/>
    <s v="IMPORTAÇÃO"/>
    <s v="b"/>
    <n v="37986.61518126358"/>
    <n v="279111.07005010865"/>
    <n v="0"/>
    <n v="0"/>
    <n v="1.2418183613030605E-2"/>
    <n v="1.0120819644619941"/>
    <n v="0"/>
    <n v="15687.258030977297"/>
    <n v="0"/>
    <n v="0"/>
    <n v="0"/>
    <n v="0"/>
  </r>
  <r>
    <x v="5"/>
    <x v="5"/>
    <s v="IMPORTAÇÃO"/>
    <s v="b"/>
    <n v="399321.50930750003"/>
    <n v="354812.27275541663"/>
    <n v="148461.58730791666"/>
    <n v="395139.99348333321"/>
    <n v="428660.24829041649"/>
    <n v="749330.00804291654"/>
    <n v="467814.49785375007"/>
    <n v="663864.59391374991"/>
    <n v="476619.14936833328"/>
    <n v="650158.09520041675"/>
    <n v="907914.39505458344"/>
    <n v="318091.33646291663"/>
  </r>
  <r>
    <x v="5"/>
    <x v="6"/>
    <s v="IMPORTAÇÃO"/>
    <s v="b"/>
    <n v="1884873.8496265528"/>
    <n v="1848584.593715"/>
    <n v="2077136.7208172225"/>
    <n v="1001091.0427146013"/>
    <n v="2202200.7582617239"/>
    <n v="6229913.9313386623"/>
    <n v="1870573.733635627"/>
    <n v="2819732.9063261682"/>
    <n v="1704885.4978516668"/>
    <n v="861453.11230715108"/>
    <n v="2090044.719074345"/>
    <n v="2299424.4211555272"/>
  </r>
  <r>
    <x v="5"/>
    <x v="7"/>
    <s v="IMPORTAÇÃO"/>
    <s v="b"/>
    <n v="10.884253423180594"/>
    <n v="53567.802627466306"/>
    <n v="1135.4124269946092"/>
    <n v="2828.888670080863"/>
    <n v="112737.57112738545"/>
    <n v="29090.447541495956"/>
    <n v="28307.73070030997"/>
    <n v="61113.497803409708"/>
    <n v="900.20574495956885"/>
    <n v="2545.9998030727766"/>
    <n v="2545.9998030727766"/>
    <n v="152814.12971599732"/>
  </r>
  <r>
    <x v="5"/>
    <x v="8"/>
    <s v="IMPORTAÇÃO"/>
    <s v="b"/>
    <n v="0"/>
    <n v="0"/>
    <n v="0"/>
    <n v="0"/>
    <n v="0"/>
    <n v="0"/>
    <n v="0"/>
    <n v="0"/>
    <n v="0"/>
    <n v="0"/>
    <n v="0"/>
    <n v="0"/>
  </r>
  <r>
    <x v="5"/>
    <x v="9"/>
    <s v="IMPORTAÇÃO"/>
    <s v="b"/>
    <n v="0"/>
    <n v="0"/>
    <n v="0"/>
    <n v="0"/>
    <n v="0"/>
    <n v="0"/>
    <n v="0"/>
    <n v="0"/>
    <n v="0"/>
    <n v="0"/>
    <n v="0"/>
    <n v="0"/>
  </r>
  <r>
    <x v="5"/>
    <x v="10"/>
    <s v="IMPORTAÇÃO"/>
    <s v="b"/>
    <n v="433.85519215269085"/>
    <n v="260280.05246057568"/>
    <n v="433.85519215269085"/>
    <n v="21750.90295764706"/>
    <n v="0"/>
    <n v="153401.64078702129"/>
    <n v="12631.158655907382"/>
    <n v="946408.77042107622"/>
    <n v="240444.00697884854"/>
    <n v="195148.91246852314"/>
    <n v="0"/>
    <n v="209871.60219963704"/>
  </r>
  <r>
    <x v="5"/>
    <x v="11"/>
    <s v="IMPORTAÇÃO"/>
    <s v="b"/>
    <n v="225086.1814851957"/>
    <n v="213733.11687655872"/>
    <n v="180079.50120396761"/>
    <n v="30567.356148016177"/>
    <n v="71269.888039635611"/>
    <n v="27478.210610755737"/>
    <n v="141217.60029701758"/>
    <n v="172245.18209738194"/>
    <n v="27661.328115654516"/>
    <n v="114760.8089935897"/>
    <n v="14458.541582388669"/>
    <n v="142830.85592342773"/>
  </r>
  <r>
    <x v="5"/>
    <x v="12"/>
    <s v="IMPORTAÇÃO"/>
    <s v="b"/>
    <n v="15974.552227372686"/>
    <n v="6990.5414251851853"/>
    <n v="4822.5807797916668"/>
    <n v="8729.1424594791679"/>
    <n v="10148.353639456018"/>
    <n v="83649.297010520837"/>
    <n v="6276.0364808796303"/>
    <n v="5370.0490453356479"/>
    <n v="7132.0330306944452"/>
    <n v="5572.5678235648147"/>
    <n v="7729.7542573842584"/>
    <n v="5105.7387077546291"/>
  </r>
  <r>
    <x v="5"/>
    <x v="13"/>
    <s v="IMPORTAÇÃO"/>
    <s v="b"/>
    <n v="232770.90194637713"/>
    <n v="192750.85365557714"/>
    <n v="165320.27341014854"/>
    <n v="320392.67799514276"/>
    <n v="232461.22045539433"/>
    <n v="191613.51942884573"/>
    <n v="160571.71126419422"/>
    <n v="157834.42189396571"/>
    <n v="150993.96239061712"/>
    <n v="121597.02220703996"/>
    <n v="93894.492142274263"/>
    <n v="118375.72656604573"/>
  </r>
  <r>
    <x v="6"/>
    <x v="0"/>
    <s v="IMPORTAÇÃO"/>
    <s v="b"/>
    <n v="6750.9543236000009"/>
    <n v="3351.8366808000005"/>
    <n v="5269.7746372000001"/>
    <n v="4285.2076664000006"/>
    <n v="3034.9591212"/>
    <n v="7523.9504952000016"/>
    <n v="4063.8002180000003"/>
    <n v="3784.0233327999999"/>
    <n v="2651.9373060000003"/>
    <n v="3802.6043520000003"/>
    <n v="1755.4767664000001"/>
    <n v="3920.5827783999998"/>
  </r>
  <r>
    <x v="6"/>
    <x v="1"/>
    <s v="IMPORTAÇÃO"/>
    <s v="b"/>
    <n v="3216.9540065000001"/>
    <n v="4963.2890710000001"/>
    <n v="5877.9041500000012"/>
    <n v="6694.459557000001"/>
    <n v="4193.3472925000005"/>
    <n v="4465.3739044999993"/>
    <n v="5804.9883769999997"/>
    <n v="5988.4360549999992"/>
    <n v="9615.0177730000014"/>
    <n v="9946.6058175000016"/>
    <n v="8726.5667695000011"/>
    <n v="6127.6326184999998"/>
  </r>
  <r>
    <x v="6"/>
    <x v="2"/>
    <s v="IMPORTAÇÃO"/>
    <s v="b"/>
    <n v="1182991.9402417308"/>
    <n v="1395167.6371368654"/>
    <n v="1445322.9207589424"/>
    <n v="1330695.5303280479"/>
    <n v="1364485.1335390385"/>
    <n v="745405.04441792308"/>
    <n v="2000348.3045394712"/>
    <n v="1914308.0763670001"/>
    <n v="1367543.0637721058"/>
    <n v="1000330.5598863846"/>
    <n v="1421948.1300954137"/>
    <n v="1043387.9743602884"/>
  </r>
  <r>
    <x v="6"/>
    <x v="3"/>
    <s v="IMPORTAÇÃO"/>
    <s v="b"/>
    <n v="2449159.2540673125"/>
    <n v="1606869.5282553288"/>
    <n v="1710624.5139147067"/>
    <n v="1404937.9392252113"/>
    <n v="37706.731768638507"/>
    <n v="1885206.2963466079"/>
    <n v="1010291.8428330518"/>
    <n v="921242.89804525836"/>
    <n v="2585093.5130439908"/>
    <n v="2134732.1763181458"/>
    <n v="4138311.6559454938"/>
    <n v="2413668.9347006571"/>
  </r>
  <r>
    <x v="6"/>
    <x v="4"/>
    <s v="IMPORTAÇÃO"/>
    <s v="b"/>
    <n v="0"/>
    <n v="40593.266430740383"/>
    <n v="72799.397203800603"/>
    <n v="192988.95494799607"/>
    <n v="225137.74475822313"/>
    <n v="45016.871797374144"/>
    <n v="58242.827208973358"/>
    <n v="27497.422537946699"/>
    <n v="140247.33961595263"/>
    <n v="647426.2000114118"/>
    <n v="0"/>
    <n v="133040.85655618954"/>
  </r>
  <r>
    <x v="6"/>
    <x v="5"/>
    <s v="IMPORTAÇÃO"/>
    <s v="b"/>
    <n v="456698.87670958333"/>
    <n v="304735.76812708325"/>
    <n v="215930.59022833328"/>
    <n v="1123769.4961683333"/>
    <n v="894856.25952750014"/>
    <n v="915967.12940958329"/>
    <n v="1391183.2865212501"/>
    <n v="578437.28327124985"/>
    <n v="772030.3995108332"/>
    <n v="1476517.1501858332"/>
    <n v="977498.87073833321"/>
    <n v="864653.12745291658"/>
  </r>
  <r>
    <x v="6"/>
    <x v="6"/>
    <s v="IMPORTAÇÃO"/>
    <s v="b"/>
    <n v="1911798.2683560401"/>
    <n v="1614125.6809542167"/>
    <n v="1622268.3238307552"/>
    <n v="2371196.2872457411"/>
    <n v="2706407.3656717381"/>
    <n v="2674492.2783820801"/>
    <n v="3407610.7954022223"/>
    <n v="2159374.7411490032"/>
    <n v="2303842.3138127495"/>
    <n v="3254967.3298834329"/>
    <n v="743264.07910841878"/>
    <n v="2139463.5143285757"/>
  </r>
  <r>
    <x v="6"/>
    <x v="7"/>
    <s v="IMPORTAÇÃO"/>
    <s v="b"/>
    <n v="53830.626831037742"/>
    <n v="0"/>
    <n v="18273.245866428573"/>
    <n v="0"/>
    <n v="5.0945765633423186"/>
    <n v="0"/>
    <n v="8.5022633827493284"/>
    <n v="72.8922859703504"/>
    <n v="25.769571967654983"/>
    <n v="0"/>
    <n v="9.6296821563342316"/>
    <n v="105445.16371801887"/>
  </r>
  <r>
    <x v="6"/>
    <x v="8"/>
    <s v="IMPORTAÇÃO"/>
    <s v="b"/>
    <n v="0"/>
    <n v="0"/>
    <n v="0"/>
    <n v="0"/>
    <n v="0"/>
    <n v="0"/>
    <n v="0"/>
    <n v="0"/>
    <n v="0"/>
    <n v="0"/>
    <n v="0"/>
    <n v="0"/>
  </r>
  <r>
    <x v="6"/>
    <x v="9"/>
    <s v="IMPORTAÇÃO"/>
    <s v="b"/>
    <n v="0"/>
    <n v="0"/>
    <n v="0"/>
    <n v="0"/>
    <n v="0"/>
    <n v="0"/>
    <n v="0"/>
    <n v="0"/>
    <n v="0"/>
    <n v="0"/>
    <n v="0"/>
    <n v="0"/>
  </r>
  <r>
    <x v="6"/>
    <x v="10"/>
    <s v="IMPORTAÇÃO"/>
    <s v="b"/>
    <n v="429742.12086674594"/>
    <n v="146719.46157571964"/>
    <n v="528383.27455949935"/>
    <n v="791345.88768851059"/>
    <n v="92003.176337709621"/>
    <n v="65273.050386132665"/>
    <n v="413182.26344055071"/>
    <n v="614825.65270530654"/>
    <n v="240188.95085369211"/>
    <n v="648513.77272797248"/>
    <n v="287748.06995201501"/>
    <n v="150130.99469173967"/>
  </r>
  <r>
    <x v="6"/>
    <x v="11"/>
    <s v="IMPORTAÇÃO"/>
    <s v="b"/>
    <n v="84464.075952753032"/>
    <n v="66773.870736072902"/>
    <n v="99057.963041821873"/>
    <n v="71861.630987719327"/>
    <n v="141389.86978952761"/>
    <n v="138505.34255167344"/>
    <n v="127926.99409538461"/>
    <n v="71470.525339190266"/>
    <n v="174721.25365750334"/>
    <n v="128425.33209172735"/>
    <n v="99381.154021241571"/>
    <n v="109500.23599998651"/>
  </r>
  <r>
    <x v="6"/>
    <x v="12"/>
    <s v="IMPORTAÇÃO"/>
    <s v="b"/>
    <n v="5602.9976913888886"/>
    <n v="9870.2042639004649"/>
    <n v="8171.1110986689819"/>
    <n v="6849.5157315277775"/>
    <n v="6997.7193796527781"/>
    <n v="7565.0908171180554"/>
    <n v="12524.089131157407"/>
    <n v="8580.1671448495399"/>
    <n v="12032.333731273146"/>
    <n v="8007.4231613425909"/>
    <n v="6072.7169166550921"/>
    <n v="6139.1894341435191"/>
  </r>
  <r>
    <x v="6"/>
    <x v="13"/>
    <s v="IMPORTAÇÃO"/>
    <s v="b"/>
    <n v="161421.36755241148"/>
    <n v="187245.7675395314"/>
    <n v="165462.36560931423"/>
    <n v="96342.486194274272"/>
    <n v="76481.42272055996"/>
    <n v="122189.69482954289"/>
    <n v="241227.18847948566"/>
    <n v="66546.93020049145"/>
    <n v="210044.5676427313"/>
    <n v="178395.0847601828"/>
    <n v="198124.14848414858"/>
    <n v="119817.48040842291"/>
  </r>
  <r>
    <x v="7"/>
    <x v="0"/>
    <s v="IMPORTAÇÃO"/>
    <s v="b"/>
    <n v="3885.1512047999995"/>
    <n v="4374.5229684000005"/>
    <n v="3072.0904775999998"/>
    <n v="3868.8897447999989"/>
    <n v="3096.059256"/>
    <n v="3860.5381044000001"/>
    <n v="3555.6203883999997"/>
    <n v="3735.3739536000003"/>
    <n v="4435.6844672000007"/>
    <n v="6252.8259171999998"/>
    <n v="5431.0392292000006"/>
    <n v="3714.3199651999998"/>
  </r>
  <r>
    <x v="7"/>
    <x v="1"/>
    <s v="IMPORTAÇÃO"/>
    <s v="b"/>
    <n v="12069.316975999998"/>
    <n v="4694.8599235000001"/>
    <n v="10289.714953000001"/>
    <n v="10160.551403499998"/>
    <n v="6683.9893245000003"/>
    <n v="9535.4746880000002"/>
    <n v="29899.647352500011"/>
    <n v="14568.534627000005"/>
    <n v="10487.3147035"/>
    <n v="9911.4365750000015"/>
    <n v="9893.0197045000004"/>
    <n v="6673.2966475000003"/>
  </r>
  <r>
    <x v="7"/>
    <x v="2"/>
    <s v="IMPORTAÇÃO"/>
    <s v="b"/>
    <n v="1166789.7223159135"/>
    <n v="1924109.692918404"/>
    <n v="2469447.0940322308"/>
    <n v="1105406.1238933944"/>
    <n v="1268952.0640551157"/>
    <n v="1964958.7430055193"/>
    <n v="1141981.5081449619"/>
    <n v="1919240.333692702"/>
    <n v="1775281.5331872404"/>
    <n v="1439269.2386933942"/>
    <n v="2038974.499485221"/>
    <n v="1481513.3021116732"/>
  </r>
  <r>
    <x v="7"/>
    <x v="3"/>
    <s v="IMPORTAÇÃO"/>
    <s v="b"/>
    <n v="1389346.6888025939"/>
    <n v="1371408.0473289082"/>
    <n v="1424114.7726153522"/>
    <n v="1431522.1017216435"/>
    <n v="2025143.1113523357"/>
    <n v="3282696.8347651996"/>
    <n v="3367741.4591288851"/>
    <n v="3621208.5547171603"/>
    <n v="5271380.3242119253"/>
    <n v="1630078.8533312676"/>
    <n v="4719468.6245261393"/>
    <n v="2540184.4099097066"/>
  </r>
  <r>
    <x v="7"/>
    <x v="4"/>
    <s v="IMPORTAÇÃO"/>
    <s v="b"/>
    <n v="203039.35728243832"/>
    <n v="0.22352730503455087"/>
    <n v="93752.871614106625"/>
    <n v="96936.502719703873"/>
    <n v="0"/>
    <n v="176393.02116750251"/>
    <n v="46159.257762487665"/>
    <n v="0"/>
    <n v="0"/>
    <n v="0.8754819447186577"/>
    <n v="0"/>
    <n v="118822.61376480752"/>
  </r>
  <r>
    <x v="7"/>
    <x v="5"/>
    <s v="IMPORTAÇÃO"/>
    <s v="b"/>
    <n v="916521.44170499966"/>
    <n v="744560.96471291676"/>
    <n v="969705.73917541676"/>
    <n v="937098.23607166659"/>
    <n v="792872.44838291674"/>
    <n v="1026466.6596191666"/>
    <n v="1714951.5867141664"/>
    <n v="1276240.3587787501"/>
    <n v="712281.03309083346"/>
    <n v="834195.45178125007"/>
    <n v="799501.91951749998"/>
    <n v="563043.79370624991"/>
  </r>
  <r>
    <x v="7"/>
    <x v="6"/>
    <s v="IMPORTAÇÃO"/>
    <s v="b"/>
    <n v="1262363.4871841311"/>
    <n v="2647626.7347829491"/>
    <n v="3314370.3383677066"/>
    <n v="2252566.9225477926"/>
    <n v="2335845.4853219371"/>
    <n v="2346714.1336444449"/>
    <n v="2477487.096527806"/>
    <n v="1770642.9884849146"/>
    <n v="2837621.3589220941"/>
    <n v="685007.7961695157"/>
    <n v="2302843.5511197154"/>
    <n v="2037863.9714828064"/>
  </r>
  <r>
    <x v="7"/>
    <x v="7"/>
    <s v="IMPORTAÇÃO"/>
    <s v="b"/>
    <n v="40.010651212938008"/>
    <n v="0"/>
    <n v="62345.961490094349"/>
    <n v="5.0776228975741242"/>
    <n v="211.62413295148252"/>
    <n v="97.54291599730459"/>
    <n v="0"/>
    <n v="42.68933040431267"/>
    <n v="144.64867633423182"/>
    <n v="15.563465175202158"/>
    <n v="10.307828787061995"/>
    <n v="62.024986212938003"/>
  </r>
  <r>
    <x v="7"/>
    <x v="8"/>
    <s v="IMPORTAÇÃO"/>
    <s v="b"/>
    <n v="0"/>
    <n v="0"/>
    <n v="0"/>
    <n v="0"/>
    <n v="0"/>
    <n v="0"/>
    <n v="0"/>
    <n v="0"/>
    <n v="144.64867633423182"/>
    <n v="0"/>
    <n v="0"/>
    <n v="0"/>
  </r>
  <r>
    <x v="7"/>
    <x v="9"/>
    <s v="IMPORTAÇÃO"/>
    <s v="b"/>
    <n v="0"/>
    <n v="0"/>
    <n v="0"/>
    <n v="0"/>
    <n v="0"/>
    <n v="0"/>
    <n v="0"/>
    <n v="0"/>
    <n v="0"/>
    <n v="0"/>
    <n v="0"/>
    <n v="0"/>
  </r>
  <r>
    <x v="7"/>
    <x v="10"/>
    <s v="IMPORTAÇÃO"/>
    <s v="b"/>
    <n v="554053.76039259066"/>
    <n v="484262.07586520654"/>
    <n v="349867.61112997495"/>
    <n v="277558.97135714645"/>
    <n v="437380.02844183985"/>
    <n v="270053.17340836045"/>
    <n v="310903.94642624533"/>
    <n v="882836.6058893241"/>
    <n v="835777.27871476847"/>
    <n v="322048.34829136421"/>
    <n v="268589.95420443057"/>
    <n v="612454.75645202759"/>
  </r>
  <r>
    <x v="7"/>
    <x v="11"/>
    <s v="IMPORTAÇÃO"/>
    <s v="b"/>
    <n v="158825.77484724694"/>
    <n v="109102.45008091764"/>
    <n v="184152.61578982457"/>
    <n v="139939.35132549264"/>
    <n v="120579.56230539808"/>
    <n v="88545.840088394063"/>
    <n v="139488.3948668286"/>
    <n v="121599.05477484482"/>
    <n v="114978.56713898788"/>
    <n v="172780.5119857355"/>
    <n v="122474.4418402834"/>
    <n v="142802.77671765184"/>
  </r>
  <r>
    <x v="7"/>
    <x v="12"/>
    <s v="IMPORTAÇÃO"/>
    <s v="b"/>
    <n v="7845.1839186805537"/>
    <n v="9991.603420798614"/>
    <n v="18385.35486579861"/>
    <n v="9279.3188376620346"/>
    <n v="11048.000305891208"/>
    <n v="7448.2343007754625"/>
    <n v="8395.8844476967606"/>
    <n v="9178.6745977893534"/>
    <n v="6274.3693900347216"/>
    <n v="6544.4308270370375"/>
    <n v="9459.0443345138883"/>
    <n v="7255.3977532175913"/>
  </r>
  <r>
    <x v="7"/>
    <x v="13"/>
    <s v="IMPORTAÇÃO"/>
    <s v="b"/>
    <n v="224369.32597773708"/>
    <n v="148956.52400529143"/>
    <n v="165302.9638530286"/>
    <n v="170173.10263501716"/>
    <n v="306321.70450819429"/>
    <n v="260736.25980889145"/>
    <n v="179962.12442940575"/>
    <n v="279822.93625211436"/>
    <n v="277288.00624338293"/>
    <n v="276114.81650547433"/>
    <n v="185352.68568497145"/>
    <n v="264819.72666291433"/>
  </r>
  <r>
    <x v="8"/>
    <x v="0"/>
    <s v="IMPORTAÇÃO"/>
    <s v="b"/>
    <n v="4441.7595031999999"/>
    <n v="1722.6654355999997"/>
    <n v="1661.1787076000001"/>
    <n v="1841.3925028000001"/>
    <n v="3159.7182696"/>
    <n v="1327.5549123999999"/>
    <n v="2082.1971116"/>
    <n v="960.99705840000001"/>
    <n v="2432.7266888000004"/>
    <n v="2622.666678"/>
    <n v="3779.4701239999999"/>
    <n v="4471.3492239999996"/>
  </r>
  <r>
    <x v="8"/>
    <x v="1"/>
    <s v="IMPORTAÇÃO"/>
    <s v="b"/>
    <n v="12904.296924000002"/>
    <n v="19776.54333"/>
    <n v="7225.6953754999995"/>
    <n v="6797.6277819999987"/>
    <n v="5988.7275339999997"/>
    <n v="12384.973391999996"/>
    <n v="7554.7598254999994"/>
    <n v="20399.840489500002"/>
    <n v="15329.839422500001"/>
    <n v="16195.685462500005"/>
    <n v="14661.370688499999"/>
    <n v="7197.7364029999999"/>
  </r>
  <r>
    <x v="8"/>
    <x v="2"/>
    <s v="IMPORTAÇÃO"/>
    <s v="b"/>
    <n v="1715807.363835471"/>
    <n v="1785113.2924434904"/>
    <n v="1334360.1429750868"/>
    <n v="2434017.5075342595"/>
    <n v="2498904.034199452"/>
    <n v="1961266.0016024138"/>
    <n v="1646857.1663182119"/>
    <n v="1759357.3369592119"/>
    <n v="2411224.9416004331"/>
    <n v="1622930.7169824233"/>
    <n v="2056522.7367510386"/>
    <n v="1014188.4567631058"/>
  </r>
  <r>
    <x v="8"/>
    <x v="3"/>
    <s v="IMPORTAÇÃO"/>
    <s v="b"/>
    <n v="665842.93350861513"/>
    <n v="2532218.4541335795"/>
    <n v="4824396.3423070535"/>
    <n v="3073192.0044340254"/>
    <n v="4458883.3982082633"/>
    <n v="2687934.2246195073"/>
    <n v="2223808.3621844603"/>
    <n v="4020891.1352603519"/>
    <n v="4892386.3166510807"/>
    <n v="3924695.6817738973"/>
    <n v="2258784.9472927935"/>
    <n v="1102212.1375626875"/>
  </r>
  <r>
    <x v="8"/>
    <x v="4"/>
    <s v="IMPORTAÇÃO"/>
    <s v="b"/>
    <n v="80603.331495370207"/>
    <n v="244218.07277052326"/>
    <n v="0"/>
    <n v="21529.106893504446"/>
    <n v="0"/>
    <n v="35009.318405488659"/>
    <n v="4.0297005824284309"/>
    <n v="0"/>
    <n v="0"/>
    <n v="445589.45067551831"/>
    <n v="420307.01608498523"/>
    <n v="0"/>
  </r>
  <r>
    <x v="8"/>
    <x v="5"/>
    <s v="IMPORTAÇÃO"/>
    <s v="b"/>
    <n v="435020.85602714971"/>
    <n v="176105.38202000002"/>
    <n v="1210160.0479129169"/>
    <n v="938716.76826666691"/>
    <n v="1270119.9406545835"/>
    <n v="1296489.4449287499"/>
    <n v="1517536.7955920834"/>
    <n v="1521203.2876441667"/>
    <n v="1452284.4949133333"/>
    <n v="1842549.110815"/>
    <n v="879299.65650208306"/>
    <n v="1227809.118037917"/>
  </r>
  <r>
    <x v="8"/>
    <x v="6"/>
    <s v="IMPORTAÇÃO"/>
    <s v="b"/>
    <n v="2574185.1481338176"/>
    <n v="2205255.8229129063"/>
    <n v="2993506.2179934336"/>
    <n v="1602420.2907851567"/>
    <n v="1486298.795188077"/>
    <n v="655753.41498782055"/>
    <n v="95627.726644501425"/>
    <n v="1958796.8307367666"/>
    <n v="1875600.9493966384"/>
    <n v="3061774.919749103"/>
    <n v="2814152.9847112112"/>
    <n v="1280488.8380370373"/>
  </r>
  <r>
    <x v="8"/>
    <x v="7"/>
    <s v="IMPORTAÇÃO"/>
    <s v="b"/>
    <n v="208.49618161725067"/>
    <n v="178.28474921832887"/>
    <n v="247.25226156334233"/>
    <n v="19.496715633423182"/>
    <n v="40.790519838274932"/>
    <n v="1.3732469272237198"/>
    <n v="1.2884785983827494"/>
    <n v="141.92761297843666"/>
    <n v="35.687466442048517"/>
    <n v="0"/>
    <n v="70.671355754716984"/>
    <n v="0"/>
  </r>
  <r>
    <x v="8"/>
    <x v="8"/>
    <s v="IMPORTAÇÃO"/>
    <s v="b"/>
    <n v="0"/>
    <n v="0"/>
    <n v="0"/>
    <n v="0"/>
    <n v="0"/>
    <n v="0"/>
    <n v="0"/>
    <n v="0"/>
    <n v="0"/>
    <n v="0"/>
    <n v="0"/>
    <n v="0"/>
  </r>
  <r>
    <x v="8"/>
    <x v="9"/>
    <s v="IMPORTAÇÃO"/>
    <s v="b"/>
    <n v="0"/>
    <n v="0"/>
    <n v="0"/>
    <n v="0"/>
    <n v="0"/>
    <n v="0"/>
    <n v="0"/>
    <n v="0"/>
    <n v="0"/>
    <n v="0"/>
    <n v="0"/>
    <n v="0"/>
  </r>
  <r>
    <x v="8"/>
    <x v="10"/>
    <s v="IMPORTAÇÃO"/>
    <s v="b"/>
    <n v="520826.04816424276"/>
    <n v="1432011.3551544431"/>
    <n v="719101.570866258"/>
    <n v="26048.567178122656"/>
    <n v="904927.07986594504"/>
    <n v="696703.74638672092"/>
    <n v="626523.22722211515"/>
    <n v="512327.94019075093"/>
    <n v="643161.45930207765"/>
    <n v="1929535.2080729038"/>
    <n v="1152372.8970391115"/>
    <n v="251746.42556002506"/>
  </r>
  <r>
    <x v="8"/>
    <x v="11"/>
    <s v="IMPORTAÇÃO"/>
    <s v="b"/>
    <n v="81321.052707919851"/>
    <n v="220686.17503306339"/>
    <n v="452227.06819014862"/>
    <n v="179619.88670724697"/>
    <n v="328122.92893941968"/>
    <n v="160347.78154315791"/>
    <n v="76113.432200175434"/>
    <n v="89586.841840620778"/>
    <n v="322113.82611445332"/>
    <n v="474840.38663476397"/>
    <n v="63331.001902833981"/>
    <n v="389846.69340112002"/>
  </r>
  <r>
    <x v="8"/>
    <x v="12"/>
    <s v="IMPORTAÇÃO"/>
    <s v="b"/>
    <n v="6785.9697228587956"/>
    <n v="15128.965895497691"/>
    <n v="7336.437295949072"/>
    <n v="3915.9017563425928"/>
    <n v="11273.858355949073"/>
    <n v="16901.207221469907"/>
    <n v="7363.1835481944463"/>
    <n v="21014.728401724529"/>
    <n v="26990.404615486117"/>
    <n v="17349.865775057871"/>
    <n v="17144.041934629629"/>
    <n v="11782.037148611107"/>
  </r>
  <r>
    <x v="8"/>
    <x v="13"/>
    <s v="IMPORTAÇÃO"/>
    <s v="b"/>
    <n v="183948.05250412575"/>
    <n v="338256.30627513147"/>
    <n v="100613.62660198857"/>
    <n v="350840.71371908573"/>
    <n v="217673.07923806852"/>
    <n v="302302.24276073137"/>
    <n v="360913.7330145943"/>
    <n v="211332.11690897139"/>
    <n v="355159.13193293737"/>
    <n v="410257.17026257131"/>
    <n v="406585.16480786284"/>
    <n v="317636.02319846873"/>
  </r>
  <r>
    <x v="9"/>
    <x v="0"/>
    <s v="IMPORTAÇÃO"/>
    <s v="b"/>
    <n v="4667.4378859999997"/>
    <n v="894.38029999999992"/>
    <n v="661.43028326136402"/>
    <n v="845.91025709000007"/>
    <n v="363.551018"/>
    <n v="1194.1495763999999"/>
    <n v="973.25144920000014"/>
    <n v="670.59806480000009"/>
    <n v="859.62373040000011"/>
    <n v="662.60233560000006"/>
    <n v="78739.057053600016"/>
    <n v="95136.168312000023"/>
  </r>
  <r>
    <x v="9"/>
    <x v="1"/>
    <s v="IMPORTAÇÃO"/>
    <s v="b"/>
    <n v="9560.0586404999976"/>
    <n v="9542.8997319999999"/>
    <n v="19006.616894954561"/>
    <n v="21428.74110938"/>
    <n v="19073.304219500002"/>
    <n v="17061.048260999996"/>
    <n v="15602.748142"/>
    <n v="21703.641397500007"/>
    <n v="12084.182405"/>
    <n v="33561.804849499997"/>
    <n v="23023.696095000007"/>
    <n v="18233.952086499998"/>
  </r>
  <r>
    <x v="9"/>
    <x v="2"/>
    <s v="IMPORTAÇÃO"/>
    <s v="b"/>
    <n v="2397669.2882378944"/>
    <n v="1003065.3995138557"/>
    <n v="2259634.1824556622"/>
    <n v="1161532.6083995001"/>
    <n v="1925300.3358077214"/>
    <n v="1047176.2422527694"/>
    <n v="1974943.580512644"/>
    <n v="2140684.9667590768"/>
    <n v="1388165.7783096058"/>
    <n v="1927968.2736292118"/>
    <n v="1274639.062293452"/>
    <n v="2169975.3539670771"/>
  </r>
  <r>
    <x v="9"/>
    <x v="3"/>
    <s v="IMPORTAÇÃO"/>
    <s v="b"/>
    <n v="827796.01032233576"/>
    <n v="1057343.1578055751"/>
    <n v="1948059.8729815751"/>
    <n v="1098342.85619961"/>
    <n v="801763.53503400239"/>
    <n v="1640018.9973827228"/>
    <n v="1835379.3369449652"/>
    <n v="2430340.7848166432"/>
    <n v="2002833.4358137676"/>
    <n v="3586583.3130800948"/>
    <n v="2118755.1434997888"/>
    <n v="2761731.3620173126"/>
  </r>
  <r>
    <x v="9"/>
    <x v="4"/>
    <s v="IMPORTAÇÃO"/>
    <s v="b"/>
    <n v="0"/>
    <n v="0"/>
    <n v="0"/>
    <n v="1.092539997"/>
    <n v="0"/>
    <n v="60.445508736426468"/>
    <n v="45.146306525172768"/>
    <n v="38.049314590325771"/>
    <n v="62.494509032576509"/>
    <n v="21.700775863770982"/>
    <n v="63.519009180651537"/>
    <n v="64075.74118839093"/>
  </r>
  <r>
    <x v="9"/>
    <x v="5"/>
    <s v="IMPORTAÇÃO"/>
    <s v="b"/>
    <n v="862978.64785375004"/>
    <n v="530223.83859625005"/>
    <n v="1047869.52709375"/>
    <n v="1048466.3297904166"/>
    <n v="1635336.8695270836"/>
    <n v="1526512.8558237499"/>
    <n v="1481392.0264058332"/>
    <n v="1399403.2249920834"/>
    <n v="1616262.2914487501"/>
    <n v="2180723.3206408336"/>
    <n v="1267330.8201245833"/>
    <n v="1484495.2728091669"/>
  </r>
  <r>
    <x v="9"/>
    <x v="6"/>
    <s v="IMPORTAÇÃO"/>
    <s v="b"/>
    <n v="1386580.9179946012"/>
    <n v="969915.84136537055"/>
    <n v="2657270.6621241164"/>
    <n v="2140670.234984715"/>
    <n v="3191214.1741171656"/>
    <n v="1535136.284768533"/>
    <n v="2947081.237901553"/>
    <n v="3418635.6944321226"/>
    <n v="2422053.7645394304"/>
    <n v="1406566.8609483477"/>
    <n v="2166321.6033380772"/>
    <n v="1670001.5037640457"/>
  </r>
  <r>
    <x v="9"/>
    <x v="7"/>
    <s v="IMPORTAÇÃO"/>
    <s v="b"/>
    <n v="2.3819900404312668"/>
    <n v="12.884785983827495"/>
    <n v="29.991034743426699"/>
    <n v="2.5259876960000001"/>
    <n v="2.5939108625336931"/>
    <n v="78.486995673854466"/>
    <n v="0"/>
    <n v="0"/>
    <n v="6.3576246630727766"/>
    <n v="0"/>
    <n v="0"/>
    <n v="1.2884785983827494"/>
  </r>
  <r>
    <x v="9"/>
    <x v="8"/>
    <s v="IMPORTAÇÃO"/>
    <s v="b"/>
    <n v="0"/>
    <n v="19197.002611707991"/>
    <n v="0"/>
    <n v="0"/>
    <n v="0"/>
    <n v="0"/>
    <n v="0"/>
    <n v="0"/>
    <n v="0"/>
    <n v="0"/>
    <n v="0"/>
    <n v="0"/>
  </r>
  <r>
    <x v="9"/>
    <x v="9"/>
    <s v="IMPORTAÇÃO"/>
    <s v="b"/>
    <n v="0"/>
    <n v="0"/>
    <n v="0"/>
    <n v="0"/>
    <n v="0"/>
    <n v="0"/>
    <n v="0"/>
    <n v="0"/>
    <n v="0"/>
    <n v="0"/>
    <n v="0"/>
    <n v="0"/>
  </r>
  <r>
    <x v="9"/>
    <x v="10"/>
    <s v="IMPORTAÇÃO"/>
    <s v="b"/>
    <n v="658414.13834264083"/>
    <n v="509666.79164146434"/>
    <n v="680821.21273012203"/>
    <n v="205412.87474915301"/>
    <n v="1022029.4714211138"/>
    <n v="254112.51195859825"/>
    <n v="792806.74526165205"/>
    <n v="595988.48258187738"/>
    <n v="831024.93759068847"/>
    <n v="881381.38474166451"/>
    <n v="604367.82414301625"/>
    <n v="949678.89695758454"/>
  </r>
  <r>
    <x v="9"/>
    <x v="11"/>
    <s v="IMPORTAÇÃO"/>
    <s v="b"/>
    <n v="73785.373348730878"/>
    <n v="182756.36285255061"/>
    <n v="140021.83187039135"/>
    <n v="311231.41075692308"/>
    <n v="229555.53712450739"/>
    <n v="538788.17188986496"/>
    <n v="240374.09520723348"/>
    <n v="207834.53136090419"/>
    <n v="497924.16758848837"/>
    <n v="487257.63446811069"/>
    <n v="522076.17218468274"/>
    <n v="452455.81864856946"/>
  </r>
  <r>
    <x v="9"/>
    <x v="12"/>
    <s v="IMPORTAÇÃO"/>
    <s v="b"/>
    <n v="9616.9010938194442"/>
    <n v="14089.225359108796"/>
    <n v="19196.412761527772"/>
    <n v="8087.1013678819436"/>
    <n v="22245.230721956024"/>
    <n v="19967.889989467592"/>
    <n v="17024.193390613429"/>
    <n v="11413.835747939811"/>
    <n v="29314.700526793993"/>
    <n v="29635.022204814813"/>
    <n v="13189.913566817129"/>
    <n v="25265.031109861113"/>
  </r>
  <r>
    <x v="9"/>
    <x v="13"/>
    <s v="IMPORTAÇÃO"/>
    <s v="b"/>
    <n v="369250.64254808007"/>
    <n v="197140.34312825144"/>
    <n v="174955.07625169144"/>
    <n v="226728.78107"/>
    <n v="136271.24238564575"/>
    <n v="184532.95451564566"/>
    <n v="191812.64403091426"/>
    <n v="171152.09898189714"/>
    <n v="423004.5664516"/>
    <n v="292674.91580764577"/>
    <n v="287440.14775451412"/>
    <n v="233795.63060322282"/>
  </r>
  <r>
    <x v="10"/>
    <x v="0"/>
    <s v="IMPORTAÇÃO"/>
    <s v="b"/>
    <n v="89397.069530000008"/>
    <n v="102758.51598120001"/>
    <n v="129246.88794839998"/>
    <n v="81833.508572799983"/>
    <n v="107906.64876120002"/>
    <n v="89964.330618799999"/>
    <n v="165761.77546800001"/>
    <n v="302717.63864440011"/>
    <n v="166702.1112676"/>
    <n v="138308.19687200003"/>
    <n v="131740.7515904"/>
    <n v="65175.01122"/>
  </r>
  <r>
    <x v="10"/>
    <x v="1"/>
    <s v="IMPORTAÇÃO"/>
    <s v="b"/>
    <n v="12736.865250000001"/>
    <n v="11718.621716000003"/>
    <n v="7921.3790434999992"/>
    <n v="13413.863579999999"/>
    <n v="19118.4527825"/>
    <n v="20181.246580500007"/>
    <n v="26337.796984000004"/>
    <n v="29239.247984500005"/>
    <n v="24871.680625500005"/>
    <n v="35423.350824000001"/>
    <n v="39039.163160000004"/>
    <n v="53488.544240000003"/>
  </r>
  <r>
    <x v="10"/>
    <x v="2"/>
    <s v="IMPORTAÇÃO"/>
    <s v="b"/>
    <n v="1346333.8304999999"/>
    <n v="1972195.5262362794"/>
    <n v="1556049.479889933"/>
    <n v="1585444.912972827"/>
    <n v="2549367.9660557024"/>
    <n v="2034658.7584495095"/>
    <n v="2329042.5260562021"/>
    <n v="2616698.4467795482"/>
    <n v="2251667.8658870379"/>
    <n v="2167000.7939559813"/>
    <n v="1684502.7073102307"/>
    <n v="2290673.3242799998"/>
  </r>
  <r>
    <x v="10"/>
    <x v="3"/>
    <s v="IMPORTAÇÃO"/>
    <s v="b"/>
    <n v="2067479.41643"/>
    <n v="2079191.04265"/>
    <n v="4214900.5388001287"/>
    <n v="6364902.6020208104"/>
    <n v="4968323.4142532628"/>
    <n v="4195371.1438417137"/>
    <n v="3703036.5835351762"/>
    <n v="7113142.9250357524"/>
    <n v="7185458.1699092239"/>
    <n v="6139971.6730739558"/>
    <n v="6967423.3901228514"/>
    <n v="1653094.1540099999"/>
  </r>
  <r>
    <x v="10"/>
    <x v="4"/>
    <s v="IMPORTAÇÃO"/>
    <s v="b"/>
    <n v="6.2898100000000001"/>
    <n v="126831.4232496249"/>
    <n v="1.1424728923988157"/>
    <n v="2.2290639585389935"/>
    <n v="0"/>
    <n v="3.253564106614018"/>
    <n v="0"/>
    <n v="0"/>
    <n v="884004.99739598227"/>
    <n v="7.4509101678183629E-2"/>
    <n v="2.3594548864758149"/>
    <n v="0"/>
  </r>
  <r>
    <x v="10"/>
    <x v="5"/>
    <s v="IMPORTAÇÃO"/>
    <s v="b"/>
    <n v="727441.68573999999"/>
    <n v="1023106.8413829167"/>
    <n v="1786226.2665220832"/>
    <n v="1804856.3988775001"/>
    <n v="1531654.3538991665"/>
    <n v="1670355.0448645833"/>
    <n v="2387682.2147629163"/>
    <n v="2056869.3159754165"/>
    <n v="1702721.1081420833"/>
    <n v="2084529.2568120833"/>
    <n v="1445922.8876437503"/>
    <n v="1419037.7442900001"/>
  </r>
  <r>
    <x v="10"/>
    <x v="6"/>
    <s v="IMPORTAÇÃO"/>
    <s v="b"/>
    <n v="3222489.8063500002"/>
    <n v="4626271.643364531"/>
    <n v="4180838.2122536758"/>
    <n v="3753838.0997298015"/>
    <n v="2591798.184106396"/>
    <n v="3413533.5116621796"/>
    <n v="3552321.0633415673"/>
    <n v="3710767.4968145448"/>
    <n v="5111244.621063889"/>
    <n v="2448677.697004003"/>
    <n v="2471397.2612705273"/>
    <n v="3146732.4765199856"/>
  </r>
  <r>
    <x v="10"/>
    <x v="7"/>
    <s v="IMPORTAÇÃO"/>
    <s v="b"/>
    <n v="0"/>
    <n v="1178427.6916233157"/>
    <n v="1189748.7901523451"/>
    <n v="773893.88226156344"/>
    <n v="3.6111308086253371"/>
    <n v="34968.936179460921"/>
    <n v="33.500443557951485"/>
    <n v="10.307828787061995"/>
    <n v="8.6633232075471707"/>
    <n v="32.881634757412399"/>
    <n v="0"/>
    <n v="12.57962"/>
  </r>
  <r>
    <x v="10"/>
    <x v="8"/>
    <s v="IMPORTAÇÃO"/>
    <s v="b"/>
    <n v="22561.548470000002"/>
    <n v="0"/>
    <n v="0"/>
    <n v="0"/>
    <n v="0"/>
    <n v="0"/>
    <n v="16372.765294256198"/>
    <n v="0"/>
    <n v="0"/>
    <n v="0"/>
    <n v="0"/>
    <n v="0"/>
  </r>
  <r>
    <x v="10"/>
    <x v="9"/>
    <s v="IMPORTAÇÃO"/>
    <s v="b"/>
    <n v="0"/>
    <n v="0"/>
    <n v="0"/>
    <n v="0"/>
    <n v="0"/>
    <n v="0"/>
    <n v="0"/>
    <n v="0"/>
    <n v="0"/>
    <n v="0"/>
    <n v="0"/>
    <n v="0"/>
  </r>
  <r>
    <x v="10"/>
    <x v="10"/>
    <s v="IMPORTAÇÃO"/>
    <s v="b"/>
    <n v="867754.76722000004"/>
    <n v="825770.28547"/>
    <n v="877952.27322047553"/>
    <n v="1141069.1480725908"/>
    <n v="950531.43780012522"/>
    <n v="1047313.192979975"/>
    <n v="1078518.656508348"/>
    <n v="1025436.0372403755"/>
    <n v="949715.41564167722"/>
    <n v="1273340.2154611766"/>
    <n v="1183836.4789405633"/>
    <n v="872792.90503000002"/>
  </r>
  <r>
    <x v="10"/>
    <x v="11"/>
    <s v="IMPORTAÇÃO"/>
    <s v="b"/>
    <n v="619439.35823000001"/>
    <n v="605513.71889000002"/>
    <n v="709470.90067237499"/>
    <n v="517525.77900681522"/>
    <n v="419729.65710557357"/>
    <n v="517614.98226361675"/>
    <n v="398027.01996388647"/>
    <n v="439842.50020632928"/>
    <n v="415132.43412774615"/>
    <n v="532440.53977688262"/>
    <n v="331439.22913985152"/>
    <n v="344095.74511240283"/>
  </r>
  <r>
    <x v="10"/>
    <x v="12"/>
    <s v="IMPORTAÇÃO"/>
    <s v="b"/>
    <n v="22668.47524"/>
    <n v="31999.51029321758"/>
    <n v="33755.648540810194"/>
    <n v="22557.027669062503"/>
    <n v="18170.292866932865"/>
    <n v="28229.679182303247"/>
    <n v="26807.111981018556"/>
    <n v="20761.498030370363"/>
    <n v="19644.328768101841"/>
    <n v="18513.436945821755"/>
    <n v="25422.312759224529"/>
    <n v="25140.370569999999"/>
  </r>
  <r>
    <x v="10"/>
    <x v="13"/>
    <s v="IMPORTAÇÃO"/>
    <s v="b"/>
    <n v="416221.88694"/>
    <n v="165849.0415630514"/>
    <n v="372320.48675262847"/>
    <n v="313397.9851622401"/>
    <n v="416388.66394778283"/>
    <n v="517135.24635064031"/>
    <n v="337809.58599804551"/>
    <n v="443144.51650653727"/>
    <n v="452524.6718975085"/>
    <n v="534199.35711355461"/>
    <n v="546303.15837832016"/>
    <n v="434500.0748"/>
  </r>
  <r>
    <x v="11"/>
    <x v="0"/>
    <s v="IMPORTAÇÃO"/>
    <s v="b"/>
    <n v="520.6612672"/>
    <n v="33367.442049999998"/>
    <n v="44248.813350000004"/>
    <n v="64432.81364"/>
    <n v="34329.782980000004"/>
    <n v="32254.145680000001"/>
    <n v="503.1848"/>
    <n v="76334.827806400004"/>
    <n v="65640.457160000005"/>
    <n v="104725.3365"/>
    <n v="43538.06482"/>
    <n v="72694.604871200005"/>
  </r>
  <r>
    <x v="11"/>
    <x v="1"/>
    <s v="IMPORTAÇÃO"/>
    <s v="b"/>
    <n v="92897.594251000002"/>
    <n v="53551.442340000001"/>
    <n v="39625.803"/>
    <n v="16762.343649999999"/>
    <n v="21756.452789999999"/>
    <n v="17775.003059999999"/>
    <n v="19768.87283"/>
    <n v="27717.604876500005"/>
    <n v="13749.524660000001"/>
    <n v="17869.350210000001"/>
    <n v="15932.088729999999"/>
    <n v="10339.2525761"/>
  </r>
  <r>
    <x v="11"/>
    <x v="2"/>
    <s v="IMPORTAÇÃO"/>
    <s v="b"/>
    <n v="2366999.8783310773"/>
    <n v="1919876.4451600001"/>
    <n v="3050042.0855800002"/>
    <n v="1972251.69303"/>
    <n v="2053239.2865900001"/>
    <n v="2441830.0381999998"/>
    <n v="2040647.0869700001"/>
    <n v="3080956.779933135"/>
    <n v="2826099.6903400002"/>
    <n v="2007122.39967"/>
    <n v="2345174.5279299999"/>
    <n v="1875937.4678506001"/>
  </r>
  <r>
    <x v="11"/>
    <x v="3"/>
    <s v="IMPORTAÇÃO"/>
    <s v="b"/>
    <n v="1036890.4748454461"/>
    <n v="2894111.4058699999"/>
    <n v="4215996.7449000003"/>
    <n v="4306211.4897300005"/>
    <n v="3616068.3772900002"/>
    <n v="6021599.9219800001"/>
    <n v="5847435.0830800002"/>
    <n v="7452560.0011250004"/>
    <n v="6677023.2832200006"/>
    <n v="6231478.3020599997"/>
    <n v="6639793.8978300001"/>
    <n v="3762299.5409990004"/>
  </r>
  <r>
    <x v="11"/>
    <x v="4"/>
    <s v="IMPORTAÇÃO"/>
    <s v="b"/>
    <n v="0"/>
    <n v="0"/>
    <n v="0"/>
    <n v="367375.22248"/>
    <n v="0"/>
    <n v="285550.95839380001"/>
    <n v="715214.29509999999"/>
    <n v="796835.42092429427"/>
    <n v="691577.18912"/>
    <n v="837802.69200000004"/>
    <n v="767432.29772000003"/>
    <n v="6.2898099999999998E-3"/>
  </r>
  <r>
    <x v="11"/>
    <x v="5"/>
    <s v="IMPORTAÇÃO"/>
    <s v="b"/>
    <n v="1219966.5453779167"/>
    <n v="1499427.8059"/>
    <n v="2192124.5811999999"/>
    <n v="1797023.8762400001"/>
    <n v="1576672.96251"/>
    <n v="2050729.6524"/>
    <n v="1816289.56427"/>
    <n v="2228196.493420417"/>
    <n v="2090990.72621"/>
    <n v="2031451.38475"/>
    <n v="1185471.9397500001"/>
    <n v="1632288.4060015001"/>
  </r>
  <r>
    <x v="11"/>
    <x v="6"/>
    <s v="IMPORTAÇÃO"/>
    <s v="b"/>
    <n v="3771400.2258727215"/>
    <n v="1976443.95891312"/>
    <n v="3284192.8424499999"/>
    <n v="4081256.4350800002"/>
    <n v="4509969.8846800001"/>
    <n v="3084560.5628599999"/>
    <n v="4101754.9258699999"/>
    <n v="4615092.3751943307"/>
    <n v="4590158.6723699998"/>
    <n v="4601926.9068799997"/>
    <n v="3286884.8811300001"/>
    <n v="2940192.3150768001"/>
  </r>
  <r>
    <x v="11"/>
    <x v="7"/>
    <s v="IMPORTAÇÃO"/>
    <s v="b"/>
    <n v="5.5184182075471702"/>
    <n v="25.15924"/>
    <n v="0"/>
    <n v="1078457.1124100001"/>
    <n v="1520567.8573100001"/>
    <n v="0"/>
    <n v="0"/>
    <n v="599835.69887291105"/>
    <n v="2093657.60565"/>
    <n v="3198676.5856900001"/>
    <n v="1819453.3387"/>
    <n v="3443749.3460325999"/>
  </r>
  <r>
    <x v="11"/>
    <x v="8"/>
    <s v="IMPORTAÇÃO"/>
    <s v="b"/>
    <n v="0"/>
    <n v="0"/>
    <n v="0"/>
    <n v="19299.944102644629"/>
    <n v="0"/>
    <n v="0"/>
    <n v="0"/>
    <n v="0"/>
    <n v="0"/>
    <n v="0"/>
    <n v="0"/>
    <n v="19216.313887865013"/>
  </r>
  <r>
    <x v="11"/>
    <x v="9"/>
    <s v="IMPORTAÇÃO"/>
    <s v="b"/>
    <n v="0"/>
    <n v="0"/>
    <n v="0"/>
    <n v="0"/>
    <n v="0"/>
    <n v="0"/>
    <n v="0"/>
    <n v="0"/>
    <n v="0"/>
    <n v="0"/>
    <n v="0"/>
    <n v="0"/>
  </r>
  <r>
    <x v="11"/>
    <x v="10"/>
    <s v="IMPORTAÇÃO"/>
    <s v="b"/>
    <n v="721885.72101911134"/>
    <n v="1115875.1921000001"/>
    <n v="486464.47228079999"/>
    <n v="1051832.34668"/>
    <n v="1073393.8153600001"/>
    <n v="1265924.89946"/>
    <n v="781678.71736999997"/>
    <n v="871751.13458448066"/>
    <n v="1209348.0585100001"/>
    <n v="875491.23352000001"/>
    <n v="1093219.29648"/>
    <n v="791487.17288019997"/>
  </r>
  <r>
    <x v="11"/>
    <x v="11"/>
    <s v="IMPORTAÇÃO"/>
    <s v="b"/>
    <n v="128589.3340067206"/>
    <n v="186870.25510000001"/>
    <n v="250089.44947608636"/>
    <n v="268883.08769000001"/>
    <n v="166365.47450000001"/>
    <n v="259567.87908000001"/>
    <n v="149125.10529000001"/>
    <n v="245008.42042461538"/>
    <n v="212249.63845"/>
    <n v="186184.66581000001"/>
    <n v="256731.17477000001"/>
    <n v="113815.36991200001"/>
  </r>
  <r>
    <x v="11"/>
    <x v="12"/>
    <s v="IMPORTAÇÃO"/>
    <s v="b"/>
    <n v="16596.253354687498"/>
    <n v="26392.04276"/>
    <n v="27555.657610000002"/>
    <n v="17668.076290000001"/>
    <n v="26322.85485"/>
    <n v="15781.13329"/>
    <n v="21542.599249999999"/>
    <n v="27196.650688530113"/>
    <n v="34216.566400000003"/>
    <n v="13887.90048"/>
    <n v="41909.004030000004"/>
    <n v="24609.699300300003"/>
  </r>
  <r>
    <x v="11"/>
    <x v="13"/>
    <s v="IMPORTAÇÃO"/>
    <s v="b"/>
    <n v="276664.65372478851"/>
    <n v="330290.50271999999"/>
    <n v="415517.42822"/>
    <n v="461143.70996000001"/>
    <n v="266153.31015000003"/>
    <n v="376596.08393999998"/>
    <n v="321176.56803000002"/>
    <n v="463112.08263734845"/>
    <n v="418951.66448000004"/>
    <n v="413058.11251000001"/>
    <n v="469678.98213000002"/>
    <n v="385941.48363800003"/>
  </r>
  <r>
    <x v="12"/>
    <x v="0"/>
    <s v="IMPORTAÇÃO"/>
    <s v="b"/>
    <n v="35216.646189999999"/>
    <n v="32876.836869999999"/>
    <n v="78937.845731600013"/>
    <n v="65371.866932000004"/>
    <n v="111248.21924480001"/>
    <n v="141082.05217320001"/>
    <n v="63872.492819600004"/>
    <n v="44920.503693999999"/>
    <n v="43971.086022399999"/>
    <n v="737.52777959999992"/>
    <n v="33061.475009599999"/>
    <n v="832.40266000000008"/>
  </r>
  <r>
    <x v="12"/>
    <x v="1"/>
    <s v="IMPORTAÇÃO"/>
    <s v="b"/>
    <n v="16558.860626000002"/>
    <n v="11521.612594"/>
    <n v="17878.317024499996"/>
    <n v="19615.938400999999"/>
    <n v="18215.757660500007"/>
    <n v="24117.501724499998"/>
    <n v="18693.407366000007"/>
    <n v="29138.173805999999"/>
    <n v="26338.602386499999"/>
    <n v="15267.393882000002"/>
    <n v="14411.404434499998"/>
    <n v="10079.543252999998"/>
  </r>
  <r>
    <x v="12"/>
    <x v="2"/>
    <s v="IMPORTAÇÃO"/>
    <s v="b"/>
    <n v="1647898.77095"/>
    <n v="2680968.6143999998"/>
    <n v="1717375.0747863946"/>
    <n v="1333896.8440375384"/>
    <n v="1547717.3927745095"/>
    <n v="1877027.1750139424"/>
    <n v="2363508.8160568848"/>
    <n v="2163257.4316781634"/>
    <n v="2107615.7826609621"/>
    <n v="1949515.9107751062"/>
    <n v="2383948.8962844037"/>
    <n v="1582481.0758782018"/>
  </r>
  <r>
    <x v="12"/>
    <x v="3"/>
    <s v="IMPORTAÇÃO"/>
    <s v="b"/>
    <n v="1883156.5343800001"/>
    <n v="4229727.40013"/>
    <n v="4351919.3027630048"/>
    <n v="6204213.2897782875"/>
    <n v="5433212.580567359"/>
    <n v="5263073.0428896127"/>
    <n v="3145767.6932124179"/>
    <n v="2301866.6539147063"/>
    <n v="3947249.3532165848"/>
    <n v="2262983.447144636"/>
    <n v="9413684.5551734157"/>
    <n v="1694217.9284148237"/>
  </r>
  <r>
    <x v="12"/>
    <x v="4"/>
    <s v="IMPORTAÇÃO"/>
    <s v="b"/>
    <n v="370589.31539"/>
    <n v="195581.64194999999"/>
    <n v="0.18627275419545908"/>
    <n v="8.5250830503455095"/>
    <n v="0"/>
    <n v="129.08701865745314"/>
    <n v="0"/>
    <n v="395458.00093891413"/>
    <n v="44.165270019743346"/>
    <n v="0.12418183613030605"/>
    <n v="4.9672734452122419E-2"/>
    <n v="373246.40309222112"/>
  </r>
  <r>
    <x v="12"/>
    <x v="5"/>
    <s v="IMPORTAÇÃO"/>
    <s v="b"/>
    <n v="1886496.42349"/>
    <n v="961051.51895000006"/>
    <n v="1278708.0039291666"/>
    <n v="1390817.9078120834"/>
    <n v="1744422.7535445828"/>
    <n v="1255341.7130112501"/>
    <n v="1251202.0950700003"/>
    <n v="849700.847549167"/>
    <n v="585348.36013833329"/>
    <n v="2552909.7008308326"/>
    <n v="1169055.9116712501"/>
    <n v="926868.55517625005"/>
  </r>
  <r>
    <x v="12"/>
    <x v="6"/>
    <s v="IMPORTAÇÃO"/>
    <s v="b"/>
    <n v="1885956.5122922938"/>
    <n v="2394667.0537347863"/>
    <n v="3204198.0712069231"/>
    <n v="6237998.9713825928"/>
    <n v="5506031.713588533"/>
    <n v="3548164.6905907267"/>
    <n v="1556051.6770675071"/>
    <n v="1858242.5611306271"/>
    <n v="2258059.7186464537"/>
    <n v="3216315.2020152137"/>
    <n v="1636167.4689141028"/>
    <n v="5055566.6763934474"/>
  </r>
  <r>
    <x v="12"/>
    <x v="7"/>
    <s v="IMPORTAÇÃO"/>
    <s v="b"/>
    <n v="1978722.6953328976"/>
    <n v="2700868.4542980595"/>
    <n v="3035106.5757080191"/>
    <n v="1840103.2596326417"/>
    <n v="1234680.5141131538"/>
    <n v="1431510.5138114961"/>
    <n v="1224810.3865920622"/>
    <n v="1061743.2392904311"/>
    <n v="607475.7496756874"/>
    <n v="3391829.0809782352"/>
    <n v="4024367.2397918873"/>
    <n v="1245511.9483906336"/>
  </r>
  <r>
    <x v="12"/>
    <x v="8"/>
    <s v="IMPORTAÇÃO"/>
    <s v="b"/>
    <n v="0"/>
    <n v="38983.765879242419"/>
    <n v="0"/>
    <n v="0"/>
    <n v="0"/>
    <n v="0"/>
    <n v="0"/>
    <n v="0"/>
    <n v="0"/>
    <n v="0"/>
    <n v="0"/>
    <n v="0"/>
  </r>
  <r>
    <x v="12"/>
    <x v="9"/>
    <s v="IMPORTAÇÃO"/>
    <s v="b"/>
    <n v="0"/>
    <n v="0"/>
    <n v="0"/>
    <n v="0"/>
    <n v="0"/>
    <n v="0"/>
    <n v="0"/>
    <n v="0"/>
    <n v="0"/>
    <n v="0"/>
    <n v="0"/>
    <n v="0"/>
  </r>
  <r>
    <x v="12"/>
    <x v="10"/>
    <s v="IMPORTAÇÃO"/>
    <s v="b"/>
    <n v="1151475.5167"/>
    <n v="1066556.79189"/>
    <n v="1260477.8452789739"/>
    <n v="885443.10630216519"/>
    <n v="870532.96606326662"/>
    <n v="1917167.7176224284"/>
    <n v="6216.9379459699621"/>
    <n v="0"/>
    <n v="321685.64903486858"/>
    <n v="568712.52077826031"/>
    <n v="2413211.4341884111"/>
    <n v="0"/>
  </r>
  <r>
    <x v="12"/>
    <x v="11"/>
    <s v="IMPORTAÇÃO"/>
    <s v="b"/>
    <n v="102266.79322280701"/>
    <n v="136221.69164322541"/>
    <n v="182779.39153612684"/>
    <n v="102695.31517697708"/>
    <n v="148028.64116457492"/>
    <n v="128146.63663730098"/>
    <n v="107401.78222322537"/>
    <n v="152091.33215167344"/>
    <n v="124926.65286611336"/>
    <n v="147759.24036865044"/>
    <n v="178537.12265380565"/>
    <n v="148641.23850593108"/>
  </r>
  <r>
    <x v="12"/>
    <x v="12"/>
    <s v="IMPORTAÇÃO"/>
    <s v="b"/>
    <n v="5031.1855315856483"/>
    <n v="4275.5565864814816"/>
    <n v="4314.5111852199079"/>
    <n v="1098.9623006828704"/>
    <n v="10440.05813795139"/>
    <n v="4233.6973185416664"/>
    <n v="4643.7070280439812"/>
    <n v="9049.9082097337978"/>
    <n v="6389.6898532407404"/>
    <n v="5192.9151831597228"/>
    <n v="5529.827691030092"/>
    <n v="2445.4111531712965"/>
  </r>
  <r>
    <x v="12"/>
    <x v="13"/>
    <s v="IMPORTAÇÃO"/>
    <s v="b"/>
    <n v="233305.07574170272"/>
    <n v="366528.8009512116"/>
    <n v="378980.75577909721"/>
    <n v="398919.04374290298"/>
    <n v="393480.24863008002"/>
    <n v="510919.74236889108"/>
    <n v="288873.88658186264"/>
    <n v="587501.90268641163"/>
    <n v="642570.44001005718"/>
    <n v="402961.20631320006"/>
    <n v="428247.01166710869"/>
    <n v="405796.96894878871"/>
  </r>
  <r>
    <x v="13"/>
    <x v="0"/>
    <s v="IMPORTAÇÃO"/>
    <s v="b"/>
    <n v="840.36770720000015"/>
    <n v="847.84797880000008"/>
    <n v="44822.750842000001"/>
    <n v="955.33929760000012"/>
    <n v="154812.62149360002"/>
    <n v="88631.0688544"/>
    <n v="1081.7061828000001"/>
    <n v="1093.2180691999999"/>
    <n v="44696.739867999997"/>
    <n v="35270.984012000001"/>
    <n v="81085.260502400008"/>
    <n v="79104.307854400016"/>
  </r>
  <r>
    <x v="13"/>
    <x v="1"/>
    <s v="IMPORTAÇÃO"/>
    <s v="b"/>
    <n v="15306.498091000003"/>
    <n v="15290.704531500001"/>
    <n v="15123.817463000003"/>
    <n v="22983.226537000013"/>
    <n v="20492.200980000005"/>
    <n v="18680.359845499999"/>
    <n v="13217.506450499997"/>
    <n v="23557.455507999999"/>
    <n v="11303.7473825"/>
    <n v="17248.568974500002"/>
    <n v="11518.337290500005"/>
    <n v="15950.428895500005"/>
  </r>
  <r>
    <x v="13"/>
    <x v="2"/>
    <s v="IMPORTAÇÃO"/>
    <s v="b"/>
    <n v="1171999.7231362695"/>
    <n v="1065531.1718426635"/>
    <n v="2736369.9624357307"/>
    <n v="1965136.6236706346"/>
    <n v="2204802.3403796828"/>
    <n v="959335.64668621146"/>
    <n v="2360043.05212426"/>
    <n v="2761706.6234608847"/>
    <n v="1781237.9832572404"/>
    <n v="2689889.8389882306"/>
    <n v="2355065.8287049518"/>
    <n v="1703744.6694511634"/>
  </r>
  <r>
    <x v="13"/>
    <x v="3"/>
    <s v="IMPORTAÇÃO"/>
    <s v="b"/>
    <n v="8246885.5848321971"/>
    <n v="2970157.2020196477"/>
    <n v="4609130.688285212"/>
    <n v="9043269.6934220418"/>
    <n v="7035189.190323147"/>
    <n v="2694801.0213333215"/>
    <n v="4841542.0912180282"/>
    <n v="5077131.2877700347"/>
    <n v="3743942.8796386039"/>
    <n v="5810375.8916803058"/>
    <n v="4717584.376104366"/>
    <n v="5888385.3044997416"/>
  </r>
  <r>
    <x v="13"/>
    <x v="4"/>
    <s v="IMPORTAÇÃO"/>
    <s v="b"/>
    <n v="0.61470008884501492"/>
    <n v="0"/>
    <n v="0"/>
    <n v="10.263628756169794"/>
    <n v="0"/>
    <n v="0"/>
    <n v="8.5437103257650566"/>
    <n v="1.9807002862783814"/>
    <n v="219732.73034065153"/>
    <n v="268355.99788654491"/>
    <n v="0"/>
    <n v="117282.02011486675"/>
  </r>
  <r>
    <x v="13"/>
    <x v="5"/>
    <s v="IMPORTAÇÃO"/>
    <s v="b"/>
    <n v="3001282.7378120837"/>
    <n v="811135.0826366666"/>
    <n v="1427347.16442375"/>
    <n v="1097531.0523916667"/>
    <n v="1770441.6692787495"/>
    <n v="949470.78230875009"/>
    <n v="2580795.9722762499"/>
    <n v="2889476.7274666666"/>
    <n v="1304948.28223375"/>
    <n v="1663513.7256366664"/>
    <n v="1658355.3293941668"/>
    <n v="1755734.1564195836"/>
  </r>
  <r>
    <x v="13"/>
    <x v="6"/>
    <s v="IMPORTAÇÃO"/>
    <s v="b"/>
    <n v="2588323.0999207697"/>
    <n v="3133586.0926718945"/>
    <n v="2987671.9891459546"/>
    <n v="3647872.1026872224"/>
    <n v="5178420.3563340167"/>
    <n v="2680430.6833276642"/>
    <n v="3747534.1242175358"/>
    <n v="5846553.1119444454"/>
    <n v="4139138.2503278209"/>
    <n v="4442080.5068504848"/>
    <n v="2836269.2648083335"/>
    <n v="2853054.6352556264"/>
  </r>
  <r>
    <x v="13"/>
    <x v="7"/>
    <s v="IMPORTAÇÃO"/>
    <s v="b"/>
    <n v="4335008.2150120614"/>
    <n v="3692651.9340470624"/>
    <n v="2205274.6835762667"/>
    <n v="1850195.7260034503"/>
    <n v="2442543.4908396904"/>
    <n v="621318.15499359835"/>
    <n v="569912.39402371971"/>
    <n v="0"/>
    <n v="894136.01049490552"/>
    <n v="303217.37186826149"/>
    <n v="890863.33419284364"/>
    <n v="297215.11299335578"/>
  </r>
  <r>
    <x v="13"/>
    <x v="8"/>
    <s v="IMPORTAÇÃO"/>
    <s v="b"/>
    <n v="0"/>
    <n v="0"/>
    <n v="0"/>
    <n v="0"/>
    <n v="0"/>
    <n v="0"/>
    <n v="0"/>
    <n v="0"/>
    <n v="0"/>
    <n v="0"/>
    <n v="0"/>
    <n v="0"/>
  </r>
  <r>
    <x v="13"/>
    <x v="9"/>
    <s v="IMPORTAÇÃO"/>
    <s v="b"/>
    <n v="0"/>
    <n v="0"/>
    <n v="0"/>
    <n v="0"/>
    <n v="0"/>
    <n v="0"/>
    <n v="0"/>
    <n v="0"/>
    <n v="0"/>
    <n v="0"/>
    <n v="0"/>
    <n v="0"/>
  </r>
  <r>
    <x v="13"/>
    <x v="10"/>
    <s v="IMPORTAÇÃO"/>
    <s v="b"/>
    <n v="1063994.3122750563"/>
    <n v="713930.08750983723"/>
    <n v="417460.19229973719"/>
    <n v="2181280.9172715899"/>
    <n v="1330634.2285769212"/>
    <n v="880249.21894166444"/>
    <n v="841909.1428476345"/>
    <n v="601321.81636833539"/>
    <n v="336411.24357185233"/>
    <n v="1864605.7592222905"/>
    <n v="679821.03828753438"/>
    <n v="1426779.5557476848"/>
  </r>
  <r>
    <x v="13"/>
    <x v="11"/>
    <s v="IMPORTAÇÃO"/>
    <s v="b"/>
    <n v="111179.32666871797"/>
    <n v="80056.256778104929"/>
    <n v="302649.1135566936"/>
    <n v="121764.67794990553"/>
    <n v="131473.73392048583"/>
    <n v="106391.363717193"/>
    <n v="159504.67537843456"/>
    <n v="106281.94988331984"/>
    <n v="164743.76455407552"/>
    <n v="74262.513429109313"/>
    <n v="422749.9712402834"/>
    <n v="126588.18129882596"/>
  </r>
  <r>
    <x v="13"/>
    <x v="12"/>
    <s v="IMPORTAÇÃO"/>
    <s v="b"/>
    <n v="8304.2308505902784"/>
    <n v="1802.6639139236113"/>
    <n v="2735.3612023495371"/>
    <n v="5875.1484518518528"/>
    <n v="4593.4831863888885"/>
    <n v="1613.7584976157407"/>
    <n v="7935.1558651967598"/>
    <n v="7561.3344028125002"/>
    <n v="1938.577951860465"/>
    <n v="5813.9611219328699"/>
    <n v="3000.3412882175926"/>
    <n v="1760.1348976967593"/>
  </r>
  <r>
    <x v="13"/>
    <x v="13"/>
    <s v="IMPORTAÇÃO"/>
    <s v="b"/>
    <n v="442969.73547522107"/>
    <n v="409376.67208953493"/>
    <n v="345818.65400081401"/>
    <n v="492929.70361895359"/>
    <n v="339526.64256731386"/>
    <n v="449740.06501802336"/>
    <n v="485133.22814331384"/>
    <n v="484870.6505170117"/>
    <n v="529255.23599822086"/>
    <n v="379340.9643377327"/>
    <n v="536719.19262310467"/>
    <n v="529553.42418834881"/>
  </r>
  <r>
    <x v="14"/>
    <x v="0"/>
    <s v="IMPORTAÇÃO"/>
    <s v="b"/>
    <n v="553.96964639999999"/>
    <n v="490.56222520000006"/>
    <n v="1398.1235124000002"/>
    <n v="1669.1867096000001"/>
    <n v="781.23735680000004"/>
    <n v="574.53885920000005"/>
    <n v="83093.035354799998"/>
    <n v="697.09504000000004"/>
    <n v="1194.8552624000001"/>
    <n v="33026.098663600023"/>
    <n v="812.71708880000006"/>
    <n v="43986.193839200008"/>
  </r>
  <r>
    <x v="14"/>
    <x v="1"/>
    <s v="IMPORTAÇÃO"/>
    <s v="b"/>
    <n v="20394.985063000004"/>
    <n v="14693.502412999997"/>
    <n v="15242.6411785"/>
    <n v="16145.351641500005"/>
    <n v="10346.2235265"/>
    <n v="11335.00467"/>
    <n v="20788.481713000001"/>
    <n v="10985.6364065"/>
    <n v="10616.439900500003"/>
    <n v="11460.463368000001"/>
    <n v="8816.4496885000008"/>
    <n v="10058.150228499999"/>
  </r>
  <r>
    <x v="14"/>
    <x v="2"/>
    <s v="IMPORTAÇÃO"/>
    <s v="b"/>
    <n v="2307655.8233757885"/>
    <n v="1497561.2322077693"/>
    <n v="1532012.0698386924"/>
    <n v="1248614.7073111057"/>
    <n v="3091733.0993103464"/>
    <n v="2375939.119596221"/>
    <n v="1697627.4784482981"/>
    <n v="1783184.0686149232"/>
    <n v="2156643.5150263365"/>
    <n v="2675234.5937840194"/>
    <n v="1537433.6018076635"/>
    <n v="2267060.9904747689"/>
  </r>
  <r>
    <x v="14"/>
    <x v="3"/>
    <s v="IMPORTAÇÃO"/>
    <s v="b"/>
    <n v="8244826.2552672792"/>
    <n v="6000993.6185312672"/>
    <n v="3646777.008869871"/>
    <n v="3897443.7363509862"/>
    <n v="4913674.4443626991"/>
    <n v="6449158.2022025827"/>
    <n v="6480090.7200123481"/>
    <n v="3567603.2946366663"/>
    <n v="8010567.6192968898"/>
    <n v="4095243.4591267491"/>
    <n v="5631480.8720409041"/>
    <n v="9980434.5367713142"/>
  </r>
  <r>
    <x v="14"/>
    <x v="4"/>
    <s v="IMPORTAÇÃO"/>
    <s v="b"/>
    <n v="116335.73589627839"/>
    <n v="175200.31672238896"/>
    <n v="176252.77641086874"/>
    <n v="1.2418183613030605E-2"/>
    <n v="303221.07908936829"/>
    <n v="60100.227350157948"/>
    <n v="120047.99666009874"/>
    <n v="412018.6111961205"/>
    <n v="372849.92774400796"/>
    <n v="180146.26814633762"/>
    <n v="375784.7605409181"/>
    <n v="216625.52073700892"/>
  </r>
  <r>
    <x v="14"/>
    <x v="5"/>
    <s v="IMPORTAÇÃO"/>
    <s v="b"/>
    <n v="2942846.8705912498"/>
    <n v="1696101.4933220833"/>
    <n v="1829362.5469391667"/>
    <n v="1422568.3559358332"/>
    <n v="1479756.5732545834"/>
    <n v="1151692.2758587499"/>
    <n v="5262131.5264433334"/>
    <n v="2279244.317910417"/>
    <n v="891785.31676791678"/>
    <n v="1151993.9246633335"/>
    <n v="2577619.6182262497"/>
    <n v="1611938.7421433332"/>
  </r>
  <r>
    <x v="14"/>
    <x v="6"/>
    <s v="IMPORTAÇÃO"/>
    <s v="b"/>
    <n v="2360078.3581628064"/>
    <n v="4122126.2316842871"/>
    <n v="3472229.9558632765"/>
    <n v="2483051.6430516532"/>
    <n v="4915066.1370718237"/>
    <n v="4008725.4104264108"/>
    <n v="2313654.5697300853"/>
    <n v="5111618.2823690735"/>
    <n v="3013361.5085121086"/>
    <n v="3271190.9719145731"/>
    <n v="3396480.0089441449"/>
    <n v="4597699.4198528491"/>
  </r>
  <r>
    <x v="14"/>
    <x v="7"/>
    <s v="IMPORTAÇÃO"/>
    <s v="b"/>
    <n v="287288.72473241243"/>
    <n v="2360866.1967257415"/>
    <n v="1280443.7136578977"/>
    <n v="1497654.5880899732"/>
    <n v="1797149.6300558355"/>
    <n v="1044168.0182278438"/>
    <n v="1648883.2194601619"/>
    <n v="746374.48006580863"/>
    <n v="459324.68334506743"/>
    <n v="460979.34417037736"/>
    <n v="1057049.2100345285"/>
    <n v="1052690.9057449999"/>
  </r>
  <r>
    <x v="14"/>
    <x v="8"/>
    <s v="IMPORTAÇÃO"/>
    <s v="b"/>
    <n v="0"/>
    <n v="0"/>
    <n v="0"/>
    <n v="0"/>
    <n v="0"/>
    <n v="0"/>
    <n v="0"/>
    <n v="0"/>
    <n v="0"/>
    <n v="0"/>
    <n v="0"/>
    <n v="0"/>
  </r>
  <r>
    <x v="14"/>
    <x v="9"/>
    <s v="IMPORTAÇÃO"/>
    <s v="b"/>
    <n v="0"/>
    <n v="0"/>
    <n v="0"/>
    <n v="0"/>
    <n v="0"/>
    <n v="0"/>
    <n v="0"/>
    <n v="0"/>
    <n v="0"/>
    <n v="0"/>
    <n v="0"/>
    <n v="0"/>
  </r>
  <r>
    <x v="14"/>
    <x v="10"/>
    <s v="IMPORTAÇÃO"/>
    <s v="b"/>
    <n v="1008842.2746681602"/>
    <n v="340768.74364440551"/>
    <n v="808604.72485127661"/>
    <n v="1445167.1264737046"/>
    <n v="231675.79141997496"/>
    <n v="1501947.9965796245"/>
    <n v="987331.77785267832"/>
    <n v="0"/>
    <n v="1017825.8237223279"/>
    <n v="478642.48093877343"/>
    <n v="511733.24219769717"/>
    <n v="1124751.5467326783"/>
  </r>
  <r>
    <x v="14"/>
    <x v="11"/>
    <s v="IMPORTAÇÃO"/>
    <s v="b"/>
    <n v="68125.602683535806"/>
    <n v="322513.7765430361"/>
    <n v="237416.95928551949"/>
    <n v="217306.69661963571"/>
    <n v="319702.12112549011"/>
    <n v="148409.08554271271"/>
    <n v="144530.95506685568"/>
    <n v="251105.35989449389"/>
    <n v="783323.04007414507"/>
    <n v="338516.30095910933"/>
    <n v="402894.14454572188"/>
    <n v="539886.19785744941"/>
  </r>
  <r>
    <x v="14"/>
    <x v="12"/>
    <s v="IMPORTAÇÃO"/>
    <s v="b"/>
    <n v="2765.3979570486113"/>
    <n v="1062.2863020949076"/>
    <n v="4702.3100031597223"/>
    <n v="3131.7502700578707"/>
    <n v="3164.0365054166673"/>
    <n v="2446.4594548379628"/>
    <n v="3386.2109398958328"/>
    <n v="3012.8626692361117"/>
    <n v="2104.7349511226853"/>
    <n v="5209.1492992476851"/>
    <n v="1901.0004341550925"/>
    <n v="3071.3782858796299"/>
  </r>
  <r>
    <x v="14"/>
    <x v="13"/>
    <s v="IMPORTAÇÃO"/>
    <s v="b"/>
    <n v="371945.68366156996"/>
    <n v="436609.28213244205"/>
    <n v="163358.35290766283"/>
    <n v="408888.47312754631"/>
    <n v="471742.01055506704"/>
    <n v="396599.22293756966"/>
    <n v="398760.4894183604"/>
    <n v="520687.5786204529"/>
    <n v="349106.84964909306"/>
    <n v="301837.78655681392"/>
    <n v="284721.74348656973"/>
    <n v="381530.97378747672"/>
  </r>
  <r>
    <x v="15"/>
    <x v="0"/>
    <s v="IMPORTAÇÃO"/>
    <s v="b"/>
    <n v="44451.001593599998"/>
    <n v="523.60673919999999"/>
    <n v="522.32423159999996"/>
    <n v="532.73156599999993"/>
    <n v="667.21690840000008"/>
    <n v="403.345572"/>
    <n v="474.27621960000005"/>
    <n v="579.60138920000009"/>
    <n v="303.84998240000004"/>
    <n v="908.50629279999998"/>
    <n v="686.89020679999999"/>
    <n v="623.10232880000001"/>
  </r>
  <r>
    <x v="15"/>
    <x v="1"/>
    <s v="IMPORTAÇÃO"/>
    <s v="b"/>
    <n v="11172.4744455"/>
    <n v="10119.997469999997"/>
    <n v="15411.507235999999"/>
    <n v="12222.328109999999"/>
    <n v="14567.153937000001"/>
    <n v="15140.592846499998"/>
    <n v="18951.673101000004"/>
    <n v="16197.442007000001"/>
    <n v="14193.470188499998"/>
    <n v="14792.866070000002"/>
    <n v="10246.913563"/>
    <n v="7290.6261579999991"/>
  </r>
  <r>
    <x v="15"/>
    <x v="2"/>
    <s v="IMPORTAÇÃO"/>
    <s v="b"/>
    <n v="1475124.5667057405"/>
    <n v="1493358.7198478461"/>
    <n v="2469979.7260292405"/>
    <n v="1081232.206821471"/>
    <n v="2044291.2758782213"/>
    <n v="1523015.9904635674"/>
    <n v="2552488.0746893557"/>
    <n v="1335254.4209034133"/>
    <n v="927665.05022475007"/>
    <n v="759745.56930215389"/>
    <n v="1242899.6710351156"/>
    <n v="1792010.4198863558"/>
  </r>
  <r>
    <x v="15"/>
    <x v="3"/>
    <s v="IMPORTAÇÃO"/>
    <s v="b"/>
    <n v="4751529.0337227704"/>
    <n v="4883310.5932950703"/>
    <n v="5415049.1669750465"/>
    <n v="3060415.0601012912"/>
    <n v="4190446.5105255516"/>
    <n v="3962992.2677901876"/>
    <n v="5630566.4503089199"/>
    <n v="180007.3489142019"/>
    <n v="3288792.6498976173"/>
    <n v="2162717.0470189904"/>
    <n v="4865912.0191222765"/>
    <n v="1260170.1219599296"/>
  </r>
  <r>
    <x v="15"/>
    <x v="4"/>
    <s v="IMPORTAÇÃO"/>
    <s v="b"/>
    <n v="358388.44378110569"/>
    <n v="509753.7769767128"/>
    <n v="105874.71390248768"/>
    <n v="313023.91251530114"/>
    <n v="159394.27255606125"/>
    <n v="206904.18164103653"/>
    <n v="236368.73139057262"/>
    <n v="72315.795879358353"/>
    <n v="19.993275616979272"/>
    <n v="149571.91774548867"/>
    <n v="59641.151938351439"/>
    <n v="59871.906626248776"/>
  </r>
  <r>
    <x v="15"/>
    <x v="5"/>
    <s v="IMPORTAÇÃO"/>
    <s v="b"/>
    <n v="1625073.187195"/>
    <n v="1159231.2170566663"/>
    <n v="1708278.1552770829"/>
    <n v="2269572.0600316664"/>
    <n v="612867.99947041669"/>
    <n v="1497554.1148004169"/>
    <n v="1222197.3427191672"/>
    <n v="1001002.8651958335"/>
    <n v="1555787.4319079167"/>
    <n v="1426814.9918037499"/>
    <n v="4112129.8990975004"/>
    <n v="1881348.8976800004"/>
  </r>
  <r>
    <x v="15"/>
    <x v="6"/>
    <s v="IMPORTAÇÃO"/>
    <s v="b"/>
    <n v="3218474.631769801"/>
    <n v="4177418.042947663"/>
    <n v="6316458.7691502143"/>
    <n v="3731347.342981752"/>
    <n v="3094342.3553100997"/>
    <n v="4222313.80178349"/>
    <n v="2237933.3839079631"/>
    <n v="1240961.3334779344"/>
    <n v="2995168.8692359827"/>
    <n v="4500246.1340948297"/>
    <n v="5260616.1847636746"/>
    <n v="3058503.9766333331"/>
  </r>
  <r>
    <x v="15"/>
    <x v="7"/>
    <s v="IMPORTAÇÃO"/>
    <s v="b"/>
    <n v="2265195.8724503638"/>
    <n v="2207656.3514970485"/>
    <n v="1933295.6022120079"/>
    <n v="2588182.0069497982"/>
    <n v="2012999.4218158759"/>
    <n v="1409099.7088606737"/>
    <n v="714903.28010148252"/>
    <n v="294929.1400390027"/>
    <n v="44478.866117641512"/>
    <n v="281116.05608603777"/>
    <n v="1035657.5068866981"/>
    <n v="745650.41443134763"/>
  </r>
  <r>
    <x v="15"/>
    <x v="8"/>
    <s v="IMPORTAÇÃO"/>
    <s v="b"/>
    <n v="0"/>
    <n v="0"/>
    <n v="0"/>
    <n v="0"/>
    <n v="0"/>
    <n v="0"/>
    <n v="0"/>
    <n v="0"/>
    <n v="0"/>
    <n v="0"/>
    <n v="0"/>
    <n v="0"/>
  </r>
  <r>
    <x v="15"/>
    <x v="9"/>
    <s v="IMPORTAÇÃO"/>
    <s v="b"/>
    <n v="0"/>
    <n v="0"/>
    <n v="0"/>
    <n v="0"/>
    <n v="0"/>
    <n v="0"/>
    <n v="0"/>
    <n v="0"/>
    <n v="0"/>
    <n v="0"/>
    <n v="0"/>
    <n v="0"/>
  </r>
  <r>
    <x v="15"/>
    <x v="10"/>
    <s v="IMPORTAÇÃO"/>
    <s v="b"/>
    <n v="323570.80506757199"/>
    <n v="1521712.4610321529"/>
    <n v="324291.5669121152"/>
    <n v="735587.68243503128"/>
    <n v="1333140.9264726408"/>
    <n v="1012245.6995184731"/>
    <n v="770549.99673331657"/>
    <n v="0"/>
    <n v="16449.577140475594"/>
    <n v="1076186.0895227659"/>
    <n v="1268467.8326441175"/>
    <n v="259695.28906103878"/>
  </r>
  <r>
    <x v="15"/>
    <x v="11"/>
    <s v="IMPORTAÇÃO"/>
    <s v="b"/>
    <n v="393159.45399187581"/>
    <n v="899667.97294256429"/>
    <n v="162605.69600906881"/>
    <n v="416550.61227315769"/>
    <n v="85703.491077112005"/>
    <n v="507080.46724705765"/>
    <n v="393648.62465380569"/>
    <n v="161517.58434388658"/>
    <n v="427176.50354430493"/>
    <n v="319265.60321852908"/>
    <n v="522530.5069758434"/>
    <n v="298329.95790112007"/>
  </r>
  <r>
    <x v="15"/>
    <x v="12"/>
    <s v="IMPORTAÇÃO"/>
    <s v="b"/>
    <n v="2476.2850932291667"/>
    <n v="2396.956320578704"/>
    <n v="3738.2728628240748"/>
    <n v="359.02148121527779"/>
    <n v="3151.7480803240742"/>
    <n v="4595.1357174884251"/>
    <n v="3660.5966212731487"/>
    <n v="2867.5709701851852"/>
    <n v="2288.5954156597222"/>
    <n v="2200.5307957870368"/>
    <n v="4464.7459178240742"/>
    <n v="2975.516922361111"/>
  </r>
  <r>
    <x v="15"/>
    <x v="13"/>
    <s v="IMPORTAÇÃO"/>
    <s v="b"/>
    <n v="256510.66573337209"/>
    <n v="224679.53903080229"/>
    <n v="305667.09602213954"/>
    <n v="154889.69421380232"/>
    <n v="312084.24541970942"/>
    <n v="650867.20571931405"/>
    <n v="226123.02848460458"/>
    <n v="153111.7770250465"/>
    <n v="385275.89740654669"/>
    <n v="276687.71797744191"/>
    <n v="504466.23176777887"/>
    <n v="637400.2983128255"/>
  </r>
  <r>
    <x v="16"/>
    <x v="0"/>
    <s v="IMPORTAÇÃO"/>
    <s v="b"/>
    <n v="448.20265599999993"/>
    <n v="630.53350920000003"/>
    <n v="899.19737400000008"/>
    <n v="331.48832800000002"/>
    <n v="61.235135600000007"/>
    <n v="331.67242000000005"/>
    <n v="266.01294000000001"/>
    <n v="680.30584959999999"/>
    <n v="345.84136760000001"/>
    <n v="326.64670839999997"/>
    <n v="824.93466120000005"/>
    <n v="309.6550168"/>
  </r>
  <r>
    <x v="16"/>
    <x v="1"/>
    <s v="IMPORTAÇÃO"/>
    <s v="b"/>
    <n v="15991.61181"/>
    <n v="11527.564901999998"/>
    <n v="14796.033986500002"/>
    <n v="9904.4410789999984"/>
    <n v="13839.576329999998"/>
    <n v="13439.9356095"/>
    <n v="10047.189084000001"/>
    <n v="10603.2466405"/>
    <n v="10306.812497500003"/>
    <n v="10688.243451"/>
    <n v="22271.710957000003"/>
    <n v="9397.259948500001"/>
  </r>
  <r>
    <x v="16"/>
    <x v="2"/>
    <s v="IMPORTAÇÃO"/>
    <s v="b"/>
    <n v="1453999.9918570772"/>
    <n v="717905.35402113467"/>
    <n v="2162080.1062519429"/>
    <n v="991567.91713277891"/>
    <n v="693632.57202222117"/>
    <n v="1127631.554593625"/>
    <n v="299489.1821921154"/>
    <n v="1776138.6709970962"/>
    <n v="1498001.6519614423"/>
    <n v="413126.55652900966"/>
    <n v="800461.69876986532"/>
    <n v="1008012.8914851249"/>
  </r>
  <r>
    <x v="16"/>
    <x v="3"/>
    <s v="IMPORTAÇÃO"/>
    <s v="b"/>
    <n v="1005607.9940743544"/>
    <n v="2609444.7044015494"/>
    <n v="5935335.0744763147"/>
    <n v="3719138.2239861502"/>
    <n v="4184933.5880318317"/>
    <n v="3866153.186610024"/>
    <n v="5419062.3610512903"/>
    <n v="4908104.3377513038"/>
    <n v="4841879.8879740955"/>
    <n v="4145134.7192855515"/>
    <n v="4572711.3743169243"/>
    <n v="4597246.2547031455"/>
  </r>
  <r>
    <x v="16"/>
    <x v="4"/>
    <s v="IMPORTAÇÃO"/>
    <s v="b"/>
    <n v="119745.74428004939"/>
    <n v="5.7744553800592309"/>
    <n v="29368.59444475815"/>
    <n v="29595.462241184599"/>
    <n v="5873.670458035539"/>
    <n v="12320.117217038502"/>
    <n v="101994.83870535046"/>
    <n v="6160.0586085192508"/>
    <n v="5879.7864134649562"/>
    <n v="52811.293760296154"/>
    <n v="38371.485736890434"/>
    <n v="7274.9879696643648"/>
  </r>
  <r>
    <x v="16"/>
    <x v="5"/>
    <s v="IMPORTAÇÃO"/>
    <s v="b"/>
    <n v="496081.25722583331"/>
    <n v="4215591.9979054173"/>
    <n v="1224404.8837158333"/>
    <n v="3252710.3493479174"/>
    <n v="2711196.6550337505"/>
    <n v="2812459.6562312506"/>
    <n v="2330815.8716341667"/>
    <n v="2754161.5837066662"/>
    <n v="2338744.7810520832"/>
    <n v="1509975.6919295834"/>
    <n v="1402832.4248462503"/>
    <n v="1051026.852189583"/>
  </r>
  <r>
    <x v="16"/>
    <x v="6"/>
    <s v="IMPORTAÇÃO"/>
    <s v="b"/>
    <n v="169392.88011490027"/>
    <n v="6586719.2983506834"/>
    <n v="4520498.7578247013"/>
    <n v="6405642.5944095571"/>
    <n v="3971340.0252046296"/>
    <n v="3304959.2773540313"/>
    <n v="8274623.9309339887"/>
    <n v="8029441.0086011672"/>
    <n v="3625003.2047123369"/>
    <n v="3793743.7275960543"/>
    <n v="2114515.3323974642"/>
    <n v="3718934.116231767"/>
  </r>
  <r>
    <x v="16"/>
    <x v="7"/>
    <s v="IMPORTAÇÃO"/>
    <s v="b"/>
    <n v="2.5430498652291106E-2"/>
    <n v="1618157.6925773181"/>
    <n v="2076702.8463703643"/>
    <n v="1272941.7165554715"/>
    <n v="1453304.6885078303"/>
    <n v="2371695.6474243263"/>
    <n v="2095146.3833326008"/>
    <n v="1872633.2923156873"/>
    <n v="1886013.6000425876"/>
    <n v="1215268.6261464015"/>
    <n v="1000753.6049691242"/>
    <n v="1542512.3771143665"/>
  </r>
  <r>
    <x v="16"/>
    <x v="8"/>
    <s v="IMPORTAÇÃO"/>
    <s v="b"/>
    <n v="0"/>
    <n v="0"/>
    <n v="0"/>
    <n v="0"/>
    <n v="0"/>
    <n v="0"/>
    <n v="0"/>
    <n v="0"/>
    <n v="0"/>
    <n v="0"/>
    <n v="0"/>
    <n v="0"/>
  </r>
  <r>
    <x v="16"/>
    <x v="9"/>
    <s v="IMPORTAÇÃO"/>
    <s v="b"/>
    <n v="0"/>
    <n v="0"/>
    <n v="0"/>
    <n v="0"/>
    <n v="0"/>
    <n v="0"/>
    <n v="0"/>
    <n v="0"/>
    <n v="0"/>
    <n v="0"/>
    <n v="0"/>
    <n v="0"/>
  </r>
  <r>
    <x v="16"/>
    <x v="10"/>
    <s v="IMPORTAÇÃO"/>
    <s v="b"/>
    <n v="252191.65594047561"/>
    <n v="1011175.8492828787"/>
    <n v="759909.07093599497"/>
    <n v="1432837.3355227159"/>
    <n v="1925170.1114213141"/>
    <n v="157166.9619393617"/>
    <n v="345199.33618986234"/>
    <n v="258798.14488500624"/>
    <n v="667861.97613772214"/>
    <n v="933895.72479300376"/>
    <n v="0"/>
    <n v="270806.53362988739"/>
  </r>
  <r>
    <x v="16"/>
    <x v="11"/>
    <s v="IMPORTAÇÃO"/>
    <s v="b"/>
    <n v="55106.790970701775"/>
    <n v="358308.02421896084"/>
    <n v="90114.608678083707"/>
    <n v="124928.53726263158"/>
    <n v="143245.63536425095"/>
    <n v="575926.27439627517"/>
    <n v="189663.78805553302"/>
    <n v="318289.63861099858"/>
    <n v="424025.80105411599"/>
    <n v="742079.69487006729"/>
    <n v="442251.87092032388"/>
    <n v="238236.65479439951"/>
  </r>
  <r>
    <x v="16"/>
    <x v="12"/>
    <s v="IMPORTAÇÃO"/>
    <s v="b"/>
    <n v="3614.9445396643523"/>
    <n v="1835.8091742592594"/>
    <n v="2701.975706215278"/>
    <n v="2588.9993620138894"/>
    <n v="3239.8272599421298"/>
    <n v="3277.1074879629637"/>
    <n v="4310.0923025000002"/>
    <n v="3809.1278636689822"/>
    <n v="3426.1556013194449"/>
    <n v="2067.1344087037037"/>
    <n v="2916.8993875000001"/>
    <n v="1541.6877580324076"/>
  </r>
  <r>
    <x v="16"/>
    <x v="13"/>
    <s v="IMPORTAÇÃO"/>
    <s v="b"/>
    <n v="187071.87276543025"/>
    <n v="520455.24327827909"/>
    <n v="192415.11755655811"/>
    <n v="279356.85004706972"/>
    <n v="256336.85487912787"/>
    <n v="284142.13018133724"/>
    <n v="392749.28143269784"/>
    <n v="248085.43598344206"/>
    <n v="400204.80532394169"/>
    <n v="566581.41132489534"/>
    <n v="261324.41091475572"/>
    <n v="488594.69342962815"/>
  </r>
  <r>
    <x v="17"/>
    <x v="0"/>
    <s v="IMPORTAÇÃO"/>
    <s v="b"/>
    <n v="595.28602760000001"/>
    <n v="385.16955519999999"/>
    <n v="1356.0584904000002"/>
    <n v="909.88698279999983"/>
    <n v="391.04822640000003"/>
    <n v="1223.6165692000002"/>
    <n v="643.79426959999989"/>
    <n v="287.25102039999996"/>
    <n v="354.08868920000003"/>
    <n v="965.07162800000003"/>
    <n v="737.16573199999993"/>
    <n v="1514.8869316"/>
  </r>
  <r>
    <x v="17"/>
    <x v="1"/>
    <s v="IMPORTAÇÃO"/>
    <s v="b"/>
    <n v="11145.113771999999"/>
    <n v="5414.3988465000011"/>
    <n v="17341.642821500001"/>
    <n v="25540.187711999999"/>
    <n v="12124.0766755"/>
    <n v="13309.782565500002"/>
    <n v="15988.6433265"/>
    <n v="21425.232929499998"/>
    <n v="20835.371479500009"/>
    <n v="23088.703582500002"/>
    <n v="18283.495846000002"/>
    <n v="13049.046929499998"/>
  </r>
  <r>
    <x v="17"/>
    <x v="2"/>
    <s v="IMPORTAÇÃO"/>
    <s v="b"/>
    <n v="1312151.2290739999"/>
    <n v="1174026.3664451055"/>
    <n v="1070392.4450337789"/>
    <n v="1587331.7833980962"/>
    <n v="2163335.9998721154"/>
    <n v="538589.00348588452"/>
    <n v="878609.66083905776"/>
    <n v="847448.49665233656"/>
    <n v="1386705.3086191826"/>
    <n v="1340858.0307760963"/>
    <n v="971603.91504331736"/>
    <n v="746907.915894798"/>
  </r>
  <r>
    <x v="17"/>
    <x v="3"/>
    <s v="IMPORTAÇÃO"/>
    <s v="b"/>
    <n v="5237420.2595119849"/>
    <n v="7321389.4390114313"/>
    <n v="5245808.7473014323"/>
    <n v="5048440.2973078163"/>
    <n v="5053624.8725252822"/>
    <n v="7714152.1728705512"/>
    <n v="7359913.8017856348"/>
    <n v="7908512.6762621943"/>
    <n v="6207464.3833076758"/>
    <n v="8463222.0199472904"/>
    <n v="8022212.5602425598"/>
    <n v="7903774.2493751738"/>
  </r>
  <r>
    <x v="17"/>
    <x v="4"/>
    <s v="IMPORTAÇÃO"/>
    <s v="b"/>
    <n v="21.110912142152024"/>
    <n v="0"/>
    <n v="49446.021882991125"/>
    <n v="74.726419891411666"/>
    <n v="26.388640177690032"/>
    <n v="0"/>
    <n v="114.30938015794671"/>
    <n v="74.509101678183626"/>
    <n v="0"/>
    <n v="0"/>
    <n v="149.01820335636725"/>
    <n v="422566.61635702872"/>
  </r>
  <r>
    <x v="17"/>
    <x v="5"/>
    <s v="IMPORTAÇÃO"/>
    <s v="b"/>
    <n v="1296214.3455033335"/>
    <n v="3389494.2890833328"/>
    <n v="1017986.5714162502"/>
    <n v="637086.03549250006"/>
    <n v="951185.42781416664"/>
    <n v="2907597.3852120829"/>
    <n v="2517244.6663920833"/>
    <n v="3007280.6299816668"/>
    <n v="2842660.3042866667"/>
    <n v="1281575.5533762502"/>
    <n v="709217.13218375004"/>
    <n v="153252.75891875001"/>
  </r>
  <r>
    <x v="17"/>
    <x v="6"/>
    <s v="IMPORTAÇÃO"/>
    <s v="b"/>
    <n v="8148310.4523004703"/>
    <n v="7196810.4936670093"/>
    <n v="6012295.3935032198"/>
    <n v="5504073.4771153573"/>
    <n v="2693298.3802096015"/>
    <n v="5386129.0655585332"/>
    <n v="5743306.7767787743"/>
    <n v="5631510.6276174216"/>
    <n v="4722878.1164121218"/>
    <n v="6906031.2423503548"/>
    <n v="2269655.6195303276"/>
    <n v="5280588.0518035898"/>
  </r>
  <r>
    <x v="17"/>
    <x v="7"/>
    <s v="IMPORTAÇÃO"/>
    <s v="b"/>
    <n v="2038045.1824540568"/>
    <n v="4516014.2734143399"/>
    <n v="3215032.6177861993"/>
    <n v="2615042.9796281131"/>
    <n v="1785019.4856426818"/>
    <n v="3081712.7962830863"/>
    <n v="2028844.190690337"/>
    <n v="1976128.5979800406"/>
    <n v="1487577.795383167"/>
    <n v="2010498.0355842724"/>
    <n v="1177291.4738971968"/>
    <n v="2300634.1284824531"/>
  </r>
  <r>
    <x v="17"/>
    <x v="8"/>
    <s v="IMPORTAÇÃO"/>
    <s v="b"/>
    <n v="0"/>
    <n v="0"/>
    <n v="0"/>
    <n v="0"/>
    <n v="0"/>
    <n v="1492.2399508055555"/>
    <n v="0"/>
    <n v="0"/>
    <n v="0"/>
    <n v="0"/>
    <n v="0"/>
    <n v="0"/>
  </r>
  <r>
    <x v="17"/>
    <x v="9"/>
    <s v="IMPORTAÇÃO"/>
    <s v="b"/>
    <n v="0"/>
    <n v="0"/>
    <n v="0"/>
    <n v="0"/>
    <n v="0"/>
    <n v="0"/>
    <n v="0"/>
    <n v="0"/>
    <n v="0"/>
    <n v="0"/>
    <n v="0"/>
    <n v="0"/>
  </r>
  <r>
    <x v="17"/>
    <x v="10"/>
    <s v="IMPORTAÇÃO"/>
    <s v="b"/>
    <n v="764166.76061932417"/>
    <n v="166605.1800250313"/>
    <n v="490875.85437677096"/>
    <n v="0"/>
    <n v="318780.53615302878"/>
    <n v="615777.96457655821"/>
    <n v="0"/>
    <n v="315605.92183770967"/>
    <n v="302868.86765724653"/>
    <n v="640639.29272469343"/>
    <n v="0"/>
    <n v="6318.6376398247812"/>
  </r>
  <r>
    <x v="17"/>
    <x v="11"/>
    <s v="IMPORTAÇÃO"/>
    <s v="b"/>
    <n v="306625.4533465858"/>
    <n v="679140.61348993215"/>
    <n v="884139.51855145802"/>
    <n v="1152108.4192819444"/>
    <n v="80968.902383724708"/>
    <n v="556763.01435179473"/>
    <n v="559920.45653043175"/>
    <n v="631666.99502990546"/>
    <n v="425726.171822267"/>
    <n v="509900.67035511468"/>
    <n v="222727.93563709845"/>
    <n v="803033.47963553283"/>
  </r>
  <r>
    <x v="17"/>
    <x v="12"/>
    <s v="IMPORTAÇÃO"/>
    <s v="b"/>
    <n v="2583.0007469212965"/>
    <n v="3098.6923681944445"/>
    <n v="3730.8109933217597"/>
    <n v="4524.1423990624999"/>
    <n v="2883.4192530208338"/>
    <n v="2873.2274312615741"/>
    <n v="4133.7519464467587"/>
    <n v="3659.9414327314821"/>
    <n v="2785.1191321527781"/>
    <n v="2846.3210218171298"/>
    <n v="4099.361827881944"/>
    <n v="3276.2193434953701"/>
  </r>
  <r>
    <x v="17"/>
    <x v="13"/>
    <s v="IMPORTAÇÃO"/>
    <s v="b"/>
    <n v="189368.26045523243"/>
    <n v="204770.38881033729"/>
    <n v="288908.18251270952"/>
    <n v="302104.07224552328"/>
    <n v="576323.59564163943"/>
    <n v="264092.02970701171"/>
    <n v="423374.27855790744"/>
    <n v="316602.52311947674"/>
    <n v="285770.2986959652"/>
    <n v="258333.02847488367"/>
    <n v="321429.08196030225"/>
    <n v="191342.04671562783"/>
  </r>
  <r>
    <x v="18"/>
    <x v="0"/>
    <s v="IMPORTAÇÃO"/>
    <s v="b"/>
    <n v="184.92041399999999"/>
    <n v="830.19969240000012"/>
    <n v="1066.0890448"/>
    <n v="241.46734000000001"/>
    <n v="483.10649920000003"/>
    <n v="1193.4807088"/>
    <n v="466.56890119999997"/>
    <n v="702.98598399999992"/>
    <n v="531.2833756"/>
    <n v="502.25206719999994"/>
    <n v="694.21706840000002"/>
    <n v="723.07042120000006"/>
  </r>
  <r>
    <x v="18"/>
    <x v="1"/>
    <s v="IMPORTAÇÃO"/>
    <s v="b"/>
    <n v="17861.572323"/>
    <n v="16418.367748000004"/>
    <n v="20779.883082499997"/>
    <n v="23136.114942999997"/>
    <n v="15989.924299999999"/>
    <n v="21956.890625500004"/>
    <n v="17052.21951549999"/>
    <n v="22566.664693500003"/>
    <n v="17977.956819499999"/>
    <n v="11830.127774499997"/>
    <n v="8976.9932534999989"/>
    <n v="6354.6717479999998"/>
  </r>
  <r>
    <x v="18"/>
    <x v="2"/>
    <s v="IMPORTAÇÃO"/>
    <s v="b"/>
    <n v="789934.64335337502"/>
    <n v="2055228.3180446157"/>
    <n v="1545588.0199342694"/>
    <n v="1956909.171173298"/>
    <n v="994866.92852567311"/>
    <n v="1536163.0359960867"/>
    <n v="1762143.0756645286"/>
    <n v="1378861.3047118655"/>
    <n v="1163685.4773088268"/>
    <n v="1885774.1597693847"/>
    <n v="1216960.2405835576"/>
    <n v="1206457.310217154"/>
  </r>
  <r>
    <x v="18"/>
    <x v="3"/>
    <s v="IMPORTAÇÃO"/>
    <s v="b"/>
    <n v="10302115.81775938"/>
    <n v="6094123.6312370189"/>
    <n v="6695410.0515089678"/>
    <n v="7287328.0803173482"/>
    <n v="4633078.5049732868"/>
    <n v="4214692.7683627587"/>
    <n v="4493918.0090285679"/>
    <n v="4636440.7627737792"/>
    <n v="2975395.5654479815"/>
    <n v="7023462.6368780062"/>
    <n v="5743569.1103272652"/>
    <n v="9176479.2908661515"/>
  </r>
  <r>
    <x v="18"/>
    <x v="4"/>
    <s v="IMPORTAÇÃO"/>
    <s v="b"/>
    <n v="74.509101678183626"/>
    <n v="247538.71369592307"/>
    <n v="270019.25835421524"/>
    <n v="58.340626614017772"/>
    <n v="271880.21630500501"/>
    <n v="74.521519861796648"/>
    <n v="204352.15798127346"/>
    <n v="265512.04756640672"/>
    <n v="0"/>
    <n v="0.96861832181638718"/>
    <n v="468554.23619470885"/>
    <n v="279486.52141346497"/>
  </r>
  <r>
    <x v="18"/>
    <x v="5"/>
    <s v="IMPORTAÇÃO"/>
    <s v="b"/>
    <n v="3135637.5802724999"/>
    <n v="3298176.9473970835"/>
    <n v="2343434.6776062497"/>
    <n v="1869493.5515804167"/>
    <n v="1078962.4735754167"/>
    <n v="1556823.3476625001"/>
    <n v="2194016.0478495839"/>
    <n v="4392623.8279179167"/>
    <n v="1348556.9934704169"/>
    <n v="1382287.4669454168"/>
    <n v="2997223.6681804168"/>
    <n v="2022968.1630366663"/>
  </r>
  <r>
    <x v="18"/>
    <x v="6"/>
    <s v="IMPORTAÇÃO"/>
    <s v="b"/>
    <n v="2971284.6328579485"/>
    <n v="3977046.5852448582"/>
    <n v="3736418.5605332339"/>
    <n v="2700117.3137559686"/>
    <n v="1983822.5332321513"/>
    <n v="4124024.6880829339"/>
    <n v="7441307.3607979771"/>
    <n v="5739072.7759455414"/>
    <n v="3987573.6485012113"/>
    <n v="3972060.7460402283"/>
    <n v="3703947.9450389883"/>
    <n v="5830897.5239788312"/>
  </r>
  <r>
    <x v="18"/>
    <x v="7"/>
    <s v="IMPORTAÇÃO"/>
    <s v="b"/>
    <n v="2518665.221264394"/>
    <n v="2826061.7734665093"/>
    <n v="2427105.465837507"/>
    <n v="1613633.3186547577"/>
    <n v="1322497.3324569005"/>
    <n v="1330374.2174936254"/>
    <n v="1163356.3659348653"/>
    <n v="894136.29870722361"/>
    <n v="598316.9640628976"/>
    <n v="546622.80428463616"/>
    <n v="1229591.3288155256"/>
    <n v="2190615.5523636388"/>
  </r>
  <r>
    <x v="18"/>
    <x v="8"/>
    <s v="IMPORTAÇÃO"/>
    <s v="b"/>
    <n v="0"/>
    <n v="0"/>
    <n v="0"/>
    <n v="0"/>
    <n v="0"/>
    <n v="0"/>
    <n v="0"/>
    <n v="0"/>
    <n v="0"/>
    <n v="0"/>
    <n v="0"/>
    <n v="29456.953606986113"/>
  </r>
  <r>
    <x v="18"/>
    <x v="9"/>
    <s v="IMPORTAÇÃO"/>
    <s v="b"/>
    <n v="0"/>
    <n v="0"/>
    <n v="0"/>
    <n v="0"/>
    <n v="0"/>
    <n v="0"/>
    <n v="0"/>
    <n v="0"/>
    <n v="0"/>
    <n v="0"/>
    <n v="0"/>
    <n v="0"/>
  </r>
  <r>
    <x v="18"/>
    <x v="10"/>
    <s v="IMPORTAÇÃO"/>
    <s v="b"/>
    <n v="1004184.0681473091"/>
    <n v="297646.26286635792"/>
    <n v="152984.65551080101"/>
    <n v="2580.4516252440553"/>
    <n v="0"/>
    <n v="351727.7181321152"/>
    <n v="317166.5189511514"/>
    <n v="0.28339569461827285"/>
    <n v="632961.88293861074"/>
    <n v="1221339.065652278"/>
    <n v="822109.67902682105"/>
    <n v="592836.48481740931"/>
  </r>
  <r>
    <x v="18"/>
    <x v="11"/>
    <s v="IMPORTAÇÃO"/>
    <s v="b"/>
    <n v="261903.32542788112"/>
    <n v="168435.53500489882"/>
    <n v="136255.61926882586"/>
    <n v="310640.26198792167"/>
    <n v="883621.85275839409"/>
    <n v="237276.09640164635"/>
    <n v="829060.68795071542"/>
    <n v="578579.94608410238"/>
    <n v="361829.96131151146"/>
    <n v="655325.77156986471"/>
    <n v="1144398.716505466"/>
    <n v="574485.52593400807"/>
  </r>
  <r>
    <x v="18"/>
    <x v="12"/>
    <s v="IMPORTAÇÃO"/>
    <s v="b"/>
    <n v="12954.824638194445"/>
    <n v="3177.9410622453711"/>
    <n v="8096.3031269560179"/>
    <n v="4875.7311302662038"/>
    <n v="6339.9392033101858"/>
    <n v="8283.8908863078705"/>
    <n v="6656.5699858796288"/>
    <n v="6208.2317466898148"/>
    <n v="2429.7812665162041"/>
    <n v="7386.9159331481478"/>
    <n v="7703.9689483333341"/>
    <n v="6756.6027164467587"/>
  </r>
  <r>
    <x v="18"/>
    <x v="13"/>
    <s v="IMPORTAÇÃO"/>
    <s v="b"/>
    <n v="352927.34606668621"/>
    <n v="214891.09535562771"/>
    <n v="549131.15993167437"/>
    <n v="631813.12591341895"/>
    <n v="257751.33806960462"/>
    <n v="220476.89277331415"/>
    <n v="426180.14817144105"/>
    <n v="742298.61190155754"/>
    <n v="579819.33307872084"/>
    <n v="355809.8270287675"/>
    <n v="297489.50925662799"/>
    <n v="323515.1632703956"/>
  </r>
  <r>
    <x v="19"/>
    <x v="0"/>
    <s v="IMPORTAÇÃO"/>
    <s v="b"/>
    <n v="669.5794224"/>
    <n v="1048.7537148000001"/>
    <n v="745.8916928000001"/>
    <n v="1519.2437755999999"/>
    <n v="1596.5440064000002"/>
    <n v="1169.5119304"/>
    <n v="10027.227374800001"/>
    <n v="1498.6377444000002"/>
    <n v="4151.8882400000002"/>
    <n v="7930.296766800001"/>
    <n v="3938.5010664000006"/>
    <n v="5703.0228864000001"/>
  </r>
  <r>
    <x v="19"/>
    <x v="1"/>
    <s v="IMPORTAÇÃO"/>
    <s v="b"/>
    <n v="9292.1434164999991"/>
    <n v="8088.7340125000001"/>
    <n v="9114.6557169999996"/>
    <n v="12044.541261"/>
    <n v="10314.7284535"/>
    <n v="11257.379209999999"/>
    <n v="11694.375265500001"/>
    <n v="7161.9918730000009"/>
    <n v="10348.593711"/>
    <n v="13855.147445000002"/>
    <n v="7593.6799424999999"/>
    <n v="7622.5056815000007"/>
  </r>
  <r>
    <x v="19"/>
    <x v="2"/>
    <s v="IMPORTAÇÃO"/>
    <s v="b"/>
    <n v="1249866.3795011058"/>
    <n v="1826518.1500583075"/>
    <n v="1497269.7902326826"/>
    <n v="1263797.0083538459"/>
    <n v="1872470.7459315287"/>
    <n v="702064.54011086538"/>
    <n v="1723965.1627349518"/>
    <n v="1206715.9665576154"/>
    <n v="928729.00182572124"/>
    <n v="1892612.6831171538"/>
    <n v="1071562.011011702"/>
    <n v="1316767.3085372115"/>
  </r>
  <r>
    <x v="19"/>
    <x v="3"/>
    <s v="IMPORTAÇÃO"/>
    <s v="b"/>
    <n v="5420491.5431960449"/>
    <n v="4073130.0300896242"/>
    <n v="4946289.9514390491"/>
    <n v="6462715.6588029927"/>
    <n v="6903387.2922220305"/>
    <n v="5519068.1400942719"/>
    <n v="6908534.3500516778"/>
    <n v="6424100.0568717606"/>
    <n v="7815353.2077560909"/>
    <n v="9759197.6973968893"/>
    <n v="12015877.758296704"/>
    <n v="5568227.6783073349"/>
  </r>
  <r>
    <x v="19"/>
    <x v="4"/>
    <s v="IMPORTAÇÃO"/>
    <s v="b"/>
    <n v="68.182037127344529"/>
    <n v="0"/>
    <n v="0"/>
    <n v="0"/>
    <n v="0"/>
    <n v="0"/>
    <n v="353339.48352408694"/>
    <n v="0"/>
    <n v="68.076482566633771"/>
    <n v="0"/>
    <n v="0"/>
    <n v="0"/>
  </r>
  <r>
    <x v="19"/>
    <x v="5"/>
    <s v="IMPORTAÇÃO"/>
    <s v="b"/>
    <n v="2926847.0752470833"/>
    <n v="954056.63492250012"/>
    <n v="1653493.9671499999"/>
    <n v="1967251.1801341665"/>
    <n v="2747859.6612645835"/>
    <n v="1520617.2642233332"/>
    <n v="1745856.157944167"/>
    <n v="1597255.1693037502"/>
    <n v="636511.60036291671"/>
    <n v="2973094.1338870833"/>
    <n v="1095406.6234858334"/>
    <n v="2544167.0700333333"/>
  </r>
  <r>
    <x v="19"/>
    <x v="6"/>
    <s v="IMPORTAÇÃO"/>
    <s v="b"/>
    <n v="2373777.7793790456"/>
    <n v="6542179.1467357837"/>
    <n v="4697365.5808307696"/>
    <n v="2535813.6515177493"/>
    <n v="2555583.4651312963"/>
    <n v="1915387.259029601"/>
    <n v="10028139.937025927"/>
    <n v="4349790.2949575074"/>
    <n v="4813923.0534432195"/>
    <n v="3973098.5646902281"/>
    <n v="3619104.1872379202"/>
    <n v="592229.18321799138"/>
  </r>
  <r>
    <x v="19"/>
    <x v="7"/>
    <s v="IMPORTAÇÃO"/>
    <s v="b"/>
    <n v="2686527.5010077357"/>
    <n v="2079367.182760499"/>
    <n v="1939597.0424267249"/>
    <n v="2796805.4597359705"/>
    <n v="3260560.907338059"/>
    <n v="1471560.5399131805"/>
    <n v="3588635.5235579922"/>
    <n v="2014695.0087903505"/>
    <n v="2038294.4606786794"/>
    <n v="2582305.1119564152"/>
    <n v="3772969.222046752"/>
    <n v="2138473.146139299"/>
  </r>
  <r>
    <x v="19"/>
    <x v="8"/>
    <s v="IMPORTAÇÃO"/>
    <s v="b"/>
    <n v="36222.928431527776"/>
    <n v="29534.999666069445"/>
    <n v="0"/>
    <n v="1864.692797125"/>
    <n v="123724.100718125"/>
    <n v="0"/>
    <n v="55700.286039722225"/>
    <n v="2.6207541666666667E-2"/>
    <n v="1238.5771550138888"/>
    <n v="3139.4538313333333"/>
    <n v="63044.91464841667"/>
    <n v="60632.335721055555"/>
  </r>
  <r>
    <x v="19"/>
    <x v="9"/>
    <s v="IMPORTAÇÃO"/>
    <s v="b"/>
    <n v="0"/>
    <n v="0"/>
    <n v="0"/>
    <n v="0"/>
    <n v="0"/>
    <n v="0"/>
    <n v="0"/>
    <n v="0"/>
    <n v="0"/>
    <n v="0"/>
    <n v="0"/>
    <n v="0"/>
  </r>
  <r>
    <x v="19"/>
    <x v="10"/>
    <s v="IMPORTAÇÃO"/>
    <s v="b"/>
    <n v="1240986.2593919525"/>
    <n v="653893.15044270339"/>
    <n v="0"/>
    <n v="1009459.0460369838"/>
    <n v="324644.49688924907"/>
    <n v="4384.7375476470588"/>
    <n v="73187.741089637042"/>
    <n v="899793.52429998748"/>
    <n v="991862.23589207756"/>
    <n v="680115.28173957451"/>
    <n v="328808.02048093866"/>
    <n v="320144.38580548187"/>
  </r>
  <r>
    <x v="19"/>
    <x v="11"/>
    <s v="IMPORTAÇÃO"/>
    <s v="b"/>
    <n v="454214.92826314428"/>
    <n v="124570.90087298244"/>
    <n v="696785.89027971646"/>
    <n v="232461.59062168698"/>
    <n v="449450.4099205535"/>
    <n v="104482.34272014844"/>
    <n v="412804.89036165993"/>
    <n v="473030.55959137663"/>
    <n v="168726.13101751686"/>
    <n v="184012.42347948719"/>
    <n v="252761.84629327938"/>
    <n v="91954.78978430503"/>
  </r>
  <r>
    <x v="19"/>
    <x v="12"/>
    <s v="IMPORTAÇÃO"/>
    <s v="b"/>
    <n v="2884.5549131597222"/>
    <n v="11748.891888275462"/>
    <n v="2360.4695986805555"/>
    <n v="12884.246272511575"/>
    <n v="8850.5998553587979"/>
    <n v="3546.7466923495372"/>
    <n v="8468.8069323842592"/>
    <n v="2461.3322347337962"/>
    <n v="3559.6539066203704"/>
    <n v="7547.1240913310185"/>
    <n v="5278.1624923032414"/>
    <n v="5547.4304231828701"/>
  </r>
  <r>
    <x v="19"/>
    <x v="13"/>
    <s v="IMPORTAÇÃO"/>
    <s v="b"/>
    <n v="311643.05913060461"/>
    <n v="306859.49040975585"/>
    <n v="320203.6368152558"/>
    <n v="331838.44690219773"/>
    <n v="362871.22849991854"/>
    <n v="536923.24576147669"/>
    <n v="379053.90033482556"/>
    <n v="368456.14095596515"/>
    <n v="447488.98590141849"/>
    <n v="500284.36382448819"/>
    <n v="461130.58912379073"/>
    <n v="479296.54044395359"/>
  </r>
  <r>
    <x v="20"/>
    <x v="0"/>
    <s v="IMPORTAÇÃO"/>
    <s v="b"/>
    <n v="7636.5411623999998"/>
    <n v="13710.546247200002"/>
    <n v="13231.857956000002"/>
    <n v="26349.296597600005"/>
    <n v="37729.090851200002"/>
    <n v="10758.3917076"/>
    <n v="20632.4668112"/>
    <n v="6021.2259083999998"/>
    <n v="12668.0946152"/>
    <n v="18392.011943599999"/>
    <n v="18618.064646800001"/>
    <n v="16996.1588992"/>
  </r>
  <r>
    <x v="20"/>
    <x v="1"/>
    <s v="IMPORTAÇÃO"/>
    <s v="b"/>
    <n v="14658.831752999997"/>
    <n v="14263.770320999998"/>
    <n v="32243.752152500001"/>
    <n v="22070.414025500006"/>
    <n v="12590.20529"/>
    <n v="12793.396835"/>
    <n v="27755.259360999993"/>
    <n v="27727.538174000005"/>
    <n v="75267.218468500039"/>
    <n v="97438.162067000012"/>
    <n v="99217.480281500015"/>
    <n v="76100.625964000021"/>
  </r>
  <r>
    <x v="20"/>
    <x v="2"/>
    <s v="IMPORTAÇÃO"/>
    <s v="b"/>
    <n v="1923132.0750075767"/>
    <n v="1304572.1168860961"/>
    <n v="790438.45108648064"/>
    <n v="879833.34337455768"/>
    <n v="906341.91696059611"/>
    <n v="1328438.1296148365"/>
    <n v="1460786.8661881154"/>
    <n v="1219057.511201221"/>
    <n v="1805797.3689158559"/>
    <n v="1090884.8455942883"/>
    <n v="2574938.0516065862"/>
    <n v="666624.34560641344"/>
  </r>
  <r>
    <x v="20"/>
    <x v="3"/>
    <s v="IMPORTAÇÃO"/>
    <s v="b"/>
    <n v="7472706.1352612264"/>
    <n v="7062734.8218874168"/>
    <n v="5949011.5909366198"/>
    <n v="6271860.6269334871"/>
    <n v="4435416.302502119"/>
    <n v="5248603.283940549"/>
    <n v="7117039.5139021305"/>
    <n v="7094441.3347767508"/>
    <n v="6197740.0906862384"/>
    <n v="7396666.7576918332"/>
    <n v="5359678.6928106425"/>
    <n v="5837597.0939167021"/>
  </r>
  <r>
    <x v="20"/>
    <x v="4"/>
    <s v="IMPORTAÇÃO"/>
    <s v="b"/>
    <n v="0"/>
    <n v="0"/>
    <n v="87.998980938144328"/>
    <n v="0"/>
    <n v="0"/>
    <n v="0"/>
    <n v="0"/>
    <n v="252504.25385715463"/>
    <n v="0"/>
    <n v="0"/>
    <n v="0"/>
    <n v="259726.41471370103"/>
  </r>
  <r>
    <x v="20"/>
    <x v="5"/>
    <s v="IMPORTAÇÃO"/>
    <s v="b"/>
    <n v="1275556.1482333334"/>
    <n v="1020510.414651667"/>
    <n v="1422873.5826395834"/>
    <n v="2402376.9998725001"/>
    <n v="3033675.6581224999"/>
    <n v="2822420.3338033333"/>
    <n v="1558747.6307120835"/>
    <n v="827075.02223458339"/>
    <n v="1397661.5971133334"/>
    <n v="1337613.4419291664"/>
    <n v="3382683.0173716666"/>
    <n v="2270950.1323345834"/>
  </r>
  <r>
    <x v="20"/>
    <x v="6"/>
    <s v="IMPORTAÇÃO"/>
    <s v="b"/>
    <n v="2742597.7721888283"/>
    <n v="2367221.4261749149"/>
    <n v="2062402.9916479858"/>
    <n v="2246029.1873860569"/>
    <n v="884785.49706269987"/>
    <n v="1852788.7835879857"/>
    <n v="779610.19654074276"/>
    <n v="2414140.8658945858"/>
    <n v="3725830.8721867288"/>
    <n v="1960626.7403917999"/>
    <n v="2658356.9900569571"/>
    <n v="412681.35289100005"/>
  </r>
  <r>
    <x v="20"/>
    <x v="7"/>
    <s v="IMPORTAÇÃO"/>
    <s v="b"/>
    <n v="3729783.339735067"/>
    <n v="2372847.1080080541"/>
    <n v="3474420.7171244058"/>
    <n v="2808463.0546002565"/>
    <n v="2304742.9067718242"/>
    <n v="1244158.8164609054"/>
    <n v="1023169.7250087162"/>
    <n v="1367162.4428178244"/>
    <n v="1206231.8146442163"/>
    <n v="1945324.0219500407"/>
    <n v="1521578.663775973"/>
    <n v="1809215.8484499056"/>
  </r>
  <r>
    <x v="20"/>
    <x v="8"/>
    <s v="IMPORTAÇÃO"/>
    <s v="b"/>
    <n v="0"/>
    <n v="62642.026110375002"/>
    <n v="57765.536417374999"/>
    <n v="2.6207541666666667E-2"/>
    <n v="2.6207541666666667E-2"/>
    <n v="43562.752324250003"/>
    <n v="55834.914181263892"/>
    <n v="0"/>
    <n v="0"/>
    <n v="0"/>
    <n v="5.2415083333333334E-2"/>
    <n v="0"/>
  </r>
  <r>
    <x v="20"/>
    <x v="9"/>
    <s v="IMPORTAÇÃO"/>
    <s v="b"/>
    <n v="0"/>
    <n v="0"/>
    <n v="0"/>
    <n v="0"/>
    <n v="0"/>
    <n v="0"/>
    <n v="0"/>
    <n v="0"/>
    <n v="0"/>
    <n v="0"/>
    <n v="0"/>
    <n v="0"/>
  </r>
  <r>
    <x v="20"/>
    <x v="10"/>
    <s v="IMPORTAÇÃO"/>
    <s v="b"/>
    <n v="956070.66192540887"/>
    <n v="583825.82107314467"/>
    <n v="0"/>
    <n v="0"/>
    <n v="0"/>
    <n v="0"/>
    <n v="0"/>
    <n v="0"/>
    <n v="0"/>
    <n v="0"/>
    <n v="0"/>
    <n v="514894.26632298116"/>
  </r>
  <r>
    <x v="20"/>
    <x v="11"/>
    <s v="IMPORTAÇÃO"/>
    <s v="b"/>
    <n v="227793.15952497968"/>
    <n v="508378.68912402133"/>
    <n v="332655.70895163278"/>
    <n v="266996.51817399455"/>
    <n v="386335.97780495271"/>
    <n v="174870.0445879891"/>
    <n v="177351.30248267206"/>
    <n v="399601.34837213228"/>
    <n v="501534.2978334006"/>
    <n v="908192.08303408884"/>
    <n v="655689.21393797547"/>
    <n v="1242983.0169594067"/>
  </r>
  <r>
    <x v="20"/>
    <x v="12"/>
    <s v="IMPORTAÇÃO"/>
    <s v="b"/>
    <n v="6811.3400791666654"/>
    <n v="7867.6787252777794"/>
    <n v="7598.3161560532417"/>
    <n v="5191.1024948611102"/>
    <n v="2295.0963419675927"/>
    <n v="218.68737546296296"/>
    <n v="3493.8438575462965"/>
    <n v="6730.1185396180554"/>
    <n v="6531.2760970949075"/>
    <n v="5553.7930319097222"/>
    <n v="8127.0096299421284"/>
    <n v="12601.059225057872"/>
  </r>
  <r>
    <x v="20"/>
    <x v="13"/>
    <s v="IMPORTAÇÃO"/>
    <s v="b"/>
    <n v="274856.78354137205"/>
    <n v="321833.37046865129"/>
    <n v="316884.11645043024"/>
    <n v="584529.1062380583"/>
    <n v="460372.65970505809"/>
    <n v="390536.29954898811"/>
    <n v="254955.34199502319"/>
    <n v="350025.01563444192"/>
    <n v="492414.83878805803"/>
    <n v="496906.22389320936"/>
    <n v="901568.09097540588"/>
    <n v="513989.73548103473"/>
  </r>
  <r>
    <x v="21"/>
    <x v="0"/>
    <s v="IMPORTAÇÃO"/>
    <s v="b"/>
    <n v="10865.0668852"/>
    <n v="27348.860930000006"/>
    <n v="26229.415887200001"/>
    <n v="36962.421307999997"/>
    <n v="43180.502928400005"/>
    <n v="44370.982937599998"/>
    <n v="22700.329292400002"/>
    <n v="56840.577285600004"/>
    <n v="55013.826233200001"/>
    <n v="33980.603410800002"/>
    <n v="36804.593099999998"/>
    <n v="9336.2380528000012"/>
  </r>
  <r>
    <x v="21"/>
    <x v="2"/>
    <s v="IMPORTAÇÃO"/>
    <s v="b"/>
    <n v="1323647.2236730962"/>
    <n v="2633586.3447137787"/>
    <n v="1735589.4573622595"/>
    <n v="1465929.5418498942"/>
    <n v="2021909.9183689326"/>
    <n v="1909416.0859210866"/>
    <n v="1916253.9137610192"/>
    <n v="2055452.434861125"/>
    <n v="2720368.5345983752"/>
    <n v="1554450.930726327"/>
    <n v="1916734.0681797883"/>
    <n v="1220212.8041487595"/>
  </r>
  <r>
    <x v="21"/>
    <x v="7"/>
    <s v="IMPORTAÇÃO"/>
    <s v="b"/>
    <n v="1649193.9533256621"/>
    <n v="923071.40223778388"/>
    <n v="795057.00724410813"/>
    <n v="552987.1840900135"/>
    <n v="749853.61322968919"/>
    <n v="894939.64903024316"/>
    <n v="848782.76231854048"/>
    <n v="2324529.5610646894"/>
    <n v="1720996.1123555002"/>
    <n v="2522662.7409388782"/>
    <n v="1360212.330263973"/>
    <n v="878825.65729509457"/>
  </r>
  <r>
    <x v="21"/>
    <x v="8"/>
    <s v="IMPORTAÇÃO"/>
    <s v="b"/>
    <n v="0"/>
    <n v="0"/>
    <n v="0"/>
    <n v="0"/>
    <n v="0"/>
    <n v="0"/>
    <n v="0"/>
    <n v="0"/>
    <n v="0"/>
    <n v="0"/>
    <n v="0"/>
    <n v="0"/>
  </r>
  <r>
    <x v="21"/>
    <x v="5"/>
    <s v="IMPORTAÇÃO"/>
    <s v="b"/>
    <n v="1704005.7790454167"/>
    <n v="1651692.7456004168"/>
    <n v="2444167.2609495833"/>
    <n v="1848822.1024099998"/>
    <n v="2129153.2823966667"/>
    <n v="2261471.9128154172"/>
    <n v="3370053.8081449997"/>
    <n v="3844327.3825341659"/>
    <n v="1390486.2684641669"/>
    <n v="2236262.8215133338"/>
    <n v="712108.17726166686"/>
    <n v="1674473.6739833332"/>
  </r>
  <r>
    <x v="21"/>
    <x v="13"/>
    <s v="IMPORTAÇÃO"/>
    <s v="b"/>
    <n v="573986.02432380221"/>
    <n v="967674.90097824216"/>
    <n v="943946.46841979004"/>
    <n v="474850.22255882574"/>
    <n v="450384.18544441857"/>
    <n v="382038.20308158116"/>
    <n v="646362.40722865134"/>
    <n v="404553.28009490692"/>
    <n v="653846.44736313832"/>
    <n v="632455.78359330271"/>
    <n v="643184.96343250037"/>
    <n v="206185.44978568604"/>
  </r>
  <r>
    <x v="21"/>
    <x v="6"/>
    <s v="IMPORTAÇÃO"/>
    <s v="b"/>
    <n v="7706989.7703577718"/>
    <n v="0"/>
    <n v="2917182.2672120291"/>
    <n v="5778144.0920795426"/>
    <n v="3356969.7090505571"/>
    <n v="5252373.2582777571"/>
    <n v="1700335.5062054712"/>
    <n v="4782768.3521386711"/>
    <n v="3457221.6967367865"/>
    <n v="5837367.8647863995"/>
    <n v="4766770.5079378439"/>
    <n v="4708614.7629398722"/>
  </r>
  <r>
    <x v="21"/>
    <x v="4"/>
    <s v="IMPORTAÇÃO"/>
    <s v="b"/>
    <n v="244788.40127467015"/>
    <n v="0"/>
    <n v="0"/>
    <n v="0"/>
    <n v="0"/>
    <n v="63.377941175257732"/>
    <n v="18.674899793814433"/>
    <n v="676851.77125896909"/>
    <n v="955710.41331254644"/>
    <n v="525912.79499875254"/>
    <n v="243524.51258772166"/>
    <n v="1264295.3588288247"/>
  </r>
  <r>
    <x v="21"/>
    <x v="3"/>
    <s v="IMPORTAÇÃO"/>
    <s v="b"/>
    <n v="4974731.0291041182"/>
    <n v="4483621.6309781903"/>
    <n v="5612418.0546398805"/>
    <n v="8821108.9163941666"/>
    <n v="8590388.4122378323"/>
    <n v="7858926.6243878091"/>
    <n v="7782117.5612711404"/>
    <n v="10518446.00577696"/>
    <n v="6130404.2302164771"/>
    <n v="11655508.68493738"/>
    <n v="7140950.5860348446"/>
    <n v="7235186.5786188329"/>
  </r>
  <r>
    <x v="21"/>
    <x v="12"/>
    <s v="IMPORTAÇÃO"/>
    <s v="b"/>
    <n v="8130.2273336689823"/>
    <n v="2942.3935016435184"/>
    <n v="6967.0347162847229"/>
    <n v="5512.5161537847234"/>
    <n v="11685.826351203701"/>
    <n v="6083.0616157407394"/>
    <n v="7060.493721817129"/>
    <n v="2542.422736574074"/>
    <n v="11465.49372451389"/>
    <n v="8910.6442452662013"/>
    <n v="9891.9565234837974"/>
    <n v="2667.6001473958336"/>
  </r>
  <r>
    <x v="21"/>
    <x v="1"/>
    <s v="IMPORTAÇÃO"/>
    <s v="b"/>
    <n v="98776.073688500008"/>
    <n v="68235.210888500005"/>
    <n v="58598.178780499999"/>
    <n v="64593.004362000022"/>
    <n v="61405.12922100001"/>
    <n v="41771.456623999999"/>
    <n v="41664.476160499995"/>
    <n v="48049.745533000016"/>
    <n v="50813.564752000013"/>
    <n v="60451.041748999989"/>
    <n v="66620.018362499992"/>
    <n v="48316.640580500018"/>
  </r>
  <r>
    <x v="21"/>
    <x v="10"/>
    <s v="IMPORTAÇÃO"/>
    <s v="b"/>
    <n v="0"/>
    <n v="648509.9897618239"/>
    <n v="324348.90293096856"/>
    <n v="429130.74486872961"/>
    <n v="0"/>
    <n v="0"/>
    <n v="310024.96433961007"/>
    <n v="312005.95384460379"/>
    <n v="0"/>
    <n v="0"/>
    <n v="327391.58862883021"/>
    <n v="0"/>
  </r>
  <r>
    <x v="21"/>
    <x v="9"/>
    <s v="IMPORTAÇÃO"/>
    <s v="b"/>
    <n v="0"/>
    <n v="0"/>
    <n v="0"/>
    <n v="0"/>
    <n v="0"/>
    <n v="0"/>
    <n v="0"/>
    <n v="0"/>
    <n v="0"/>
    <n v="0"/>
    <n v="0"/>
    <n v="0"/>
  </r>
  <r>
    <x v="21"/>
    <x v="11"/>
    <s v="IMPORTAÇÃO"/>
    <s v="b"/>
    <n v="1199054.0756742379"/>
    <n v="1122736.5259827394"/>
    <n v="628757.9791255868"/>
    <n v="554834.16474994598"/>
    <n v="811883.71764879895"/>
    <n v="349342.38813963567"/>
    <n v="710430.01605878549"/>
    <n v="658217.19128507376"/>
    <n v="402906.45254099858"/>
    <n v="455133.44424168667"/>
    <n v="717872.34673649108"/>
    <n v="567974.96142838045"/>
  </r>
  <r>
    <x v="22"/>
    <x v="0"/>
    <s v="IMPORTAÇÃO"/>
    <s v="b"/>
    <n v="19113.124853199999"/>
    <n v="33775.524922800003"/>
    <n v="39753.170118399998"/>
    <n v="40379.991105599998"/>
    <n v="33827.346820800005"/>
    <n v="8827.5918567999997"/>
    <n v="21801.297601199996"/>
    <n v="19193.953514000001"/>
    <n v="34412.127331600015"/>
    <n v="9104.7791811999996"/>
    <n v="56926.609613599998"/>
    <n v="17474.742871599999"/>
  </r>
  <r>
    <x v="22"/>
    <x v="2"/>
    <s v="IMPORTAÇÃO"/>
    <s v="b"/>
    <n v="751152.49740699038"/>
    <n v="1520189.1502690578"/>
    <n v="1599369.2278239904"/>
    <n v="2362739.0521749812"/>
    <n v="3497167.7625198364"/>
    <n v="1049864.7247709616"/>
    <n v="2211836.180471635"/>
    <n v="2122068.3326900285"/>
    <n v="2204120.7124604043"/>
    <n v="1029666.9171384326"/>
    <n v="2055900.1846626056"/>
    <n v="2401796.595033058"/>
  </r>
  <r>
    <x v="22"/>
    <x v="7"/>
    <s v="IMPORTAÇÃO"/>
    <s v="b"/>
    <n v="2194567.0079201758"/>
    <n v="1012887.2371178918"/>
    <n v="1018975.8071968649"/>
    <n v="856458.62544921623"/>
    <n v="957331.52132216224"/>
    <n v="884329.25804458139"/>
    <n v="1490420.6959830811"/>
    <n v="1936951.0693767567"/>
    <n v="2961351.9311957979"/>
    <n v="4555082.6374324737"/>
    <n v="3061982.8988768114"/>
    <n v="6231781.7683930136"/>
  </r>
  <r>
    <x v="22"/>
    <x v="8"/>
    <s v="IMPORTAÇÃO"/>
    <s v="b"/>
    <n v="0"/>
    <n v="0"/>
    <n v="0"/>
    <n v="2.6207541666666667E-2"/>
    <n v="0"/>
    <n v="0"/>
    <n v="0"/>
    <n v="2.6207541666666667E-2"/>
    <n v="0"/>
    <n v="0"/>
    <n v="0"/>
    <n v="0"/>
  </r>
  <r>
    <x v="22"/>
    <x v="5"/>
    <s v="IMPORTAÇÃO"/>
    <s v="b"/>
    <n v="1412219.8067470833"/>
    <n v="721223.11467500008"/>
    <n v="2334515.0433512507"/>
    <n v="962732.40230500023"/>
    <n v="2477119.9743499998"/>
    <n v="2646032.4344841666"/>
    <n v="3412682.9840254164"/>
    <n v="1483614.0157341666"/>
    <n v="1436406.8381079168"/>
    <n v="1660384.1691404164"/>
    <n v="1129144.12741875"/>
    <n v="2392760.7007924998"/>
  </r>
  <r>
    <x v="22"/>
    <x v="13"/>
    <s v="IMPORTAÇÃO"/>
    <s v="b"/>
    <n v="324307.75978145323"/>
    <n v="308029.57059933728"/>
    <n v="466260.75563056982"/>
    <n v="349743.7221665234"/>
    <n v="473925.62048882549"/>
    <n v="608514.47753501113"/>
    <n v="447292.3708290584"/>
    <n v="404483.26573312772"/>
    <n v="449409.00891377934"/>
    <n v="679954.56371149991"/>
    <n v="421622.88096340705"/>
    <n v="407467.01994994172"/>
  </r>
  <r>
    <x v="22"/>
    <x v="6"/>
    <s v="IMPORTAÇÃO"/>
    <s v="b"/>
    <n v="3217238.6057189712"/>
    <n v="348145.04492017144"/>
    <n v="2513248.0991753712"/>
    <n v="5420694.3425320713"/>
    <n v="7386093.2516252995"/>
    <n v="1716671.2659558288"/>
    <n v="4930772.3257525004"/>
    <n v="5327188.9218625994"/>
    <n v="3469286.3969484149"/>
    <n v="1065597.0207966571"/>
    <n v="1571597.5980102427"/>
    <n v="5626351.8108299291"/>
  </r>
  <r>
    <x v="22"/>
    <x v="4"/>
    <s v="IMPORTAÇÃO"/>
    <s v="b"/>
    <n v="0"/>
    <n v="60.926860577319587"/>
    <n v="0"/>
    <n v="130367.05031738146"/>
    <n v="483442.54538654641"/>
    <n v="0"/>
    <n v="356658.6247489794"/>
    <n v="66.399643711340204"/>
    <n v="1.2968680412371135E-2"/>
    <n v="259006.78263761854"/>
    <n v="0"/>
    <n v="97559.446747762893"/>
  </r>
  <r>
    <x v="22"/>
    <x v="3"/>
    <s v="IMPORTAÇÃO"/>
    <s v="b"/>
    <n v="8774905.52961093"/>
    <n v="3535093.1836411427"/>
    <n v="7499551.0668048337"/>
    <n v="9796984.3793580718"/>
    <n v="9108734.5596310236"/>
    <n v="6037179.6540562259"/>
    <n v="8410438.4906388577"/>
    <n v="11616031.239086825"/>
    <n v="12570176.381923702"/>
    <n v="9178285.2868378554"/>
    <n v="4273110.458572845"/>
    <n v="9407839.5179506801"/>
  </r>
  <r>
    <x v="22"/>
    <x v="12"/>
    <s v="IMPORTAÇÃO"/>
    <s v="b"/>
    <n v="4915.0934018750004"/>
    <n v="7307.5216416435178"/>
    <n v="7526.5438912499985"/>
    <n v="9325.0582777430554"/>
    <n v="9542.3915968865731"/>
    <n v="9405.9959022569456"/>
    <n v="5667.6502407060179"/>
    <n v="5095.4522476504626"/>
    <n v="8053.6794723842595"/>
    <n v="7506.8809551273152"/>
    <n v="5162.8565888425919"/>
    <n v="3917.2048535532413"/>
  </r>
  <r>
    <x v="22"/>
    <x v="1"/>
    <s v="IMPORTAÇÃO"/>
    <s v="b"/>
    <n v="44908.545384500001"/>
    <n v="24220.294094999997"/>
    <n v="30256.348614000006"/>
    <n v="18440.909847000003"/>
    <n v="19578.94357950001"/>
    <n v="15589.424483500001"/>
    <n v="25183.869975500005"/>
    <n v="39035.396944500004"/>
    <n v="33236.614002000002"/>
    <n v="25537.280592499992"/>
    <n v="42729.525085500005"/>
    <n v="28013.348674499994"/>
  </r>
  <r>
    <x v="22"/>
    <x v="10"/>
    <s v="IMPORTAÇÃO"/>
    <s v="b"/>
    <n v="677216.29492800008"/>
    <n v="316317.59882032702"/>
    <n v="0"/>
    <n v="331963.10165393713"/>
    <n v="324231.78587759752"/>
    <n v="658042.41438886791"/>
    <n v="1161308.0483370062"/>
    <n v="815275.82846967294"/>
    <n v="998820.96562353463"/>
    <n v="523261.56496328302"/>
    <n v="1021523.0181637107"/>
    <n v="1313162.8045796354"/>
  </r>
  <r>
    <x v="22"/>
    <x v="11"/>
    <s v="IMPORTAÇÃO"/>
    <s v="b"/>
    <n v="799283.36928709876"/>
    <n v="500321.84146283392"/>
    <n v="514379.07449302298"/>
    <n v="518431.8596659922"/>
    <n v="1012626.8574745617"/>
    <n v="448687.81502148445"/>
    <n v="552274.72986457485"/>
    <n v="643396.57394646422"/>
    <n v="619964.68044495303"/>
    <n v="607123.4264184616"/>
    <n v="631062.99501618044"/>
    <n v="1324612.162651134"/>
  </r>
  <r>
    <x v="22"/>
    <x v="9"/>
    <s v="IMPORTAÇÃO"/>
    <s v="b"/>
    <n v="0"/>
    <n v="0"/>
    <n v="0"/>
    <n v="0"/>
    <n v="0"/>
    <n v="0"/>
    <n v="0"/>
    <n v="0"/>
    <n v="0"/>
    <n v="0"/>
    <n v="0"/>
    <n v="0"/>
  </r>
  <r>
    <x v="23"/>
    <x v="0"/>
    <s v="IMPORTAÇÃO"/>
    <s v="b"/>
    <n v="84670.783567999999"/>
    <n v="31784.367441599999"/>
    <n v="124318.75738120002"/>
    <n v="15178.765856799999"/>
    <n v="93566.280827200011"/>
    <n v="35896.510218800009"/>
    <n v="47716.124806000007"/>
    <n v="106247.2496096"/>
    <n v="54131.497822799996"/>
    <n v="68077.141826799998"/>
    <n v="60230.8032848"/>
    <n v="206159.94872680004"/>
  </r>
  <r>
    <x v="23"/>
    <x v="2"/>
    <s v="IMPORTAÇÃO"/>
    <s v="b"/>
    <n v="1760074.2241018561"/>
    <n v="1750018.2875501539"/>
    <n v="1736464.4546037789"/>
    <n v="2595987.2817889238"/>
    <n v="2044577.2263653465"/>
    <n v="1388134.1115354134"/>
    <n v="2654564.4032768076"/>
    <n v="2317957.165331692"/>
    <n v="2065184.3494315192"/>
    <n v="1352736.4821105576"/>
    <n v="1690091.282117856"/>
    <n v="1222575.2023537117"/>
  </r>
  <r>
    <x v="23"/>
    <x v="7"/>
    <s v="IMPORTAÇÃO"/>
    <s v="b"/>
    <n v="1112138.8919646216"/>
    <n v="3796973.1470929319"/>
    <n v="1733833.5975660135"/>
    <n v="1679409.2485944189"/>
    <n v="3589175.4361609328"/>
    <n v="2645365.8503736891"/>
    <n v="1334660.0196376888"/>
    <n v="2662103.6467652027"/>
    <n v="2269399.0194254732"/>
    <n v="1628346.8625660269"/>
    <n v="1196540.9088831216"/>
    <n v="1206818.9769074596"/>
  </r>
  <r>
    <x v="23"/>
    <x v="8"/>
    <s v="IMPORTAÇÃO"/>
    <s v="b"/>
    <n v="0"/>
    <n v="0"/>
    <n v="0"/>
    <n v="0"/>
    <n v="0"/>
    <n v="0"/>
    <n v="0"/>
    <n v="0"/>
    <n v="0"/>
    <n v="0"/>
    <n v="0"/>
    <n v="0"/>
  </r>
  <r>
    <x v="23"/>
    <x v="5"/>
    <s v="IMPORTAÇÃO"/>
    <s v="b"/>
    <n v="1581840.6339433331"/>
    <n v="925604.29197166662"/>
    <n v="1211559.6559783332"/>
    <n v="2766254.7689441666"/>
    <n v="2085568.0553962502"/>
    <n v="1487706.0612899996"/>
    <n v="1955508.5606475002"/>
    <n v="1453479.3651054171"/>
    <n v="1252897.4723349998"/>
    <n v="1094396.6076191664"/>
    <n v="1452123.8540775003"/>
    <n v="923777.8997874998"/>
  </r>
  <r>
    <x v="23"/>
    <x v="13"/>
    <s v="IMPORTAÇÃO"/>
    <s v="b"/>
    <n v="404748.11061652354"/>
    <n v="354523.53162883729"/>
    <n v="404137.75769334962"/>
    <n v="399310.0432827794"/>
    <n v="361430.35004863958"/>
    <n v="505287.41034567438"/>
    <n v="510028.26686838333"/>
    <n v="626728.37037209282"/>
    <n v="346073.04024665093"/>
    <n v="800071.14573255787"/>
    <n v="532684.16980211588"/>
    <n v="601450.0993747086"/>
  </r>
  <r>
    <x v="23"/>
    <x v="6"/>
    <s v="IMPORTAÇÃO"/>
    <s v="b"/>
    <n v="4857832.7866944568"/>
    <n v="2843853.9190561143"/>
    <n v="4704869.5944152437"/>
    <n v="2546222.3292605001"/>
    <n v="1915171.9907559431"/>
    <n v="2340079.1887907716"/>
    <n v="3037719.1167843286"/>
    <n v="2176547.9116622144"/>
    <n v="2782995.8829878429"/>
    <n v="1886946.4324391717"/>
    <n v="1842355.4084979573"/>
    <n v="2120272.8198542427"/>
  </r>
  <r>
    <x v="23"/>
    <x v="4"/>
    <s v="IMPORTAÇÃO"/>
    <s v="b"/>
    <n v="162165.0291482165"/>
    <n v="64904.328922432986"/>
    <n v="194138.86976978352"/>
    <n v="0"/>
    <n v="25.807674020618556"/>
    <n v="0"/>
    <n v="10072.6054834433"/>
    <n v="0"/>
    <n v="116.51062482474228"/>
    <n v="4.1499777319587627"/>
    <n v="19453.0206185567"/>
    <n v="19527.279282597938"/>
  </r>
  <r>
    <x v="23"/>
    <x v="3"/>
    <s v="IMPORTAÇÃO"/>
    <s v="b"/>
    <n v="4665708.1486190828"/>
    <n v="6479300.6273853434"/>
    <n v="10808451.892826678"/>
    <n v="5864586.4589663688"/>
    <n v="8573720.2809561901"/>
    <n v="6793248.6387607139"/>
    <n v="6673126.7683886075"/>
    <n v="8257929.1156390123"/>
    <n v="7141006.6177589288"/>
    <n v="7651925.2183775473"/>
    <n v="6452938.5136379274"/>
    <n v="11814567.549235798"/>
  </r>
  <r>
    <x v="23"/>
    <x v="12"/>
    <s v="IMPORTAÇÃO"/>
    <s v="b"/>
    <n v="4691.193637569444"/>
    <n v="12525.559665439814"/>
    <n v="10154.068339513888"/>
    <n v="4745.0501356944433"/>
    <n v="9071.7696674074068"/>
    <n v="3997.9313617592584"/>
    <n v="11679.878695219906"/>
    <n v="11809.351230925928"/>
    <n v="8747.4294996643512"/>
    <n v="13852.469339641204"/>
    <n v="8281.9326005555577"/>
    <n v="12056.619386550925"/>
  </r>
  <r>
    <x v="23"/>
    <x v="1"/>
    <s v="IMPORTAÇÃO"/>
    <s v="b"/>
    <n v="32212.01162350001"/>
    <n v="26394.95755000001"/>
    <n v="45907.812101500014"/>
    <n v="83868.571995999999"/>
    <n v="72696.987328499978"/>
    <n v="74138.473711499988"/>
    <n v="51727.290053000026"/>
    <n v="92574.520461499967"/>
    <n v="67705.271384500011"/>
    <n v="51123.974546000005"/>
    <n v="50596.167441000005"/>
    <n v="32760.789875500021"/>
  </r>
  <r>
    <x v="23"/>
    <x v="10"/>
    <s v="IMPORTAÇÃO"/>
    <s v="b"/>
    <n v="947991.8005217989"/>
    <n v="311048.11467798741"/>
    <n v="504961.99174928304"/>
    <n v="0"/>
    <n v="517325.36887265404"/>
    <n v="988304.00771799998"/>
    <n v="475003.65045441512"/>
    <n v="968554.2654044528"/>
    <n v="0"/>
    <n v="508066.32549685531"/>
    <n v="492545.17893189937"/>
    <n v="526477.28768568556"/>
  </r>
  <r>
    <x v="23"/>
    <x v="11"/>
    <s v="IMPORTAÇÃO"/>
    <s v="b"/>
    <n v="202591.91106385956"/>
    <n v="1819624.504717072"/>
    <n v="439293.60605835367"/>
    <n v="694524.30888004042"/>
    <n v="891694.2933763566"/>
    <n v="584793.38709547871"/>
    <n v="1162335.0816276798"/>
    <n v="1276388.8599546696"/>
    <n v="1023399.2308660462"/>
    <n v="593689.06283199682"/>
    <n v="702620.43177856959"/>
    <n v="2199496.3403792717"/>
  </r>
  <r>
    <x v="23"/>
    <x v="9"/>
    <s v="IMPORTAÇÃO"/>
    <s v="b"/>
    <n v="0"/>
    <n v="0"/>
    <n v="0"/>
    <n v="0"/>
    <n v="0"/>
    <n v="0"/>
    <n v="0"/>
    <n v="0"/>
    <n v="0"/>
    <n v="0"/>
    <n v="0"/>
    <n v="0"/>
  </r>
  <r>
    <x v="24"/>
    <x v="0"/>
    <s v="IMPORTAÇÃO"/>
    <s v="b"/>
    <n v="132714.2055408"/>
    <n v="101043.78491080001"/>
    <n v="117155.74379760001"/>
    <n v="14399.068736400002"/>
    <n v="119979.88076039999"/>
    <n v="65904.672134799999"/>
    <n v="292751.47458599997"/>
    <n v="307051.43432599999"/>
    <n v="203366.7821748"/>
    <n v="242122.81183880003"/>
    <n v="256113.97565800004"/>
    <n v="83249.709919600005"/>
  </r>
  <r>
    <x v="24"/>
    <x v="2"/>
    <s v="IMPORTAÇÃO"/>
    <s v="b"/>
    <n v="2289462.808010241"/>
    <n v="2607475.9402923174"/>
    <n v="2156269.7733065579"/>
    <n v="2748081.7459009811"/>
    <n v="2777704.8096269323"/>
    <n v="1788451.1736526056"/>
    <n v="3345641.3045381443"/>
    <n v="1549963.8588949516"/>
    <n v="2377172.9807377118"/>
    <n v="2387174.304804509"/>
    <n v="999903.2338237213"/>
    <n v="2179042.6714883461"/>
  </r>
  <r>
    <x v="24"/>
    <x v="7"/>
    <s v="IMPORTAÇÃO"/>
    <s v="b"/>
    <n v="2582325.3456753916"/>
    <n v="1017734.309199527"/>
    <n v="1738833.9795165269"/>
    <n v="764721.19411590532"/>
    <n v="1843171.0392454327"/>
    <n v="506372.79019850004"/>
    <n v="1607346.2749431625"/>
    <n v="1732087.5123110404"/>
    <n v="1103852.8322665133"/>
    <n v="1611332.1275401623"/>
    <n v="746678.19415144599"/>
    <n v="1978164.9304053513"/>
  </r>
  <r>
    <x v="24"/>
    <x v="8"/>
    <s v="IMPORTAÇÃO"/>
    <s v="b"/>
    <n v="0"/>
    <n v="0"/>
    <n v="0"/>
    <n v="0"/>
    <n v="0"/>
    <n v="0"/>
    <n v="0"/>
    <n v="0"/>
    <n v="0"/>
    <n v="0"/>
    <n v="0"/>
    <n v="0"/>
  </r>
  <r>
    <x v="24"/>
    <x v="5"/>
    <s v="IMPORTAÇÃO"/>
    <s v="b"/>
    <n v="1895648.7579258333"/>
    <n v="1098259.0067425"/>
    <n v="1711921.8011895833"/>
    <n v="2019013.786836667"/>
    <n v="2292479.9924404165"/>
    <n v="2650535.6649741665"/>
    <n v="1077749.1669475001"/>
    <n v="2173917.0967295836"/>
    <n v="2212061.8545770836"/>
    <n v="576101.07463958336"/>
    <n v="2130180.5724516665"/>
    <n v="1396755.8872624999"/>
  </r>
  <r>
    <x v="24"/>
    <x v="13"/>
    <s v="IMPORTAÇÃO"/>
    <s v="b"/>
    <n v="772235.89144059259"/>
    <n v="427073.67419180251"/>
    <n v="656406.13673876796"/>
    <n v="504603.18872366275"/>
    <n v="583022.97466489428"/>
    <n v="348115.72186774423"/>
    <n v="542451.95949654642"/>
    <n v="508700.85366401158"/>
    <n v="733656.03996119741"/>
    <n v="314709.56823131413"/>
    <n v="560260.29854954616"/>
    <n v="210534.72906723261"/>
  </r>
  <r>
    <x v="24"/>
    <x v="6"/>
    <s v="IMPORTAÇÃO"/>
    <s v="b"/>
    <n v="3150997.9928596569"/>
    <n v="2273031.6292502289"/>
    <n v="3230123.0478824573"/>
    <n v="2834652.7626723"/>
    <n v="2980026.6073074141"/>
    <n v="2945469.2500161715"/>
    <n v="2750299.2401888999"/>
    <n v="3750655.5392219424"/>
    <n v="2033572.8478085713"/>
    <n v="1881660.2874208714"/>
    <n v="1433443.6196089431"/>
    <n v="2807758.7122053141"/>
  </r>
  <r>
    <x v="24"/>
    <x v="4"/>
    <s v="IMPORTAÇÃO"/>
    <s v="b"/>
    <n v="0"/>
    <n v="0"/>
    <n v="0"/>
    <n v="77.734270391752588"/>
    <n v="19453.0206185567"/>
    <n v="391.79031959793815"/>
    <n v="107351.5461582268"/>
    <n v="51874.721649484542"/>
    <n v="12981.130345567013"/>
    <n v="19530.754888948457"/>
    <n v="116719.10933105156"/>
    <n v="56923.688307628872"/>
  </r>
  <r>
    <x v="24"/>
    <x v="3"/>
    <s v="IMPORTAÇÃO"/>
    <s v="b"/>
    <n v="6584149.670969882"/>
    <n v="5391791.5124502378"/>
    <n v="7793799.5055782376"/>
    <n v="7447163.5463174637"/>
    <n v="6723638.5627038097"/>
    <n v="9524180.3364321068"/>
    <n v="7849779.1665080823"/>
    <n v="7964095.3700292017"/>
    <n v="10036578.824513558"/>
    <n v="9368439.9684018213"/>
    <n v="5248509.6032108935"/>
    <n v="6132915.4293711074"/>
  </r>
  <r>
    <x v="24"/>
    <x v="12"/>
    <s v="IMPORTAÇÃO"/>
    <s v="b"/>
    <n v="11793.583026689816"/>
    <n v="15731.673834976851"/>
    <n v="13682.469752696757"/>
    <n v="15419.068822002315"/>
    <n v="8365.3017025462977"/>
    <n v="18132.037135972223"/>
    <n v="16648.602919166664"/>
    <n v="9175.6097713888885"/>
    <n v="30512.028467199078"/>
    <n v="21261.450566898151"/>
    <n v="9573.7969676504636"/>
    <n v="9770.2807314236106"/>
  </r>
  <r>
    <x v="24"/>
    <x v="1"/>
    <s v="IMPORTAÇÃO"/>
    <s v="b"/>
    <n v="44651.898125000007"/>
    <n v="35483.863398500027"/>
    <n v="50781.831893500021"/>
    <n v="33476.639288000006"/>
    <n v="38439.353071500002"/>
    <n v="38393.168990999991"/>
    <n v="37429.240267499998"/>
    <n v="36985.85468550001"/>
    <n v="32796.549746500015"/>
    <n v="37003.865019500023"/>
    <n v="34003.380193500001"/>
    <n v="31956.691360500008"/>
  </r>
  <r>
    <x v="24"/>
    <x v="10"/>
    <s v="IMPORTAÇÃO"/>
    <s v="b"/>
    <n v="490306.72653757228"/>
    <n v="515392.33224616357"/>
    <n v="827109.08141813846"/>
    <n v="467071.55919584905"/>
    <n v="320535.110262239"/>
    <n v="0"/>
    <n v="762468.52207879245"/>
    <n v="989205.80032607552"/>
    <n v="333192.51820176101"/>
    <n v="1042463.1089976856"/>
    <n v="980908.56779566046"/>
    <n v="319897.06244178617"/>
  </r>
  <r>
    <x v="24"/>
    <x v="11"/>
    <s v="IMPORTAÇÃO"/>
    <s v="b"/>
    <n v="626920.10682951356"/>
    <n v="726919.87766990508"/>
    <n v="1353305.4185556015"/>
    <n v="956906.61055445415"/>
    <n v="1452627.2480396093"/>
    <n v="1630008.3188943057"/>
    <n v="848111.63966036367"/>
    <n v="1300017.375802794"/>
    <n v="942713.1067958707"/>
    <n v="1203494.8767645075"/>
    <n v="605633.23376827256"/>
    <n v="524383.29316688271"/>
  </r>
  <r>
    <x v="24"/>
    <x v="9"/>
    <s v="IMPORTAÇÃO"/>
    <s v="b"/>
    <n v="0"/>
    <n v="0"/>
    <n v="0"/>
    <n v="0"/>
    <n v="0"/>
    <n v="0"/>
    <n v="0"/>
    <n v="0"/>
    <n v="0"/>
    <n v="0"/>
    <n v="0"/>
    <n v="0"/>
  </r>
  <r>
    <x v="25"/>
    <x v="0"/>
    <s v="IMPORTAÇÃO"/>
    <s v="b"/>
    <n v="148575.16112199999"/>
    <n v="118496.4858336"/>
    <m/>
    <m/>
    <m/>
    <m/>
    <m/>
    <m/>
    <m/>
    <m/>
    <m/>
    <m/>
  </r>
  <r>
    <x v="25"/>
    <x v="2"/>
    <s v="IMPORTAÇÃO"/>
    <s v="b"/>
    <n v="2024860.4138088846"/>
    <n v="2370716.781071635"/>
    <m/>
    <m/>
    <m/>
    <m/>
    <m/>
    <m/>
    <m/>
    <m/>
    <m/>
    <m/>
  </r>
  <r>
    <x v="25"/>
    <x v="7"/>
    <s v="IMPORTAÇÃO"/>
    <s v="b"/>
    <n v="2393037.7295980412"/>
    <n v="739287.11491813522"/>
    <m/>
    <m/>
    <m/>
    <m/>
    <m/>
    <m/>
    <m/>
    <m/>
    <m/>
    <m/>
  </r>
  <r>
    <x v="25"/>
    <x v="8"/>
    <s v="IMPORTAÇÃO"/>
    <s v="b"/>
    <n v="0"/>
    <n v="0"/>
    <m/>
    <m/>
    <m/>
    <m/>
    <m/>
    <m/>
    <m/>
    <m/>
    <m/>
    <m/>
  </r>
  <r>
    <x v="25"/>
    <x v="5"/>
    <s v="IMPORTAÇÃO"/>
    <s v="b"/>
    <n v="1760975.9382229168"/>
    <n v="1382424.4298370834"/>
    <m/>
    <m/>
    <m/>
    <m/>
    <m/>
    <m/>
    <m/>
    <m/>
    <m/>
    <m/>
  </r>
  <r>
    <x v="25"/>
    <x v="13"/>
    <s v="IMPORTAÇÃO"/>
    <s v="b"/>
    <n v="554125.32026780106"/>
    <n v="291931.68686597707"/>
    <m/>
    <m/>
    <m/>
    <m/>
    <m/>
    <m/>
    <m/>
    <m/>
    <m/>
    <m/>
  </r>
  <r>
    <x v="25"/>
    <x v="6"/>
    <s v="IMPORTAÇÃO"/>
    <s v="b"/>
    <n v="3997127.3959155004"/>
    <n v="2266679.918534386"/>
    <m/>
    <m/>
    <m/>
    <m/>
    <m/>
    <m/>
    <m/>
    <m/>
    <m/>
    <m/>
  </r>
  <r>
    <x v="25"/>
    <x v="4"/>
    <s v="IMPORTAÇÃO"/>
    <s v="b"/>
    <n v="26047.387109360829"/>
    <n v="141224.09885726805"/>
    <m/>
    <m/>
    <m/>
    <m/>
    <m/>
    <m/>
    <m/>
    <m/>
    <m/>
    <m/>
  </r>
  <r>
    <x v="25"/>
    <x v="3"/>
    <s v="IMPORTAÇÃO"/>
    <s v="b"/>
    <n v="7831180.5203164527"/>
    <n v="6751318.3616947504"/>
    <m/>
    <m/>
    <m/>
    <m/>
    <m/>
    <m/>
    <m/>
    <m/>
    <m/>
    <m/>
  </r>
  <r>
    <x v="25"/>
    <x v="12"/>
    <s v="IMPORTAÇÃO"/>
    <s v="b"/>
    <n v="14535.175800057874"/>
    <n v="12944.960410706022"/>
    <m/>
    <m/>
    <m/>
    <m/>
    <m/>
    <m/>
    <m/>
    <m/>
    <m/>
    <m/>
  </r>
  <r>
    <x v="25"/>
    <x v="1"/>
    <s v="IMPORTAÇÃO"/>
    <s v="b"/>
    <n v="24324.912044500008"/>
    <n v="27840.355888000016"/>
    <m/>
    <m/>
    <m/>
    <m/>
    <m/>
    <m/>
    <m/>
    <m/>
    <m/>
    <m/>
  </r>
  <r>
    <x v="25"/>
    <x v="10"/>
    <s v="IMPORTAÇÃO"/>
    <s v="b"/>
    <n v="799967.19045389933"/>
    <n v="802251.43582971068"/>
    <m/>
    <m/>
    <m/>
    <m/>
    <m/>
    <m/>
    <m/>
    <m/>
    <m/>
    <m/>
  </r>
  <r>
    <x v="25"/>
    <x v="11"/>
    <s v="IMPORTAÇÃO"/>
    <s v="b"/>
    <n v="399186.33125967626"/>
    <n v="825232.09503377811"/>
    <m/>
    <m/>
    <m/>
    <m/>
    <m/>
    <m/>
    <m/>
    <m/>
    <m/>
    <m/>
  </r>
  <r>
    <x v="25"/>
    <x v="9"/>
    <s v="IMPORTAÇÃO"/>
    <s v="b"/>
    <n v="0"/>
    <n v="0"/>
    <m/>
    <m/>
    <m/>
    <m/>
    <m/>
    <m/>
    <m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x v="0"/>
    <x v="0"/>
    <s v="EXPORTAÇÃO"/>
    <s v="b"/>
    <n v="15905.444395972225"/>
    <n v="2426.7222640138893"/>
    <n v="9316.6849681805561"/>
    <n v="438.83654936111111"/>
    <n v="0"/>
    <n v="31209.949861527781"/>
    <n v="7746.7745997222228"/>
    <n v="1948.7840624861112"/>
    <n v="33691.568189486112"/>
    <n v="23773.516234375002"/>
    <n v="5104.3118527083334"/>
    <n v="3152.6187530972225"/>
  </r>
  <r>
    <x v="0"/>
    <x v="1"/>
    <s v="EXPORTAÇÃO"/>
    <s v="b"/>
    <n v="717957.57825980557"/>
    <n v="8450.971244305556"/>
    <n v="1426871.5541355973"/>
    <n v="2701.5432817777782"/>
    <n v="1028652.937943514"/>
    <n v="572858.63276588893"/>
    <n v="1015987.4707728612"/>
    <n v="2109602.7369999029"/>
    <n v="1572298.2249380557"/>
    <n v="1304551.9330470834"/>
    <n v="592543.65893425001"/>
    <n v="2365225.009531056"/>
  </r>
  <r>
    <x v="0"/>
    <x v="2"/>
    <s v="EXPORTAÇÃO"/>
    <s v="b"/>
    <n v="1270135.7539643163"/>
    <n v="714034.24330774497"/>
    <n v="691872.06568187755"/>
    <n v="0"/>
    <n v="768380.55717740813"/>
    <n v="758072.41862265312"/>
    <n v="3815559.7972268681"/>
    <n v="1958620.6093432042"/>
    <n v="1130928.5366094389"/>
    <n v="0"/>
    <n v="0"/>
    <n v="103981.57930384696"/>
  </r>
  <r>
    <x v="0"/>
    <x v="3"/>
    <s v="EXPORTAÇÃO"/>
    <s v="b"/>
    <n v="390.9761052168675"/>
    <n v="578.64736383132538"/>
    <n v="486.67215422891564"/>
    <n v="1.5156168674698796E-2"/>
    <n v="1763.1246800120482"/>
    <n v="0"/>
    <n v="482.22381872289162"/>
    <n v="0"/>
    <n v="377642.17028001207"/>
    <n v="7.5780843373493986E-2"/>
    <n v="0"/>
    <n v="0.11367126506024096"/>
  </r>
  <r>
    <x v="0"/>
    <x v="4"/>
    <s v="EXPORTAÇÃO"/>
    <s v="b"/>
    <n v="2767.9463363797472"/>
    <n v="0"/>
    <n v="5677.254162063291"/>
    <n v="0"/>
    <n v="8859.7069392278481"/>
    <n v="1991.5369670506332"/>
    <n v="1805.2073171392403"/>
    <n v="0"/>
    <n v="0"/>
    <n v="0"/>
    <n v="0"/>
    <n v="1.5923569620253163E-2"/>
  </r>
  <r>
    <x v="0"/>
    <x v="5"/>
    <s v="EXPORTAÇÃO"/>
    <s v="b"/>
    <n v="0"/>
    <n v="0"/>
    <n v="0"/>
    <n v="0"/>
    <n v="0"/>
    <n v="0"/>
    <n v="0"/>
    <n v="0"/>
    <n v="0"/>
    <n v="0"/>
    <n v="0"/>
    <n v="0"/>
  </r>
  <r>
    <x v="0"/>
    <x v="6"/>
    <s v="EXPORTAÇÃO"/>
    <s v="b"/>
    <n v="0"/>
    <n v="0"/>
    <n v="0"/>
    <n v="0"/>
    <n v="0"/>
    <n v="0"/>
    <n v="11575.995044363635"/>
    <n v="25418.414480054544"/>
    <n v="25055.343774818179"/>
    <n v="1.1436018181818181E-2"/>
    <n v="0.57180090909090908"/>
    <n v="0"/>
  </r>
  <r>
    <x v="0"/>
    <x v="7"/>
    <s v="EXPORTAÇÃO"/>
    <s v="b"/>
    <n v="3653.6432420000001"/>
    <n v="41702.030928500004"/>
    <n v="4291.1921904999999"/>
    <n v="8593.5833110000021"/>
    <n v="26279.102318000001"/>
    <n v="37128.572008499999"/>
    <n v="51792.8344755"/>
    <n v="23879.378722500001"/>
    <n v="13886.604165500001"/>
    <n v="5058.664068000001"/>
    <n v="2718.4252000000001"/>
    <n v="28675.911123499998"/>
  </r>
  <r>
    <x v="0"/>
    <x v="8"/>
    <s v="EXPORTAÇÃO"/>
    <s v="b"/>
    <n v="60.478942307692307"/>
    <n v="1010.6031259615384"/>
    <n v="144502.67553784614"/>
    <n v="155099.5176058654"/>
    <n v="366.69592299999999"/>
    <n v="152616.19175576922"/>
    <n v="135525.82241848076"/>
    <n v="144266.10610711537"/>
    <n v="133830.41622876923"/>
    <n v="282797.21788727882"/>
    <n v="540.97204315384613"/>
    <n v="134620.06558690386"/>
  </r>
  <r>
    <x v="0"/>
    <x v="9"/>
    <s v="EXPORTAÇÃO"/>
    <s v="b"/>
    <n v="0"/>
    <n v="0"/>
    <n v="0"/>
    <n v="0"/>
    <n v="8.735847222222223E-3"/>
    <n v="0"/>
    <n v="0"/>
    <n v="0"/>
    <n v="0"/>
    <n v="0"/>
    <n v="0"/>
    <n v="0"/>
  </r>
  <r>
    <x v="0"/>
    <x v="10"/>
    <s v="EXPORTAÇÃO"/>
    <s v="b"/>
    <n v="401038.30283235619"/>
    <n v="231811.71438984931"/>
    <n v="308796.16268343845"/>
    <n v="235363.60456156166"/>
    <n v="464904.72338994505"/>
    <n v="108542.05352124658"/>
    <n v="341741.88589720544"/>
    <n v="229154.62292815073"/>
    <n v="361389.06382797257"/>
    <n v="241232.79859612335"/>
    <n v="235588.07323295882"/>
    <n v="203024.12425383559"/>
  </r>
  <r>
    <x v="0"/>
    <x v="11"/>
    <s v="EXPORTAÇÃO"/>
    <s v="b"/>
    <n v="5242.5137499318189"/>
    <n v="55928.089933568175"/>
    <n v="52578.344405397722"/>
    <n v="72596.43666162499"/>
    <n v="72502.339674522722"/>
    <n v="64443.513464511358"/>
    <n v="8088.9529704090919"/>
    <n v="120130.0818415909"/>
    <n v="11900.670748056818"/>
    <n v="11192.738337534091"/>
    <n v="48164.920531113639"/>
    <n v="11352.771116965911"/>
  </r>
  <r>
    <x v="0"/>
    <x v="12"/>
    <s v="EXPORTAÇÃO"/>
    <s v="b"/>
    <n v="604.41929195"/>
    <n v="575.8950036"/>
    <n v="772.06788769000002"/>
    <n v="690.9167590699999"/>
    <n v="945.16345888999967"/>
    <n v="554.69205409000006"/>
    <n v="484.08264703000003"/>
    <n v="675.91556222000008"/>
    <n v="196.90879185999998"/>
    <n v="936.64076634000014"/>
    <n v="210.31237697"/>
    <n v="518.12938856000005"/>
  </r>
  <r>
    <x v="0"/>
    <x v="13"/>
    <s v="EXPORTAÇÃO"/>
    <s v="b"/>
    <n v="1624458.1454711256"/>
    <n v="1594061.4744414119"/>
    <n v="1546318.4636318362"/>
    <n v="1380102.6903352914"/>
    <n v="2392554.6359507605"/>
    <n v="1713936.4071760075"/>
    <n v="1957630.1138439588"/>
    <n v="1502877.7076986278"/>
    <n v="1241321.1993221128"/>
    <n v="1451202.5038843537"/>
    <n v="1531882.0457725569"/>
    <n v="1390923.038681017"/>
  </r>
  <r>
    <x v="0"/>
    <x v="14"/>
    <s v="EXPORTAÇÃO"/>
    <s v="b"/>
    <n v="546365.54220959952"/>
    <n v="1503037.3617576344"/>
    <n v="418823.84514962451"/>
    <n v="631848.58656861074"/>
    <n v="2137222.2152000624"/>
    <n v="1878221.833830405"/>
    <n v="920646.05503359193"/>
    <n v="436895.74456025037"/>
    <n v="1095445.4011496368"/>
    <n v="502670.48404688365"/>
    <n v="689759.63083256572"/>
    <n v="1148035.4708282603"/>
  </r>
  <r>
    <x v="0"/>
    <x v="15"/>
    <s v="EXPORTAÇÃO"/>
    <s v="b"/>
    <n v="10708.824877596153"/>
    <n v="10544.812033951925"/>
    <n v="13121.553658336539"/>
    <n v="8566.9449920865391"/>
    <n v="4377.5988979038457"/>
    <n v="13653.314758576922"/>
    <n v="9853.4470049615375"/>
    <n v="16987.476512740388"/>
    <n v="19825.051719509614"/>
    <n v="10115.538549346153"/>
    <n v="12502.17066648077"/>
    <n v="11571.508606461539"/>
  </r>
  <r>
    <x v="1"/>
    <x v="0"/>
    <s v="EXPORTAÇÃO"/>
    <s v="b"/>
    <n v="2584.9371930555558"/>
    <n v="5774.1678818611117"/>
    <n v="17236.612795694444"/>
    <n v="5381.0984360972225"/>
    <n v="22643.342207541667"/>
    <n v="829.17167494444448"/>
    <n v="17254.067018444446"/>
    <n v="26016.086838944448"/>
    <n v="24705.910680097222"/>
    <n v="2019.7802928611109"/>
    <n v="412.2883096527778"/>
    <n v="6220.3862221250001"/>
  </r>
  <r>
    <x v="1"/>
    <x v="1"/>
    <s v="EXPORTAÇÃO"/>
    <s v="b"/>
    <n v="1710984.027740889"/>
    <n v="903842.25507619465"/>
    <n v="1741676.3786545"/>
    <n v="1529581.3559644863"/>
    <n v="1441522.8191534167"/>
    <n v="1040453.6348617919"/>
    <n v="1759436.0765101667"/>
    <n v="2775303.8574402365"/>
    <n v="707847.14547716675"/>
    <n v="1948604.8378445001"/>
    <n v="1586894.7860805695"/>
    <n v="1504956.3654372084"/>
  </r>
  <r>
    <x v="1"/>
    <x v="2"/>
    <s v="EXPORTAÇÃO"/>
    <s v="b"/>
    <n v="5202560.7344450615"/>
    <n v="3295062.7701467038"/>
    <n v="3701627.3855034802"/>
    <n v="5861543.5055822348"/>
    <n v="3743539.4317477047"/>
    <n v="3009750.9682999901"/>
    <n v="2352677.8412423776"/>
    <n v="1515369.4962175104"/>
    <n v="2368974.8095522854"/>
    <n v="2439836.7396474387"/>
    <n v="3753445.8824977046"/>
    <n v="2592724.7622789801"/>
  </r>
  <r>
    <x v="1"/>
    <x v="3"/>
    <s v="EXPORTAÇÃO"/>
    <s v="b"/>
    <n v="368196.83080577111"/>
    <n v="0"/>
    <n v="4.546850602409639E-2"/>
    <n v="93844.745742686748"/>
    <n v="0"/>
    <n v="7.5780843373493981E-3"/>
    <n v="0"/>
    <n v="7.5780843373493986E-2"/>
    <n v="0"/>
    <n v="0"/>
    <n v="0.45468506024096383"/>
    <n v="0"/>
  </r>
  <r>
    <x v="1"/>
    <x v="4"/>
    <s v="EXPORTAÇÃO"/>
    <s v="b"/>
    <n v="0"/>
    <n v="0"/>
    <n v="0"/>
    <n v="2800.5816923164557"/>
    <n v="0"/>
    <n v="16539.485331379747"/>
    <n v="0"/>
    <n v="63063.299073025308"/>
    <n v="0"/>
    <n v="0"/>
    <n v="0"/>
    <n v="69143.228463645573"/>
  </r>
  <r>
    <x v="1"/>
    <x v="5"/>
    <s v="EXPORTAÇÃO"/>
    <s v="b"/>
    <n v="0"/>
    <n v="0"/>
    <n v="0"/>
    <n v="0"/>
    <n v="0"/>
    <n v="0"/>
    <n v="0"/>
    <n v="0"/>
    <n v="0"/>
    <n v="0"/>
    <n v="0"/>
    <n v="0"/>
  </r>
  <r>
    <x v="1"/>
    <x v="6"/>
    <s v="EXPORTAÇÃO"/>
    <s v="b"/>
    <n v="0.22872036363636364"/>
    <n v="0.22872036363636364"/>
    <n v="0"/>
    <n v="0"/>
    <n v="0"/>
    <n v="0"/>
    <n v="0"/>
    <n v="0"/>
    <n v="0"/>
    <n v="0"/>
    <n v="50723.852536490907"/>
    <n v="0.69759710909090911"/>
  </r>
  <r>
    <x v="1"/>
    <x v="7"/>
    <s v="EXPORTAÇÃO"/>
    <s v="b"/>
    <n v="23153.634364999998"/>
    <n v="154.63728"/>
    <n v="484.26934700000004"/>
    <n v="769.22842200000014"/>
    <n v="1433.3479824999999"/>
    <n v="357.57569850000004"/>
    <n v="998.46898500000009"/>
    <n v="7658.8485105000009"/>
    <n v="333.70510250000001"/>
    <n v="2006.75621"/>
    <n v="1383.7582"/>
    <n v="13079.069266500002"/>
  </r>
  <r>
    <x v="1"/>
    <x v="8"/>
    <s v="EXPORTAÇÃO"/>
    <s v="b"/>
    <n v="126976.85176804807"/>
    <n v="169.61319370192308"/>
    <n v="944.0762894230769"/>
    <n v="232.84392788461543"/>
    <n v="578.83186103846162"/>
    <n v="648.93905096153844"/>
    <n v="299.37076442307693"/>
    <n v="452062.3734199038"/>
    <n v="115417.24541743271"/>
    <n v="128585.3981008173"/>
    <n v="559.43021634615388"/>
    <n v="185017.42827135578"/>
  </r>
  <r>
    <x v="1"/>
    <x v="9"/>
    <s v="EXPORTAÇÃO"/>
    <s v="b"/>
    <n v="0"/>
    <n v="0"/>
    <n v="0"/>
    <n v="0"/>
    <n v="0"/>
    <n v="0"/>
    <n v="0"/>
    <n v="0"/>
    <n v="0"/>
    <n v="0"/>
    <n v="0"/>
    <n v="0"/>
  </r>
  <r>
    <x v="1"/>
    <x v="10"/>
    <s v="EXPORTAÇÃO"/>
    <s v="b"/>
    <n v="292558.87169341103"/>
    <n v="181256.38427054792"/>
    <n v="342767.85730234237"/>
    <n v="235101.17300953425"/>
    <n v="261578.12820453421"/>
    <n v="182417.82784367126"/>
    <n v="81881.935612575355"/>
    <n v="387680.15082938364"/>
    <n v="234035.23977045206"/>
    <n v="139556.19331636984"/>
    <n v="140737.17838138356"/>
    <n v="156732.44092908216"/>
  </r>
  <r>
    <x v="1"/>
    <x v="11"/>
    <s v="EXPORTAÇÃO"/>
    <s v="b"/>
    <n v="68762.54015621591"/>
    <n v="14150.264179625005"/>
    <n v="35093.54460178408"/>
    <n v="11465.780419136363"/>
    <n v="16389.66525998864"/>
    <n v="66253.456324590923"/>
    <n v="10968.177825511362"/>
    <n v="61270.068451636362"/>
    <n v="13114.160932352275"/>
    <n v="15056.911701079545"/>
    <n v="20520.826763011366"/>
    <n v="34033.883157056822"/>
  </r>
  <r>
    <x v="1"/>
    <x v="12"/>
    <s v="EXPORTAÇÃO"/>
    <s v="b"/>
    <n v="570.42286890000003"/>
    <n v="796.74281231999998"/>
    <n v="443.00389791999993"/>
    <n v="668.58164376000013"/>
    <n v="1100.1946957700002"/>
    <n v="425.02133113000008"/>
    <n v="530.66497989000004"/>
    <n v="577.73791792999998"/>
    <n v="626.41475751999997"/>
    <n v="355.00945601999996"/>
    <n v="740.30434718999993"/>
    <n v="359.68907466000002"/>
  </r>
  <r>
    <x v="1"/>
    <x v="13"/>
    <s v="EXPORTAÇÃO"/>
    <s v="b"/>
    <n v="1811820.191687661"/>
    <n v="1235883.2456725074"/>
    <n v="1928344.2369202471"/>
    <n v="1492783.2891123695"/>
    <n v="2469016.6708566635"/>
    <n v="2042604.0374801185"/>
    <n v="1887948.3388907604"/>
    <n v="2364637.9258613037"/>
    <n v="1884410.8826885687"/>
    <n v="1996164.9359499114"/>
    <n v="1652153.7187558936"/>
    <n v="1557349.5982262094"/>
  </r>
  <r>
    <x v="1"/>
    <x v="14"/>
    <s v="EXPORTAÇÃO"/>
    <s v="b"/>
    <n v="1592276.957746658"/>
    <n v="2796267.4993709261"/>
    <n v="980057.57716321643"/>
    <n v="1306294.5059489363"/>
    <n v="932009.41156121402"/>
    <n v="821866.45467191492"/>
    <n v="493582.80281914887"/>
    <n v="770524.43601608265"/>
    <n v="1406899.7098869337"/>
    <n v="359631.29342670838"/>
    <n v="976450.75292519398"/>
    <n v="326558.70098065078"/>
  </r>
  <r>
    <x v="1"/>
    <x v="15"/>
    <s v="EXPORTAÇÃO"/>
    <s v="b"/>
    <n v="7014.2267709615389"/>
    <n v="5584.4924790192308"/>
    <n v="4247.5570761538456"/>
    <n v="5117.6131880865387"/>
    <n v="5820.0398156250003"/>
    <n v="7808.4785766057685"/>
    <n v="10206.408160163461"/>
    <n v="6640.2673269903844"/>
    <n v="5080.9145658942307"/>
    <n v="15261.334924548077"/>
    <n v="8561.60470148077"/>
    <n v="10560.959911548076"/>
  </r>
  <r>
    <x v="2"/>
    <x v="0"/>
    <s v="EXPORTAÇÃO"/>
    <s v="b"/>
    <n v="198.14648669444443"/>
    <n v="17660.257706736113"/>
    <n v="15676.338066722223"/>
    <n v="17152.11094551389"/>
    <n v="22741.087602111114"/>
    <n v="406.19942413888884"/>
    <n v="19677.661849152777"/>
    <n v="1401.4832340138892"/>
    <n v="1226.6090443194446"/>
    <n v="808.5376038055557"/>
    <n v="811.50779186111117"/>
    <n v="13887.542310263889"/>
  </r>
  <r>
    <x v="2"/>
    <x v="1"/>
    <s v="EXPORTAÇÃO"/>
    <s v="b"/>
    <n v="1776222.7320229865"/>
    <n v="602190.41041802778"/>
    <n v="3354760.1165188476"/>
    <n v="1731271.5478204726"/>
    <n v="1591823.262800389"/>
    <n v="2750767.0640265141"/>
    <n v="783316.40044120839"/>
    <n v="2297178.953385625"/>
    <n v="1237343.330159764"/>
    <n v="2438417.1261430695"/>
    <n v="1644069.2725465836"/>
    <n v="1112488.6972450695"/>
  </r>
  <r>
    <x v="2"/>
    <x v="2"/>
    <s v="EXPORTAÇÃO"/>
    <s v="b"/>
    <n v="744637.23042648972"/>
    <n v="115596.90083093879"/>
    <n v="3935148.7955375919"/>
    <n v="1587400.4260102042"/>
    <n v="4110675.8725019488"/>
    <n v="2815392.257959194"/>
    <n v="3750985.2574803173"/>
    <n v="2322811.2881838572"/>
    <n v="4279998.9504455915"/>
    <n v="3292083.9289670507"/>
    <n v="1827322.2183368471"/>
    <n v="2132167.9878645814"/>
  </r>
  <r>
    <x v="2"/>
    <x v="3"/>
    <s v="EXPORTAÇÃO"/>
    <s v="b"/>
    <n v="7.5780843373493986E-2"/>
    <n v="1.9703019277108436"/>
    <n v="1.5156168674698796E-2"/>
    <n v="0"/>
    <n v="0"/>
    <n v="93789.653069554231"/>
    <n v="6.0624674698795185E-2"/>
    <n v="3.7890421686746993E-2"/>
    <n v="0"/>
    <n v="418.85587749397587"/>
    <n v="3353.5220837228926"/>
    <n v="5271.9217118072293"/>
  </r>
  <r>
    <x v="2"/>
    <x v="4"/>
    <s v="EXPORTAÇÃO"/>
    <s v="b"/>
    <n v="0"/>
    <n v="7.9617848101265817E-3"/>
    <n v="0"/>
    <n v="7.9617848101265817E-3"/>
    <n v="0"/>
    <n v="25675.044228924053"/>
    <n v="3.980892405063291E-2"/>
    <n v="0.14331212658227846"/>
    <n v="0"/>
    <n v="6.3694278481012653E-2"/>
    <n v="7.961784810126582E-2"/>
    <n v="693.09725307594931"/>
  </r>
  <r>
    <x v="2"/>
    <x v="5"/>
    <s v="EXPORTAÇÃO"/>
    <s v="b"/>
    <n v="0"/>
    <n v="0"/>
    <n v="0"/>
    <n v="0"/>
    <n v="0"/>
    <n v="0"/>
    <n v="0"/>
    <n v="0"/>
    <n v="0"/>
    <n v="0"/>
    <n v="0"/>
    <n v="0"/>
  </r>
  <r>
    <x v="2"/>
    <x v="6"/>
    <s v="EXPORTAÇÃO"/>
    <s v="b"/>
    <n v="61867.703325800001"/>
    <n v="0"/>
    <n v="0"/>
    <n v="0"/>
    <n v="0"/>
    <n v="0"/>
    <n v="57661.753122872724"/>
    <n v="360575.76632972731"/>
    <n v="350989.83286130911"/>
    <n v="159036.62219605455"/>
    <n v="23969.436668363636"/>
    <n v="87245.359837054537"/>
  </r>
  <r>
    <x v="2"/>
    <x v="7"/>
    <s v="EXPORTAÇÃO"/>
    <s v="b"/>
    <n v="1063.0830707692307"/>
    <n v="571.89729292307686"/>
    <n v="16645.134407999998"/>
    <n v="15457.534135384612"/>
    <n v="1816.2615230769227"/>
    <n v="1244.1370396923076"/>
    <n v="78940.111048307677"/>
    <n v="3162.0873304615384"/>
    <n v="20094.331580615381"/>
    <n v="11425.357823999997"/>
    <n v="2913.4736498461539"/>
    <n v="3611.5962803076927"/>
  </r>
  <r>
    <x v="2"/>
    <x v="8"/>
    <s v="EXPORTAÇÃO"/>
    <s v="b"/>
    <n v="248203.36570148077"/>
    <n v="356.82575961538464"/>
    <n v="154966.65746540387"/>
    <n v="286891.86605359614"/>
    <n v="157169.29449635575"/>
    <n v="628.98099999999999"/>
    <n v="133754.10994725963"/>
    <n v="127818.60373498076"/>
    <n v="133618.46777545192"/>
    <n v="285171.92355699034"/>
    <n v="728.77125480769234"/>
    <n v="255759.73175918267"/>
  </r>
  <r>
    <x v="2"/>
    <x v="9"/>
    <s v="EXPORTAÇÃO"/>
    <s v="b"/>
    <n v="0"/>
    <n v="0"/>
    <n v="0"/>
    <n v="0"/>
    <n v="0"/>
    <n v="0"/>
    <n v="0"/>
    <n v="0"/>
    <n v="311870.99505948613"/>
    <n v="0"/>
    <n v="0"/>
    <n v="0"/>
  </r>
  <r>
    <x v="2"/>
    <x v="10"/>
    <s v="EXPORTAÇÃO"/>
    <s v="b"/>
    <n v="138259.13110023283"/>
    <n v="113766.205999863"/>
    <n v="165883.06330535616"/>
    <n v="254405.14271875346"/>
    <n v="172583.7702219178"/>
    <n v="141435.28697813695"/>
    <n v="351016.262439274"/>
    <n v="152410.86756928772"/>
    <n v="362661.62163364392"/>
    <n v="380625.12943772599"/>
    <n v="119984.29493350681"/>
    <n v="281362.6393977534"/>
  </r>
  <r>
    <x v="2"/>
    <x v="11"/>
    <s v="EXPORTAÇÃO"/>
    <s v="b"/>
    <n v="5682.5574345454552"/>
    <n v="8808.1212687954539"/>
    <n v="64616.726254897716"/>
    <n v="11157.472516465908"/>
    <n v="142800.05805897727"/>
    <n v="53670.03384854547"/>
    <n v="53059.493427863636"/>
    <n v="39932.631367818183"/>
    <n v="10889.676708204546"/>
    <n v="16144.827258227275"/>
    <n v="66888.148186170467"/>
    <n v="65427.41843629544"/>
  </r>
  <r>
    <x v="2"/>
    <x v="12"/>
    <s v="EXPORTAÇÃO"/>
    <s v="b"/>
    <n v="211.71500459999999"/>
    <n v="502.23503869000001"/>
    <n v="435.28001123999996"/>
    <n v="551.52198985000007"/>
    <n v="390.93685073999995"/>
    <n v="646.66165591000004"/>
    <n v="436.94052107999994"/>
    <n v="590.58799975999989"/>
    <n v="431.61305201000016"/>
    <n v="869.13223561000007"/>
    <n v="898.83900824"/>
    <n v="227.80433858000004"/>
  </r>
  <r>
    <x v="2"/>
    <x v="13"/>
    <s v="EXPORTAÇÃO"/>
    <s v="b"/>
    <n v="2061247.3634019841"/>
    <n v="1740598.3632755086"/>
    <n v="2036567.3597348866"/>
    <n v="1924209.1990953211"/>
    <n v="1292594.5941783122"/>
    <n v="1636430.5908015501"/>
    <n v="2744407.8243327546"/>
    <n v="2588463.2114207409"/>
    <n v="2908657.321063288"/>
    <n v="2216984.9465658935"/>
    <n v="2001962.3711787467"/>
    <n v="1936676.2358426854"/>
  </r>
  <r>
    <x v="2"/>
    <x v="14"/>
    <s v="EXPORTAÇÃO"/>
    <s v="b"/>
    <n v="464218.41154876095"/>
    <n v="1017418.316457672"/>
    <n v="599470.24272544426"/>
    <n v="1194239.2736333793"/>
    <n v="1524474.1520762076"/>
    <n v="1352952.025261139"/>
    <n v="774897.04265357938"/>
    <n v="432739.8962686233"/>
    <n v="757289.47134438041"/>
    <n v="921089.04186479351"/>
    <n v="605719.47203639557"/>
    <n v="576355.24608016259"/>
  </r>
  <r>
    <x v="2"/>
    <x v="15"/>
    <s v="EXPORTAÇÃO"/>
    <s v="b"/>
    <n v="13064.872793605768"/>
    <n v="14168.867502278845"/>
    <n v="6795.3958140096165"/>
    <n v="7656.8578682403831"/>
    <n v="3155.8577364519228"/>
    <n v="7836.3775126923074"/>
    <n v="14904.769224384614"/>
    <n v="6535.4149847115395"/>
    <n v="5004.0337344326927"/>
    <n v="11966.520770250001"/>
    <n v="10976.329287317307"/>
    <n v="8799.4853156807694"/>
  </r>
  <r>
    <x v="3"/>
    <x v="0"/>
    <s v="EXPORTAÇÃO"/>
    <s v="b"/>
    <n v="2981.1793396969701"/>
    <n v="27118.437842148764"/>
    <n v="3848.0295178787878"/>
    <n v="794.058189724518"/>
    <n v="813.51674793388429"/>
    <n v="606.732746446281"/>
    <n v="1011.4551626308539"/>
    <n v="16598.514025895314"/>
    <n v="1217.9879182644629"/>
    <n v="812.30383691460054"/>
    <n v="14744.657505771351"/>
    <n v="17058.70113026171"/>
  </r>
  <r>
    <x v="3"/>
    <x v="1"/>
    <s v="EXPORTAÇÃO"/>
    <s v="b"/>
    <n v="2236943.5548066171"/>
    <n v="570544.53688238538"/>
    <n v="1596644.9063485712"/>
    <n v="1351048.0515718327"/>
    <n v="1521314.2424454447"/>
    <n v="3087.8643915229113"/>
    <n v="1418042.487817911"/>
    <n v="1891926.0892572505"/>
    <n v="1657519.3405109837"/>
    <n v="1724138.0072321428"/>
    <n v="1529188.7878762938"/>
    <n v="1348977.3647422374"/>
  </r>
  <r>
    <x v="3"/>
    <x v="2"/>
    <s v="EXPORTAÇÃO"/>
    <s v="b"/>
    <n v="1804065.3899395559"/>
    <n v="3732613.4651347189"/>
    <n v="2037732.91182153"/>
    <n v="4002251.3300247188"/>
    <n v="4664784.7781741861"/>
    <n v="1906162.7407506322"/>
    <n v="4536542.0594023988"/>
    <n v="2797759.0607165452"/>
    <n v="4103939.2967857164"/>
    <n v="4151169.3931484306"/>
    <n v="1771219.0397103261"/>
    <n v="2157152.511136259"/>
  </r>
  <r>
    <x v="3"/>
    <x v="3"/>
    <s v="EXPORTAÇÃO"/>
    <s v="b"/>
    <n v="4272.2353240023476"/>
    <n v="78422.532264976529"/>
    <n v="11406.784524776995"/>
    <n v="5392.4047140845078"/>
    <n v="19948.117650187796"/>
    <n v="11274.351541690141"/>
    <n v="18214.226693521134"/>
    <n v="13725.524457758214"/>
    <n v="12347.443328051642"/>
    <n v="267342.53456677229"/>
    <n v="195016.96908956571"/>
    <n v="131489.70352941318"/>
  </r>
  <r>
    <x v="3"/>
    <x v="4"/>
    <s v="EXPORTAÇÃO"/>
    <s v="b"/>
    <n v="0"/>
    <n v="9918.0463571714627"/>
    <n v="5964.3221726282845"/>
    <n v="4409.5504151314135"/>
    <n v="1589.3853927534417"/>
    <n v="1681.1032604755944"/>
    <n v="4550.7759362828529"/>
    <n v="2645.8136933667079"/>
    <n v="2434.927936057572"/>
    <n v="6114.899751702128"/>
    <n v="2395.1659456821021"/>
    <n v="2452.3410270713389"/>
  </r>
  <r>
    <x v="3"/>
    <x v="5"/>
    <s v="EXPORTAÇÃO"/>
    <s v="b"/>
    <n v="0"/>
    <n v="0"/>
    <n v="0"/>
    <n v="0"/>
    <n v="0"/>
    <n v="0"/>
    <n v="0"/>
    <n v="0"/>
    <n v="0"/>
    <n v="0"/>
    <n v="0"/>
    <n v="0"/>
  </r>
  <r>
    <x v="3"/>
    <x v="6"/>
    <s v="EXPORTAÇÃO"/>
    <s v="b"/>
    <n v="31008.729116250001"/>
    <n v="66071.502852916659"/>
    <n v="245623.86027708332"/>
    <n v="0"/>
    <n v="0"/>
    <n v="366287.97412749997"/>
    <n v="0"/>
    <n v="0"/>
    <n v="30944.030672083332"/>
    <n v="83116.93353124999"/>
    <n v="0"/>
    <n v="0"/>
  </r>
  <r>
    <x v="3"/>
    <x v="7"/>
    <s v="EXPORTAÇÃO"/>
    <s v="b"/>
    <n v="18253.665271499998"/>
    <n v="14318.069790500002"/>
    <n v="2689.1238899999998"/>
    <n v="18342.689094500005"/>
    <n v="2971.4596539999998"/>
    <n v="1845.1464455000003"/>
    <n v="25920.583148000002"/>
    <n v="5632.1490005000005"/>
    <n v="32216.322444500009"/>
    <n v="7478.2159060000004"/>
    <n v="1889.0523874999999"/>
    <n v="4538.1516085000003"/>
  </r>
  <r>
    <x v="3"/>
    <x v="8"/>
    <s v="EXPORTAÇÃO"/>
    <s v="b"/>
    <n v="257195.58047219229"/>
    <n v="247257.79558218271"/>
    <n v="44532.423302057694"/>
    <n v="159818.78019254806"/>
    <n v="151594.96852753847"/>
    <n v="133197.28032543269"/>
    <n v="133439.20214255768"/>
    <n v="0"/>
    <n v="152536.40793507689"/>
    <n v="256495.92378021157"/>
    <n v="132438.04582738463"/>
    <n v="38048.058592548077"/>
  </r>
  <r>
    <x v="3"/>
    <x v="9"/>
    <s v="EXPORTAÇÃO"/>
    <s v="b"/>
    <n v="0"/>
    <n v="0"/>
    <n v="0"/>
    <n v="0"/>
    <n v="0"/>
    <n v="0"/>
    <n v="0"/>
    <n v="0"/>
    <n v="0.19711655270655273"/>
    <n v="0"/>
    <n v="0"/>
    <n v="0"/>
  </r>
  <r>
    <x v="3"/>
    <x v="10"/>
    <s v="EXPORTAÇÃO"/>
    <s v="b"/>
    <n v="241802.60358040477"/>
    <n v="245459.39385982449"/>
    <n v="106268.85247869093"/>
    <n v="233146.89979869098"/>
    <n v="188264.08887958163"/>
    <n v="342886.1485786775"/>
    <n v="362521.23774415645"/>
    <n v="140259.76663977056"/>
    <n v="338579.64893755736"/>
    <n v="235638.00408959511"/>
    <n v="420807.46400781383"/>
    <n v="124122.73705600538"/>
  </r>
  <r>
    <x v="3"/>
    <x v="11"/>
    <s v="EXPORTAÇÃO"/>
    <s v="b"/>
    <n v="75551.52283345144"/>
    <n v="10902.195962365713"/>
    <n v="15281.650492457145"/>
    <n v="11438.777856377146"/>
    <n v="68877.42341333715"/>
    <n v="103679.89100610283"/>
    <n v="63005.278362400008"/>
    <n v="18460.980521131431"/>
    <n v="113369.85727843425"/>
    <n v="70709.92900633144"/>
    <n v="69645.650024205708"/>
    <n v="43326.533118434294"/>
  </r>
  <r>
    <x v="3"/>
    <x v="12"/>
    <s v="EXPORTAÇÃO"/>
    <s v="b"/>
    <n v="416.50335593750003"/>
    <n v="398.96614263888893"/>
    <n v="804.76080585648162"/>
    <n v="686.53567344907412"/>
    <n v="803.34123068287045"/>
    <n v="1214.3046035069451"/>
    <n v="626.53496277777776"/>
    <n v="575.83792939814828"/>
    <n v="499.80693907407408"/>
    <n v="967.69891629629649"/>
    <n v="1318.5159809953705"/>
    <n v="348.74958085648154"/>
  </r>
  <r>
    <x v="3"/>
    <x v="13"/>
    <s v="EXPORTAÇÃO"/>
    <s v="b"/>
    <n v="2229397.939378174"/>
    <n v="1956878.2114534655"/>
    <n v="2163091.8116946891"/>
    <n v="1977409.4365754691"/>
    <n v="2167606.0635926067"/>
    <n v="1514108.998576476"/>
    <n v="1167296.3447139193"/>
    <n v="1804682.1638650645"/>
    <n v="2341908.8809307311"/>
    <n v="2289750.7091193786"/>
    <n v="1668078.126839329"/>
    <n v="2313499.8333246601"/>
  </r>
  <r>
    <x v="3"/>
    <x v="14"/>
    <s v="EXPORTAÇÃO"/>
    <s v="b"/>
    <n v="589951.94961183984"/>
    <n v="506971.09243374219"/>
    <n v="996483.99457775964"/>
    <n v="1100091.0752831039"/>
    <n v="447511.66068752191"/>
    <n v="1075313.5220511388"/>
    <n v="251615.09527187733"/>
    <n v="1100611.814871965"/>
    <n v="889466.14435035037"/>
    <n v="559010.09131207759"/>
    <n v="685169.17162693362"/>
    <n v="739306.9754033041"/>
  </r>
  <r>
    <x v="3"/>
    <x v="15"/>
    <s v="EXPORTAÇÃO"/>
    <s v="b"/>
    <n v="12604.251509600001"/>
    <n v="8332.5561959999995"/>
    <n v="9971.9322744000001"/>
    <n v="9245.9716088000023"/>
    <n v="10539.131999199999"/>
    <n v="14253.059234800003"/>
    <n v="11327.886446"/>
    <n v="12280.206634800003"/>
    <n v="16011.143971200003"/>
    <n v="10930.413408799999"/>
    <n v="11312.8461296"/>
    <n v="7301.7330419999989"/>
  </r>
  <r>
    <x v="4"/>
    <x v="0"/>
    <s v="EXPORTAÇÃO"/>
    <s v="b"/>
    <n v="1433.141005785124"/>
    <n v="1582.1471245041323"/>
    <n v="1368.2589299035815"/>
    <n v="16648.78052399449"/>
    <n v="16388.247237052339"/>
    <n v="1504.2435824655647"/>
    <n v="16548.957947107439"/>
    <n v="1907.4152052754823"/>
    <n v="1380.6739405509643"/>
    <n v="17262.886036707991"/>
    <n v="1265.5860121212122"/>
    <n v="1491.9325356198347"/>
  </r>
  <r>
    <x v="4"/>
    <x v="1"/>
    <s v="EXPORTAÇÃO"/>
    <s v="b"/>
    <n v="133010.73922249326"/>
    <n v="665475.70676076808"/>
    <n v="660871.20981378702"/>
    <n v="1631360.2580723043"/>
    <n v="639668.54851610516"/>
    <n v="2133895.5207525608"/>
    <n v="950150.71027219691"/>
    <n v="2242410.2304262402"/>
    <n v="239379.46236006741"/>
    <n v="631803.94641022908"/>
    <n v="362445.06256727764"/>
    <n v="2383877.881975553"/>
  </r>
  <r>
    <x v="4"/>
    <x v="2"/>
    <s v="EXPORTAÇÃO"/>
    <s v="b"/>
    <n v="2359475.6186333569"/>
    <n v="2220090.8398420732"/>
    <n v="3813919.0883770492"/>
    <n v="4494750.1650529625"/>
    <n v="5591158.2151393006"/>
    <n v="3053418.50898619"/>
    <n v="3226564.5787298526"/>
    <n v="3394579.8213410275"/>
    <n v="4086445.7766936719"/>
    <n v="3692515.4917482929"/>
    <n v="5424256.4862163374"/>
    <n v="5583829.7793073645"/>
  </r>
  <r>
    <x v="4"/>
    <x v="3"/>
    <s v="EXPORTAÇÃO"/>
    <s v="b"/>
    <n v="13724.668098650234"/>
    <n v="130711.42813078637"/>
    <n v="20236.5630214554"/>
    <n v="15446.28949637324"/>
    <n v="124497.48711830983"/>
    <n v="18282.809246220655"/>
    <n v="12727.998980269953"/>
    <n v="12441.4656521831"/>
    <n v="12477.49917637324"/>
    <n v="15083.340882711265"/>
    <n v="16633.631399589205"/>
    <n v="13600.909442734741"/>
  </r>
  <r>
    <x v="4"/>
    <x v="4"/>
    <s v="EXPORTAÇÃO"/>
    <s v="b"/>
    <n v="0"/>
    <n v="1465.4233926658324"/>
    <n v="1.5744205256570713E-2"/>
    <n v="1864.6098448435544"/>
    <n v="2386.7270516645808"/>
    <n v="39435.975117221526"/>
    <n v="5.5104718397997486E-2"/>
    <n v="0"/>
    <n v="1937.9306087234042"/>
    <n v="1446.7350210262828"/>
    <n v="848.5339423028787"/>
    <n v="51705.44214576971"/>
  </r>
  <r>
    <x v="4"/>
    <x v="5"/>
    <s v="EXPORTAÇÃO"/>
    <s v="b"/>
    <n v="0"/>
    <n v="0"/>
    <n v="0"/>
    <n v="0"/>
    <n v="0"/>
    <n v="0"/>
    <n v="0"/>
    <n v="0"/>
    <n v="0"/>
    <n v="0"/>
    <n v="0"/>
    <n v="0"/>
  </r>
  <r>
    <x v="4"/>
    <x v="6"/>
    <s v="EXPORTAÇÃO"/>
    <s v="b"/>
    <n v="0"/>
    <n v="0"/>
    <n v="0"/>
    <n v="0"/>
    <n v="0"/>
    <n v="0"/>
    <n v="0"/>
    <n v="0"/>
    <n v="1.3331662500000001"/>
    <n v="0"/>
    <n v="0"/>
    <n v="400513.41690791666"/>
  </r>
  <r>
    <x v="4"/>
    <x v="7"/>
    <s v="EXPORTAÇÃO"/>
    <s v="b"/>
    <n v="3528.7368200000005"/>
    <n v="2677.7178564999999"/>
    <n v="4574.9546675000011"/>
    <n v="1654.2660530000003"/>
    <n v="2963.8965410000001"/>
    <n v="2234.8461980000002"/>
    <n v="4981.3761100000002"/>
    <n v="1823.4389305000002"/>
    <n v="4192.9867790000017"/>
    <n v="2228.8555375000001"/>
    <n v="4931.955078500001"/>
    <n v="6158.1151854999998"/>
  </r>
  <r>
    <x v="4"/>
    <x v="8"/>
    <s v="EXPORTAÇÃO"/>
    <s v="b"/>
    <n v="330577.47530125"/>
    <n v="152437.34342757691"/>
    <n v="259786.78261168272"/>
    <n v="127170.54162868269"/>
    <n v="81595.685133326915"/>
    <n v="210763.60431066345"/>
    <n v="187476.88308292307"/>
    <n v="1891.3095796346151"/>
    <n v="67818.823991403828"/>
    <n v="477.78364423076926"/>
    <n v="489.87943269230772"/>
    <n v="292201.92323610577"/>
  </r>
  <r>
    <x v="4"/>
    <x v="9"/>
    <s v="EXPORTAÇÃO"/>
    <s v="b"/>
    <n v="0"/>
    <n v="0"/>
    <n v="0"/>
    <n v="0"/>
    <n v="0"/>
    <n v="0"/>
    <n v="0"/>
    <n v="0"/>
    <n v="0"/>
    <n v="0"/>
    <n v="35850.608862877496"/>
    <n v="71537.942501210826"/>
  </r>
  <r>
    <x v="4"/>
    <x v="10"/>
    <s v="EXPORTAÇÃO"/>
    <s v="b"/>
    <n v="189981.62293493925"/>
    <n v="148811.75221852897"/>
    <n v="309736.73629879887"/>
    <n v="265441.08466056682"/>
    <n v="182941.26289469632"/>
    <n v="170001.0865392712"/>
    <n v="251497.22099928476"/>
    <n v="245484.77379491224"/>
    <n v="188228.42964636968"/>
    <n v="271635.20636349532"/>
    <n v="255867.61186829957"/>
    <n v="307091.34916503372"/>
  </r>
  <r>
    <x v="4"/>
    <x v="11"/>
    <s v="EXPORTAÇÃO"/>
    <s v="b"/>
    <n v="68783.011568148548"/>
    <n v="176862.2329039429"/>
    <n v="19838.147000251425"/>
    <n v="13953.968644240003"/>
    <n v="45026.01102701715"/>
    <n v="19397.457752411432"/>
    <n v="14830.16433648"/>
    <n v="19153.463442891432"/>
    <n v="15812.071966845715"/>
    <n v="20095.109100902857"/>
    <n v="14982.62933088"/>
    <n v="17991.33658222857"/>
  </r>
  <r>
    <x v="4"/>
    <x v="12"/>
    <s v="EXPORTAÇÃO"/>
    <s v="b"/>
    <n v="1155.3667542476853"/>
    <n v="476.03087488425933"/>
    <n v="1906.5549770138891"/>
    <n v="443.83927787037055"/>
    <n v="1229.4248990740739"/>
    <n v="674.41468542824077"/>
    <n v="974.13432375000002"/>
    <n v="582.69556946759269"/>
    <n v="539.8607985879629"/>
    <n v="1058.2678123726851"/>
    <n v="571.98687674768519"/>
    <n v="737.63309982638884"/>
  </r>
  <r>
    <x v="4"/>
    <x v="13"/>
    <s v="EXPORTAÇÃO"/>
    <s v="b"/>
    <n v="2102670.5370435836"/>
    <n v="1205491.4487798619"/>
    <n v="2879721.903908411"/>
    <n v="2070244.598211481"/>
    <n v="1981733.1997458544"/>
    <n v="2617832.1287382729"/>
    <n v="2130424.556509526"/>
    <n v="2002175.4299549954"/>
    <n v="2509274.4041752717"/>
    <n v="1270762.6077864859"/>
    <n v="1668113.2082080359"/>
    <n v="2198669.5352005134"/>
  </r>
  <r>
    <x v="4"/>
    <x v="14"/>
    <s v="EXPORTAÇÃO"/>
    <s v="b"/>
    <n v="629296.80514113884"/>
    <n v="632053.78866782237"/>
    <n v="702448.6888033041"/>
    <n v="278893.94613715896"/>
    <n v="667245.75581608247"/>
    <n v="706551.05402967462"/>
    <n v="556623.84445867327"/>
    <n v="1462764.4168168711"/>
    <n v="695403.62927714642"/>
    <n v="921539.86143811001"/>
    <n v="521950.16867535666"/>
    <n v="1107635.729930463"/>
  </r>
  <r>
    <x v="4"/>
    <x v="15"/>
    <s v="EXPORTAÇÃO"/>
    <s v="b"/>
    <n v="14072.876121600004"/>
    <n v="8570.9614724000003"/>
    <n v="17270.363933199998"/>
    <n v="8864.0973004000007"/>
    <n v="3891.8644264"/>
    <n v="10189.001288000001"/>
    <n v="9295.5353116000024"/>
    <n v="11425.1238404"/>
    <n v="15369.448350400004"/>
    <n v="5586.2840128000007"/>
    <n v="12290.577150800003"/>
    <n v="11552.386640000002"/>
  </r>
  <r>
    <x v="5"/>
    <x v="0"/>
    <s v="EXPORTAÇÃO"/>
    <s v="b"/>
    <n v="19152.731359504131"/>
    <n v="20625.621192121213"/>
    <n v="1415.250568250689"/>
    <n v="2121.0608176721762"/>
    <n v="16424.955122685951"/>
    <n v="827.62117035812673"/>
    <n v="26101.307988677687"/>
    <n v="13266.118973264463"/>
    <n v="1513.6956247658402"/>
    <n v="1457.9710270798898"/>
    <n v="13536.147620757576"/>
    <n v="1027.7168339393941"/>
  </r>
  <r>
    <x v="5"/>
    <x v="1"/>
    <s v="EXPORTAÇÃO"/>
    <s v="b"/>
    <n v="1321319.6121569811"/>
    <n v="1701366.4791347713"/>
    <n v="809887.41323172511"/>
    <n v="707608.02447626693"/>
    <n v="662374.15228413744"/>
    <n v="851646.93679064687"/>
    <n v="3107349.4091269542"/>
    <n v="2053988.901398774"/>
    <n v="321983.8422560512"/>
    <n v="2012842.447824528"/>
    <n v="2025958.6174387599"/>
    <n v="2233561.764711671"/>
  </r>
  <r>
    <x v="5"/>
    <x v="2"/>
    <s v="EXPORTAÇÃO"/>
    <s v="b"/>
    <n v="2469938.1932171276"/>
    <n v="1446539.1779012538"/>
    <n v="3437755.8836905239"/>
    <n v="2969711.7616422707"/>
    <n v="1586217.9509804838"/>
    <n v="3406880.6220734552"/>
    <n v="4740629.0767453508"/>
    <n v="2088629.9301596943"/>
    <n v="4859599.1005587364"/>
    <n v="1953281.7937154789"/>
    <n v="4908264.3167288741"/>
    <n v="2338108.4634814416"/>
  </r>
  <r>
    <x v="5"/>
    <x v="3"/>
    <s v="EXPORTAÇÃO"/>
    <s v="b"/>
    <n v="15774.95421609155"/>
    <n v="64519.711942241782"/>
    <n v="94952.189857007048"/>
    <n v="160873.51065720656"/>
    <n v="8475.4156213145543"/>
    <n v="287937.68319988268"/>
    <n v="754152.46388350939"/>
    <n v="243991.70353064555"/>
    <n v="111567.90415698357"/>
    <n v="8575.3291055164318"/>
    <n v="133999.31557219484"/>
    <n v="8115.2427923474197"/>
  </r>
  <r>
    <x v="5"/>
    <x v="4"/>
    <s v="EXPORTAÇÃO"/>
    <s v="b"/>
    <n v="981.62758143929909"/>
    <n v="1225.6470187108887"/>
    <n v="0"/>
    <n v="1.5744205256570713E-2"/>
    <n v="0"/>
    <n v="0"/>
    <n v="0"/>
    <n v="0"/>
    <n v="0"/>
    <n v="0"/>
    <n v="0"/>
    <n v="0"/>
  </r>
  <r>
    <x v="5"/>
    <x v="5"/>
    <s v="EXPORTAÇÃO"/>
    <s v="b"/>
    <n v="0"/>
    <n v="0"/>
    <n v="0"/>
    <n v="0"/>
    <n v="0"/>
    <n v="0"/>
    <n v="0"/>
    <n v="0"/>
    <n v="0"/>
    <n v="0"/>
    <n v="0"/>
    <n v="0"/>
  </r>
  <r>
    <x v="5"/>
    <x v="6"/>
    <s v="EXPORTAÇÃO"/>
    <s v="b"/>
    <n v="392718.09758500004"/>
    <n v="75545.825424583338"/>
    <n v="0"/>
    <n v="0"/>
    <n v="0"/>
    <n v="0"/>
    <n v="0"/>
    <n v="0"/>
    <n v="0"/>
    <n v="488777.16978499992"/>
    <n v="0"/>
    <n v="0.66088583333333328"/>
  </r>
  <r>
    <x v="5"/>
    <x v="7"/>
    <s v="EXPORTAÇÃO"/>
    <s v="b"/>
    <n v="4820.663794000001"/>
    <n v="3575.971759"/>
    <n v="7054.6508959999992"/>
    <n v="3859.6652015"/>
    <n v="5458.3508115000004"/>
    <n v="3751.8486535000002"/>
    <n v="5506.5752450000009"/>
    <n v="3309.7363745000002"/>
    <n v="4384.8413250000003"/>
    <n v="6273.0039344999996"/>
    <n v="3380.5274190000005"/>
    <n v="5740.5791885000008"/>
  </r>
  <r>
    <x v="5"/>
    <x v="8"/>
    <s v="EXPORTAÇÃO"/>
    <s v="b"/>
    <n v="62509.921956692306"/>
    <n v="42212.856284048081"/>
    <n v="95208.956784201931"/>
    <n v="190239.24062914425"/>
    <n v="94846.742350826913"/>
    <n v="110869.04147117307"/>
    <n v="300589.4634937307"/>
    <n v="1997.0146750000001"/>
    <n v="166737.44418676922"/>
    <n v="249439.12588175957"/>
    <n v="37974.860928673079"/>
    <n v="943.51988315384619"/>
  </r>
  <r>
    <x v="5"/>
    <x v="9"/>
    <s v="EXPORTAÇÃO"/>
    <s v="b"/>
    <n v="0"/>
    <n v="36806.023834002852"/>
    <n v="0"/>
    <n v="69279.23768280627"/>
    <n v="69164.936961766391"/>
    <n v="133431.77846438749"/>
    <n v="63735.899108062687"/>
    <n v="66272.986257948724"/>
    <n v="0"/>
    <n v="0"/>
    <n v="8.9598433048433072E-3"/>
    <n v="0"/>
  </r>
  <r>
    <x v="5"/>
    <x v="10"/>
    <s v="EXPORTAÇÃO"/>
    <s v="b"/>
    <n v="464427.80565416993"/>
    <n v="399768.80501407548"/>
    <n v="293482.85715435882"/>
    <n v="227304.16711677462"/>
    <n v="170398.5583922537"/>
    <n v="430257.20325032395"/>
    <n v="288135.54250300943"/>
    <n v="352404.8465478273"/>
    <n v="267269.74718086363"/>
    <n v="279636.94815893396"/>
    <n v="299931.43180515541"/>
    <n v="417156.32691794878"/>
  </r>
  <r>
    <x v="5"/>
    <x v="11"/>
    <s v="EXPORTAÇÃO"/>
    <s v="b"/>
    <n v="11823.671098251429"/>
    <n v="17814.215532628572"/>
    <n v="17180.102047668566"/>
    <n v="40043.309805268567"/>
    <n v="12254.282273382856"/>
    <n v="17231.132174742859"/>
    <n v="45571.326771485721"/>
    <n v="33434.12841270856"/>
    <n v="15738.341016937144"/>
    <n v="17263.709796365707"/>
    <n v="71263.47541645712"/>
    <n v="154324.26942435425"/>
  </r>
  <r>
    <x v="5"/>
    <x v="12"/>
    <s v="EXPORTAÇÃO"/>
    <s v="b"/>
    <n v="613.80974532407413"/>
    <n v="1045.2368402662037"/>
    <n v="1477.7631959837965"/>
    <n v="748.03603789351826"/>
    <n v="715.93179935185174"/>
    <n v="897.01863239583338"/>
    <n v="468.33604945601849"/>
    <n v="842.40502751157408"/>
    <n v="711.88419013888881"/>
    <n v="407331.20410563663"/>
    <n v="1083025.0869225"/>
    <n v="596.11237482638899"/>
  </r>
  <r>
    <x v="5"/>
    <x v="13"/>
    <s v="EXPORTAÇÃO"/>
    <s v="b"/>
    <n v="2237386.7866328335"/>
    <n v="1756030.3965877793"/>
    <n v="1957923.3692499804"/>
    <n v="1624466.2731723005"/>
    <n v="1438227.1970907997"/>
    <n v="1207359.714831708"/>
    <n v="1889783.3738832579"/>
    <n v="4287070.4926816588"/>
    <n v="2098067.7497055973"/>
    <n v="2053322.0537837807"/>
    <n v="2129157.8334809872"/>
    <n v="2040412.5323179173"/>
  </r>
  <r>
    <x v="5"/>
    <x v="14"/>
    <s v="EXPORTAÇÃO"/>
    <s v="b"/>
    <n v="917751.08929203998"/>
    <n v="772062.40870657074"/>
    <n v="1034186.6586498749"/>
    <n v="1030377.5686069212"/>
    <n v="1112556.1483177596"/>
    <n v="1026678.9477801502"/>
    <n v="820252.77597045049"/>
    <n v="979343.21533811023"/>
    <n v="970313.09492479346"/>
    <n v="845875.26559381722"/>
    <n v="943474.77479469334"/>
    <n v="665360.32425978722"/>
  </r>
  <r>
    <x v="5"/>
    <x v="15"/>
    <s v="EXPORTAÇÃO"/>
    <s v="b"/>
    <n v="8285.0236416000007"/>
    <n v="4180.7845476000011"/>
    <n v="4634.5897368000005"/>
    <n v="4224.1873048000007"/>
    <n v="3694.8982592000002"/>
    <n v="3112.044578"/>
    <n v="3951.8538727999999"/>
    <n v="6912.6484635999996"/>
    <n v="5776.6228680000004"/>
    <n v="5403.143154800001"/>
    <n v="8369.5525515999998"/>
    <n v="7286.6743164"/>
  </r>
  <r>
    <x v="6"/>
    <x v="0"/>
    <s v="EXPORTAÇÃO"/>
    <s v="b"/>
    <n v="1238.1828867355373"/>
    <n v="966.01431765840221"/>
    <n v="803.27631347107456"/>
    <n v="18547.514751831957"/>
    <n v="609.70437844352625"/>
    <n v="1005.8497809917357"/>
    <n v="627.56016137741051"/>
    <n v="595.2360827134986"/>
    <n v="981.75616995867779"/>
    <n v="801.63888359504142"/>
    <n v="819.45134827823699"/>
    <n v="778.85348373278237"/>
  </r>
  <r>
    <x v="6"/>
    <x v="1"/>
    <s v="EXPORTAÇÃO"/>
    <s v="b"/>
    <n v="1372229.054561496"/>
    <n v="1070760.6737148787"/>
    <n v="2093687.1813199325"/>
    <n v="2245653.7464231802"/>
    <n v="306650.56547781668"/>
    <n v="846204.25060808624"/>
    <n v="1434988.6176816712"/>
    <n v="2269142.5332582076"/>
    <n v="2774799.415078531"/>
    <n v="785227.97577540448"/>
    <n v="752956.71536981128"/>
    <n v="1008628.7946392721"/>
  </r>
  <r>
    <x v="6"/>
    <x v="2"/>
    <s v="EXPORTAÇÃO"/>
    <s v="b"/>
    <n v="5003393.3652418861"/>
    <n v="2848400.450745035"/>
    <n v="3810452.6331396648"/>
    <n v="5257053.7839862388"/>
    <n v="2131100.6893527047"/>
    <n v="4214965.762460079"/>
    <n v="6249975.1989697926"/>
    <n v="3614164.2164784204"/>
    <n v="3022822.4081367427"/>
    <n v="1975768.0569473254"/>
    <n v="956205.1116858935"/>
    <n v="3637748.8370053796"/>
  </r>
  <r>
    <x v="6"/>
    <x v="3"/>
    <s v="EXPORTAÇÃO"/>
    <s v="b"/>
    <n v="199677.32703204226"/>
    <n v="196047.95901392019"/>
    <n v="198090.04327818073"/>
    <n v="195500.98178091552"/>
    <n v="259933.63300798123"/>
    <n v="382756.49512582156"/>
    <n v="830596.37104708923"/>
    <n v="180365.32178615025"/>
    <n v="312072.54052899062"/>
    <n v="203203.13465734743"/>
    <n v="208310.18722832162"/>
    <n v="618880.04499639664"/>
  </r>
  <r>
    <x v="6"/>
    <x v="4"/>
    <s v="EXPORTAÇÃO"/>
    <s v="b"/>
    <n v="0"/>
    <n v="0"/>
    <n v="0"/>
    <n v="0"/>
    <n v="0"/>
    <n v="0"/>
    <n v="1.5744205256570713E-2"/>
    <n v="0"/>
    <n v="0"/>
    <n v="0"/>
    <n v="0"/>
    <n v="0"/>
  </r>
  <r>
    <x v="6"/>
    <x v="5"/>
    <s v="EXPORTAÇÃO"/>
    <s v="b"/>
    <n v="0"/>
    <n v="0"/>
    <n v="0"/>
    <n v="0"/>
    <n v="0"/>
    <n v="0"/>
    <n v="0"/>
    <n v="0"/>
    <n v="0"/>
    <n v="0"/>
    <n v="0"/>
    <n v="0"/>
  </r>
  <r>
    <x v="6"/>
    <x v="6"/>
    <s v="EXPORTAÇÃO"/>
    <s v="b"/>
    <n v="0"/>
    <n v="129351.53789166665"/>
    <n v="3.4183749999999999E-2"/>
    <n v="0"/>
    <n v="0"/>
    <n v="0"/>
    <n v="0"/>
    <n v="0"/>
    <n v="0.14812958333333331"/>
    <n v="0"/>
    <n v="0"/>
    <n v="84867.597314583327"/>
  </r>
  <r>
    <x v="6"/>
    <x v="7"/>
    <s v="EXPORTAÇÃO"/>
    <s v="b"/>
    <n v="3312.9119615000004"/>
    <n v="4723.5552640000005"/>
    <n v="3400.9309490000005"/>
    <n v="2685.303981"/>
    <n v="25206.375222500013"/>
    <n v="4622.8492695000014"/>
    <n v="4376.4114455000008"/>
    <n v="2186.2612510000004"/>
    <n v="2309.5108450000002"/>
    <n v="7481.0539910000007"/>
    <n v="2741.2142555000005"/>
    <n v="28834.29160750001"/>
  </r>
  <r>
    <x v="6"/>
    <x v="8"/>
    <s v="EXPORTAÇÃO"/>
    <s v="b"/>
    <n v="196182.83287600958"/>
    <n v="94615.428540182693"/>
    <n v="3215.0605730769234"/>
    <n v="122218.13271940383"/>
    <n v="142397.28259823075"/>
    <n v="152313.53698477885"/>
    <n v="59209.410686028838"/>
    <n v="142330.82228852884"/>
    <n v="1466.6143509615385"/>
    <n v="171996.25151356729"/>
    <n v="2026.0808546730771"/>
    <n v="1209.5788461538464"/>
  </r>
  <r>
    <x v="6"/>
    <x v="9"/>
    <s v="EXPORTAÇÃO"/>
    <s v="b"/>
    <n v="0"/>
    <n v="0"/>
    <n v="0"/>
    <n v="106611.75982908833"/>
    <n v="0"/>
    <n v="94303.847077307713"/>
    <n v="0"/>
    <n v="0"/>
    <n v="0"/>
    <n v="0"/>
    <n v="0"/>
    <n v="0"/>
  </r>
  <r>
    <x v="6"/>
    <x v="10"/>
    <s v="EXPORTAÇÃO"/>
    <s v="b"/>
    <n v="120276.3612079622"/>
    <n v="218512.84620365719"/>
    <n v="333948.03996740887"/>
    <n v="192248.77264144403"/>
    <n v="448289.86782523623"/>
    <n v="153687.26321369773"/>
    <n v="560269.38395238866"/>
    <n v="236958.82174823209"/>
    <n v="467081.82536117401"/>
    <n v="294686.26502632914"/>
    <n v="252977.45690570853"/>
    <n v="215789.29056747654"/>
  </r>
  <r>
    <x v="6"/>
    <x v="11"/>
    <s v="EXPORTAÇÃO"/>
    <s v="b"/>
    <n v="10626.515387154288"/>
    <n v="67012.642109599998"/>
    <n v="37357.553746914287"/>
    <n v="86783.534867154289"/>
    <n v="18862.780772285718"/>
    <n v="87614.098886388587"/>
    <n v="19267.039440605709"/>
    <n v="141796.03178078853"/>
    <n v="99291.12036885717"/>
    <n v="18350.88368689143"/>
    <n v="59242.678078628545"/>
    <n v="46177.441616502874"/>
  </r>
  <r>
    <x v="6"/>
    <x v="12"/>
    <s v="EXPORTAÇÃO"/>
    <s v="b"/>
    <n v="390201.57631892373"/>
    <n v="1028.4348941087962"/>
    <n v="1356.4586774305562"/>
    <n v="1875.4917602662038"/>
    <n v="905.01921247685209"/>
    <n v="3600.9890237268523"/>
    <n v="2685.6323920370364"/>
    <n v="1797.2331289004628"/>
    <n v="366.66534753472223"/>
    <n v="2307.2100501157402"/>
    <n v="1678.0397734259259"/>
    <n v="1969.9262687384264"/>
  </r>
  <r>
    <x v="6"/>
    <x v="13"/>
    <s v="EXPORTAÇÃO"/>
    <s v="b"/>
    <n v="1983416.8322437415"/>
    <n v="1655410.3066902175"/>
    <n v="2499127.4877177887"/>
    <n v="1817150.5728217179"/>
    <n v="1831211.2661176014"/>
    <n v="1612941.9938793783"/>
    <n v="2759148.3014177987"/>
    <n v="2192068.1964373053"/>
    <n v="1819508.1649806518"/>
    <n v="1738724.9809320138"/>
    <n v="2073616.4641442846"/>
    <n v="2171960.0960855479"/>
  </r>
  <r>
    <x v="6"/>
    <x v="14"/>
    <s v="EXPORTAÇÃO"/>
    <s v="b"/>
    <n v="1144212.628222015"/>
    <n v="1315611.6589682854"/>
    <n v="842550.37283932394"/>
    <n v="1016817.4152477469"/>
    <n v="612803.97079672082"/>
    <n v="780136.40715096367"/>
    <n v="1129777.4985278097"/>
    <n v="1352785.9396398873"/>
    <n v="774147.28785505635"/>
    <n v="746053.91840292874"/>
    <n v="1078691.952975607"/>
    <n v="753734.68170473084"/>
  </r>
  <r>
    <x v="6"/>
    <x v="15"/>
    <s v="EXPORTAÇÃO"/>
    <s v="b"/>
    <n v="5927.5905807999998"/>
    <n v="5563.1497848000008"/>
    <n v="7915.0294036000005"/>
    <n v="7908.561638000001"/>
    <n v="8790.1720896000006"/>
    <n v="7705.9990739999994"/>
    <n v="6818.0988123999987"/>
    <n v="8507.3822320000017"/>
    <n v="12458.315644800003"/>
    <n v="14763.6138512"/>
    <n v="19588.033122000001"/>
    <n v="13267.246574800001"/>
  </r>
  <r>
    <x v="7"/>
    <x v="0"/>
    <s v="EXPORTAÇÃO"/>
    <s v="b"/>
    <n v="1407.6769496944444"/>
    <n v="1001.6392470247935"/>
    <n v="13666.249654876034"/>
    <n v="982.12004326446288"/>
    <n v="800.20938132231402"/>
    <n v="14293.78382530303"/>
    <n v="820.72490484848493"/>
    <n v="615.62165148760334"/>
    <n v="1219.2528111845731"/>
    <n v="1611.6901714738292"/>
    <n v="13053.755581088157"/>
    <n v="1214.0459574517906"/>
  </r>
  <r>
    <x v="7"/>
    <x v="1"/>
    <s v="EXPORTAÇÃO"/>
    <s v="b"/>
    <n v="1251241.7703334768"/>
    <n v="642267.15554405667"/>
    <n v="1087419.4304670352"/>
    <n v="1323484.8834878975"/>
    <n v="3334804.349609138"/>
    <n v="2082148.279046779"/>
    <n v="2150668.833424313"/>
    <n v="2294192.0999943535"/>
    <n v="2481370.1149890432"/>
    <n v="2206010.8710817527"/>
    <n v="3013195.4122410514"/>
    <n v="1393717.4614188678"/>
  </r>
  <r>
    <x v="7"/>
    <x v="2"/>
    <s v="EXPORTAÇÃO"/>
    <s v="b"/>
    <n v="1183046.196599398"/>
    <n v="2561890.4530437123"/>
    <n v="4416976.2297665365"/>
    <n v="2980528.5025056573"/>
    <n v="2427272.2139686281"/>
    <n v="2977708.5316980756"/>
    <n v="3889017.513585865"/>
    <n v="2964218.3794301087"/>
    <n v="2439392.4667295069"/>
    <n v="3141089.7304031109"/>
    <n v="3443694.7930761711"/>
    <n v="1564581.8614351533"/>
  </r>
  <r>
    <x v="7"/>
    <x v="3"/>
    <s v="EXPORTAÇÃO"/>
    <s v="b"/>
    <n v="115969.13226282863"/>
    <n v="460515.12022752344"/>
    <n v="422640.56422093901"/>
    <n v="1083124.8896706104"/>
    <n v="732299.53042814566"/>
    <n v="796149.3702229812"/>
    <n v="807180.65604372066"/>
    <n v="610478.09169821604"/>
    <n v="229607.83824381456"/>
    <n v="849334.88883965975"/>
    <n v="413803.7133792137"/>
    <n v="58603.097335575127"/>
  </r>
  <r>
    <x v="7"/>
    <x v="4"/>
    <s v="EXPORTAÇÃO"/>
    <s v="b"/>
    <n v="0"/>
    <n v="0"/>
    <n v="0"/>
    <n v="0"/>
    <n v="0"/>
    <n v="1016.2805772090113"/>
    <n v="3614.43656126408"/>
    <n v="0"/>
    <n v="0"/>
    <n v="0"/>
    <n v="572.19165163954949"/>
    <n v="1358.3391806132665"/>
  </r>
  <r>
    <x v="7"/>
    <x v="5"/>
    <s v="EXPORTAÇÃO"/>
    <s v="b"/>
    <n v="0"/>
    <n v="0"/>
    <n v="0"/>
    <n v="0"/>
    <n v="0"/>
    <n v="0"/>
    <n v="0"/>
    <n v="0"/>
    <n v="0"/>
    <n v="0"/>
    <n v="0"/>
    <n v="0"/>
  </r>
  <r>
    <x v="7"/>
    <x v="6"/>
    <s v="EXPORTAÇÃO"/>
    <s v="b"/>
    <n v="0"/>
    <n v="0"/>
    <n v="0"/>
    <n v="0"/>
    <n v="0"/>
    <n v="198.15180416666666"/>
    <n v="1393.8993791666667"/>
    <n v="94560.84401583334"/>
    <n v="49565.879165416671"/>
    <n v="224.24539999999999"/>
    <n v="0"/>
    <n v="0"/>
  </r>
  <r>
    <x v="7"/>
    <x v="7"/>
    <s v="EXPORTAÇÃO"/>
    <s v="b"/>
    <n v="4608.0068520000004"/>
    <n v="4346.8723500000006"/>
    <n v="3410.4730510000004"/>
    <n v="5379.0761939999993"/>
    <n v="3461.4818759999994"/>
    <n v="4762.0228214999997"/>
    <n v="4661.8000684999997"/>
    <n v="4382.6782440000015"/>
    <n v="4151.1365309999992"/>
    <n v="4299.6067290000001"/>
    <n v="4161.5607405000001"/>
    <n v="6542.1310974999997"/>
  </r>
  <r>
    <x v="7"/>
    <x v="8"/>
    <s v="EXPORTAÇÃO"/>
    <s v="b"/>
    <n v="242024.40755483654"/>
    <n v="98284.002557942309"/>
    <n v="245230.52934024041"/>
    <n v="1923.194078019231"/>
    <n v="1645.0030391923078"/>
    <n v="139738.10212758655"/>
    <n v="159822.97743114425"/>
    <n v="3169.0360979807692"/>
    <n v="157388.23431540385"/>
    <n v="95980.994674336544"/>
    <n v="97199.67560130771"/>
    <n v="65660.723653567315"/>
  </r>
  <r>
    <x v="7"/>
    <x v="9"/>
    <s v="EXPORTAÇÃO"/>
    <s v="b"/>
    <n v="0"/>
    <n v="0"/>
    <n v="0"/>
    <n v="0"/>
    <n v="0"/>
    <n v="101992.2348581339"/>
    <n v="64423.567081709414"/>
    <n v="0"/>
    <n v="0"/>
    <n v="0"/>
    <n v="0"/>
    <n v="0"/>
  </r>
  <r>
    <x v="7"/>
    <x v="10"/>
    <s v="EXPORTAÇÃO"/>
    <s v="b"/>
    <n v="398325.01775021595"/>
    <n v="218772.4430447233"/>
    <n v="518034.82071491203"/>
    <n v="353226.96970267204"/>
    <n v="476379.08127461502"/>
    <n v="279640.08033152501"/>
    <n v="377785.3248849932"/>
    <n v="321142.8441229419"/>
    <n v="278683.1549194468"/>
    <n v="178379.75856798916"/>
    <n v="429349.35703044536"/>
    <n v="256464.66847503377"/>
  </r>
  <r>
    <x v="7"/>
    <x v="11"/>
    <s v="EXPORTAÇÃO"/>
    <s v="b"/>
    <n v="29373.606785565724"/>
    <n v="15284.784614925718"/>
    <n v="57176.658796662836"/>
    <n v="77899.462182148593"/>
    <n v="54885.104898982863"/>
    <n v="40182.37570728"/>
    <n v="16570.472097405716"/>
    <n v="73567.443601988576"/>
    <n v="20738.581823142857"/>
    <n v="24049.602502331429"/>
    <n v="21158.554233931427"/>
    <n v="20076.742855702865"/>
  </r>
  <r>
    <x v="7"/>
    <x v="12"/>
    <s v="EXPORTAÇÃO"/>
    <s v="b"/>
    <n v="1799.970361030093"/>
    <n v="482369.56194946752"/>
    <n v="225694.09276525461"/>
    <n v="1116.8853472337962"/>
    <n v="1077.2391605902781"/>
    <n v="873.03145189814836"/>
    <n v="1449.4008120023148"/>
    <n v="2407.5703749537042"/>
    <n v="1087.6712181481482"/>
    <n v="988.61399052083357"/>
    <n v="5427.0577283333332"/>
    <n v="1224.5473843750001"/>
  </r>
  <r>
    <x v="7"/>
    <x v="13"/>
    <s v="EXPORTAÇÃO"/>
    <s v="b"/>
    <n v="1906616.7247071569"/>
    <n v="2103586.9989942256"/>
    <n v="4695613.7199663781"/>
    <n v="2277323.7396414415"/>
    <n v="2219311.6360749067"/>
    <n v="2056041.2199858839"/>
    <n v="2554031.2516259733"/>
    <n v="2225505.7391338008"/>
    <n v="2053360.6246620833"/>
    <n v="2026328.2444731691"/>
    <n v="1788304.2685524486"/>
    <n v="1964107.8916802178"/>
  </r>
  <r>
    <x v="7"/>
    <x v="14"/>
    <s v="EXPORTAÇÃO"/>
    <s v="b"/>
    <n v="1046593.0687757446"/>
    <n v="933275.70224579482"/>
    <n v="998094.25678668346"/>
    <n v="1155804.9763429912"/>
    <n v="1008989.931697159"/>
    <n v="1001128.8578846559"/>
    <n v="705771.86543942429"/>
    <n v="1463167.5157040553"/>
    <n v="893687.29960538179"/>
    <n v="1004133.0018175595"/>
    <n v="1053863.4829838423"/>
    <n v="931348.1785567461"/>
  </r>
  <r>
    <x v="7"/>
    <x v="15"/>
    <s v="EXPORTAÇÃO"/>
    <s v="b"/>
    <n v="8272.2660660000001"/>
    <n v="8919.7605848000003"/>
    <n v="10130.398668"/>
    <n v="7197.0644671999989"/>
    <n v="4722.5857128000007"/>
    <n v="11649.126985999999"/>
    <n v="6491.7957423999997"/>
    <n v="11399.547325200001"/>
    <n v="10666.045024000001"/>
    <n v="10610.964697599999"/>
    <n v="12539.242488"/>
    <n v="9055.8536640000002"/>
  </r>
  <r>
    <x v="8"/>
    <x v="0"/>
    <s v="EXPORTAÇÃO"/>
    <s v="b"/>
    <n v="1996.2696010881546"/>
    <n v="199.00404366391186"/>
    <n v="2061.9054145316804"/>
    <n v="1796.2865649586777"/>
    <n v="15230.341732493112"/>
    <n v="1003.5625773553719"/>
    <n v="2016.1093599035812"/>
    <n v="3210.9046867493112"/>
    <n v="3609.7791390909088"/>
    <n v="2852.6021080027549"/>
    <n v="2030.170464077135"/>
    <n v="14307.836265826447"/>
  </r>
  <r>
    <x v="8"/>
    <x v="1"/>
    <s v="EXPORTAÇÃO"/>
    <s v="b"/>
    <n v="1412230.7118547445"/>
    <n v="2002660.6949729514"/>
    <n v="638583.87841075473"/>
    <n v="813982.90179451485"/>
    <n v="1594390.47568938"/>
    <n v="1707434.4504181943"/>
    <n v="1162401.7473996228"/>
    <n v="2986228.5215358492"/>
    <n v="1077110.6437978572"/>
    <n v="1058656.2310590297"/>
    <n v="399046.00099774933"/>
    <n v="1442780.6241907279"/>
  </r>
  <r>
    <x v="8"/>
    <x v="2"/>
    <s v="EXPORTAÇÃO"/>
    <s v="b"/>
    <n v="3924828.7486163485"/>
    <n v="1739782.0477666142"/>
    <n v="2284437.1359968409"/>
    <n v="5133599.1442701295"/>
    <n v="3203955.1519529321"/>
    <n v="2698079.7103185887"/>
    <n v="3830716.5879048575"/>
    <n v="1203624.6046100396"/>
    <n v="1525013.5794616488"/>
    <n v="1438687.9117028434"/>
    <n v="1087892.6159646597"/>
    <n v="4382953.3249399811"/>
  </r>
  <r>
    <x v="8"/>
    <x v="3"/>
    <s v="EXPORTAÇÃO"/>
    <s v="b"/>
    <n v="547653.02584179584"/>
    <n v="163024.37467539907"/>
    <n v="171414.84833208923"/>
    <n v="215933.39265388501"/>
    <n v="278411.58877713617"/>
    <n v="541837.91193664318"/>
    <n v="370243.89260842721"/>
    <n v="210341.13144177228"/>
    <n v="14768.695352183098"/>
    <n v="208279.10729862677"/>
    <n v="203650.62658570425"/>
    <n v="1177340.4704290377"/>
  </r>
  <r>
    <x v="8"/>
    <x v="4"/>
    <s v="EXPORTAÇÃO"/>
    <s v="b"/>
    <n v="764.53860725907384"/>
    <n v="6316.1106948811021"/>
    <n v="12363.089945106383"/>
    <n v="47186.493120413019"/>
    <n v="5760.6866218398"/>
    <n v="7629.0514596370458"/>
    <n v="8294.1417943929919"/>
    <n v="36493.98143456821"/>
    <n v="4838.7768109386734"/>
    <n v="36811.518438285355"/>
    <n v="0"/>
    <n v="0"/>
  </r>
  <r>
    <x v="8"/>
    <x v="5"/>
    <s v="EXPORTAÇÃO"/>
    <s v="b"/>
    <n v="0"/>
    <n v="0"/>
    <n v="0"/>
    <n v="0"/>
    <n v="0"/>
    <n v="0"/>
    <n v="0"/>
    <n v="0"/>
    <n v="0"/>
    <n v="0"/>
    <n v="0"/>
    <n v="0"/>
  </r>
  <r>
    <x v="8"/>
    <x v="6"/>
    <s v="EXPORTAÇÃO"/>
    <s v="b"/>
    <n v="0"/>
    <n v="21.364843750000002"/>
    <n v="4.5578333333333332E-2"/>
    <n v="445.98399166666672"/>
    <n v="951.10587083333337"/>
    <n v="708.7430833333334"/>
    <n v="42896.823248333341"/>
    <n v="1653.9237708333333"/>
    <n v="227.43588333333332"/>
    <n v="1.5268741666666668"/>
    <n v="0"/>
    <n v="0"/>
  </r>
  <r>
    <x v="8"/>
    <x v="7"/>
    <s v="EXPORTAÇÃO"/>
    <s v="b"/>
    <n v="4994.3315844999997"/>
    <n v="8540.058562000002"/>
    <n v="3170.8543014999996"/>
    <n v="1997.0376865000001"/>
    <n v="2724.3928489999998"/>
    <n v="2797.1935644999994"/>
    <n v="3760.7847859999993"/>
    <n v="2456.5543300000004"/>
    <n v="6198.017126499999"/>
    <n v="3171.3758954999998"/>
    <n v="933.76064700000029"/>
    <n v="13779.899840000004"/>
  </r>
  <r>
    <x v="8"/>
    <x v="8"/>
    <s v="EXPORTAÇÃO"/>
    <s v="b"/>
    <n v="2957.3839914807695"/>
    <n v="133831.14802397115"/>
    <n v="148141.6693049231"/>
    <n v="240345.42744585578"/>
    <n v="100022.39717984616"/>
    <n v="236067.08054017308"/>
    <n v="222882.26590818269"/>
    <n v="132415.54766084618"/>
    <n v="2140.9545576923078"/>
    <n v="539296.44986563455"/>
    <n v="775.60614773076929"/>
    <n v="252824.74916793272"/>
  </r>
  <r>
    <x v="8"/>
    <x v="9"/>
    <s v="EXPORTAÇÃO"/>
    <s v="b"/>
    <n v="63211.434680213679"/>
    <n v="0"/>
    <n v="0"/>
    <n v="0"/>
    <n v="0"/>
    <n v="0"/>
    <n v="16231.446054658119"/>
    <n v="0"/>
    <n v="161108.78819210827"/>
    <n v="0"/>
    <n v="0"/>
    <n v="409727.37140001426"/>
  </r>
  <r>
    <x v="8"/>
    <x v="10"/>
    <s v="EXPORTAÇÃO"/>
    <s v="b"/>
    <n v="369483.70090670709"/>
    <n v="271632.31186253711"/>
    <n v="249103.00185188933"/>
    <n v="332162.37903612683"/>
    <n v="340456.31263943319"/>
    <n v="89338.967304021586"/>
    <n v="373404.78204194334"/>
    <n v="421147.35990771919"/>
    <n v="271954.81529187586"/>
    <n v="238989.39480897438"/>
    <n v="219083.11382205129"/>
    <n v="434656.12320356286"/>
  </r>
  <r>
    <x v="8"/>
    <x v="11"/>
    <s v="EXPORTAÇÃO"/>
    <s v="b"/>
    <n v="18677.01932083429"/>
    <n v="23333.850877748577"/>
    <n v="21017.173681840002"/>
    <n v="21511.825905302856"/>
    <n v="23414.55453131429"/>
    <n v="25523.056987108575"/>
    <n v="28183.035606994286"/>
    <n v="17995.448320880001"/>
    <n v="25597.686481302855"/>
    <n v="22011.200877531439"/>
    <n v="16003.972272857143"/>
    <n v="14126.683232662861"/>
  </r>
  <r>
    <x v="8"/>
    <x v="12"/>
    <s v="EXPORTAÇÃO"/>
    <s v="b"/>
    <n v="2446.9544861805562"/>
    <n v="757.25235671296286"/>
    <n v="729.71987821759251"/>
    <n v="1189.072564780093"/>
    <n v="1000.3418654166665"/>
    <n v="1335.157769953704"/>
    <n v="1691.3328209490742"/>
    <n v="943.50061949074075"/>
    <n v="1198.0777672916665"/>
    <n v="1227.3282957407409"/>
    <n v="716.07011693287041"/>
    <n v="648.02514694444437"/>
  </r>
  <r>
    <x v="8"/>
    <x v="13"/>
    <s v="EXPORTAÇÃO"/>
    <s v="b"/>
    <n v="2452630.3684337419"/>
    <n v="2133477.0267598028"/>
    <n v="1876177.7883895168"/>
    <n v="2210483.4251625673"/>
    <n v="2520718.5240929718"/>
    <n v="2786321.7459634654"/>
    <n v="2600666.9019573154"/>
    <n v="2276820.4617050644"/>
    <n v="2715159.0032689446"/>
    <n v="2701224.8450549855"/>
    <n v="2260685.9069094379"/>
    <n v="1909742.6671407802"/>
  </r>
  <r>
    <x v="8"/>
    <x v="14"/>
    <s v="EXPORTAÇÃO"/>
    <s v="b"/>
    <n v="1155880.3044930415"/>
    <n v="1287843.9505297872"/>
    <n v="1005455.7039895745"/>
    <n v="912109.78310655814"/>
    <n v="1218886.2365548436"/>
    <n v="1171315.994175507"/>
    <n v="678734.04261241562"/>
    <n v="950775.37851637055"/>
    <n v="981527.23574709636"/>
    <n v="1031710.5360007634"/>
    <n v="646667.77253374213"/>
    <n v="1157817.0385421652"/>
  </r>
  <r>
    <x v="8"/>
    <x v="15"/>
    <s v="EXPORTAÇÃO"/>
    <s v="b"/>
    <n v="14059.860817200004"/>
    <n v="22350.149490000003"/>
    <n v="17750.083139599999"/>
    <n v="14746.6221596"/>
    <n v="22637.400510399999"/>
    <n v="19155.116238399998"/>
    <n v="25046.649332799992"/>
    <n v="18439.219268799996"/>
    <n v="10601.520778"/>
    <n v="8651.7778603999977"/>
    <n v="9518.2129948000002"/>
    <n v="10594.175507200001"/>
  </r>
  <r>
    <x v="9"/>
    <x v="0"/>
    <s v="EXPORTAÇÃO"/>
    <s v="b"/>
    <n v="994.5177266115702"/>
    <n v="1414.1329573829203"/>
    <n v="1196.23380466"/>
    <n v="1022.006696641"/>
    <n v="1417.4771263360883"/>
    <n v="15937.824066391184"/>
    <n v="1014.366149077135"/>
    <n v="3173.6769821074381"/>
    <n v="4446.4018419421491"/>
    <n v="1259.2182292699727"/>
    <n v="2590.1801453305789"/>
    <n v="3408.7911195454549"/>
  </r>
  <r>
    <x v="9"/>
    <x v="1"/>
    <s v="EXPORTAÇÃO"/>
    <s v="b"/>
    <n v="572164.78176618612"/>
    <n v="982131.68153567391"/>
    <n v="699222.26448070002"/>
    <n v="701450.80706180003"/>
    <n v="1952143.9757591246"/>
    <n v="1429961.3386945955"/>
    <n v="2175986.9377493937"/>
    <n v="1925735.996553302"/>
    <n v="2048948.0933864156"/>
    <n v="950872.90252659027"/>
    <n v="1161887.9496048519"/>
    <n v="1206932.1611380323"/>
  </r>
  <r>
    <x v="9"/>
    <x v="2"/>
    <s v="EXPORTAÇÃO"/>
    <s v="b"/>
    <n v="934071.45656864764"/>
    <n v="2554382.3447221727"/>
    <n v="1602825.5522032999"/>
    <n v="2585444.4937674464"/>
    <n v="2666220.4628774831"/>
    <n v="941885.59860714723"/>
    <n v="3525587.8398670396"/>
    <n v="2239268.5202048076"/>
    <n v="1840780.8488007307"/>
    <n v="3274995.5134479473"/>
    <n v="2711263.8474968714"/>
    <n v="2292523.0810291711"/>
  </r>
  <r>
    <x v="9"/>
    <x v="3"/>
    <s v="EXPORTAÇÃO"/>
    <s v="b"/>
    <n v="289114.74141139671"/>
    <n v="1023763.9883485328"/>
    <n v="211436.17732269998"/>
    <n v="11798.450700631711"/>
    <n v="1148155.8996771597"/>
    <n v="727434.45098201884"/>
    <n v="1066035.3503997067"/>
    <n v="444051.97073207749"/>
    <n v="532820.79012028163"/>
    <n v="362666.65742566908"/>
    <n v="537485.03120836848"/>
    <n v="1326996.9908399766"/>
  </r>
  <r>
    <x v="9"/>
    <x v="4"/>
    <s v="EXPORTAÇÃO"/>
    <s v="b"/>
    <n v="18967.217258848563"/>
    <n v="706.15122206508147"/>
    <n v="5586.7446421652066"/>
    <n v="27327.484688553999"/>
    <n v="5077.6164046808517"/>
    <n v="25407.699303153946"/>
    <n v="1711.7336118022529"/>
    <n v="9915.2596328410527"/>
    <n v="20808.391854167712"/>
    <n v="7032.3303362077604"/>
    <n v="10768.233441026285"/>
    <n v="14040.942027196495"/>
  </r>
  <r>
    <x v="9"/>
    <x v="5"/>
    <s v="EXPORTAÇÃO"/>
    <s v="b"/>
    <n v="0"/>
    <n v="0"/>
    <n v="0"/>
    <n v="0"/>
    <n v="0"/>
    <n v="0"/>
    <n v="0"/>
    <n v="0"/>
    <n v="0"/>
    <n v="0"/>
    <n v="0"/>
    <n v="0"/>
  </r>
  <r>
    <x v="9"/>
    <x v="6"/>
    <s v="EXPORTAÇÃO"/>
    <s v="b"/>
    <n v="0"/>
    <n v="0"/>
    <n v="0.30765374699183001"/>
    <n v="0.56608289999999994"/>
    <n v="214.90184166666666"/>
    <n v="0"/>
    <n v="45158.670829166665"/>
    <n v="34247.172250833333"/>
    <n v="17079.044699166669"/>
    <n v="0.29625916666666668"/>
    <n v="2.2789166666666666E-2"/>
    <n v="29921.138926249998"/>
  </r>
  <r>
    <x v="9"/>
    <x v="7"/>
    <s v="EXPORTAÇÃO"/>
    <s v="b"/>
    <n v="643.57796150000001"/>
    <n v="1436.3087955000001"/>
    <n v="2493.3036955000002"/>
    <n v="21860.014511650003"/>
    <n v="3680.267547500001"/>
    <n v="1878.643519"/>
    <n v="2965.5840510000007"/>
    <n v="2138.4050014999998"/>
    <n v="6289.1426664999999"/>
    <n v="1647.5313539999997"/>
    <n v="2920.7576490000001"/>
    <n v="1977.2708079999998"/>
  </r>
  <r>
    <x v="9"/>
    <x v="8"/>
    <s v="EXPORTAÇÃO"/>
    <s v="b"/>
    <n v="2410.6906403846156"/>
    <n v="249879.40048597116"/>
    <n v="1844.6754767999998"/>
    <n v="160730.3708229"/>
    <n v="440283.83329813468"/>
    <n v="1691.0819453365386"/>
    <n v="1772.1237280288462"/>
    <n v="249450.26005503844"/>
    <n v="304826.20693500002"/>
    <n v="76748.582158394245"/>
    <n v="1688.6930271153849"/>
    <n v="66909.202555413474"/>
  </r>
  <r>
    <x v="9"/>
    <x v="9"/>
    <s v="EXPORTAÇÃO"/>
    <s v="b"/>
    <n v="317000.81513809122"/>
    <n v="0"/>
    <n v="0"/>
    <n v="0"/>
    <n v="0"/>
    <n v="0"/>
    <n v="0"/>
    <n v="0.76158668091168102"/>
    <n v="0"/>
    <n v="0"/>
    <n v="0"/>
    <n v="0"/>
  </r>
  <r>
    <x v="9"/>
    <x v="10"/>
    <s v="EXPORTAÇÃO"/>
    <s v="b"/>
    <n v="201727.81340098512"/>
    <n v="175208.27678646418"/>
    <n v="140021.83187039135"/>
    <n v="311231.40978926001"/>
    <n v="209704.0818903374"/>
    <n v="133782.7732522942"/>
    <n v="207143.00876835358"/>
    <n v="384755.962254062"/>
    <n v="223787.91716686907"/>
    <n v="380600.70665421052"/>
    <n v="261585.91496210528"/>
    <n v="262828.99702022941"/>
  </r>
  <r>
    <x v="9"/>
    <x v="11"/>
    <s v="EXPORTAÇÃO"/>
    <s v="b"/>
    <n v="12979.953826880001"/>
    <n v="12980.313244594285"/>
    <n v="14794.272883531426"/>
    <n v="18375.390583740002"/>
    <n v="17131.595032948575"/>
    <n v="83069.103745451401"/>
    <n v="55096.140604102875"/>
    <n v="22091.911719451426"/>
    <n v="17224.346368297145"/>
    <n v="26162.748634994288"/>
    <n v="21057.220003565715"/>
    <n v="18839.023261371436"/>
  </r>
  <r>
    <x v="9"/>
    <x v="12"/>
    <s v="EXPORTAÇÃO"/>
    <s v="b"/>
    <n v="805.62711070601847"/>
    <n v="424.53305550925927"/>
    <n v="955.98560114583358"/>
    <n v="962.93217214000003"/>
    <n v="986.40090922453714"/>
    <n v="441.69899530092584"/>
    <n v="578.72075898148148"/>
    <n v="736.59207803240724"/>
    <n v="815.03270621527781"/>
    <n v="2449.7062780555552"/>
    <n v="1618.2647388078706"/>
    <n v="1456.4186092708328"/>
  </r>
  <r>
    <x v="9"/>
    <x v="13"/>
    <s v="EXPORTAÇÃO"/>
    <s v="b"/>
    <n v="2226820.2287056074"/>
    <n v="1788662.2847860123"/>
    <n v="2526186.362164774"/>
    <n v="2018625.4557904003"/>
    <n v="2351276.3949301089"/>
    <n v="2321194.5434822608"/>
    <n v="2320989.1715616686"/>
    <n v="2314104.3256665752"/>
    <n v="2163816.4810085199"/>
    <n v="2163290.5026324978"/>
    <n v="1973363.2943179372"/>
    <n v="2019595.217081836"/>
  </r>
  <r>
    <x v="9"/>
    <x v="14"/>
    <s v="EXPORTAÇÃO"/>
    <s v="b"/>
    <n v="1099053.5006682854"/>
    <n v="741298.68821718392"/>
    <n v="1226320.8315274359"/>
    <n v="1515995.7403286342"/>
    <n v="949085.41914043808"/>
    <n v="863796.37487859826"/>
    <n v="966184.20858466846"/>
    <n v="778759.10407511902"/>
    <n v="1476383.382654781"/>
    <n v="768682.22230321658"/>
    <n v="1072552.5158800124"/>
    <n v="1198686.6337574341"/>
  </r>
  <r>
    <x v="9"/>
    <x v="15"/>
    <s v="EXPORTAÇÃO"/>
    <s v="b"/>
    <n v="9263.0123915999993"/>
    <n v="13501.8350104"/>
    <n v="24431.960008400001"/>
    <n v="16701.382811480002"/>
    <n v="32898.314269999995"/>
    <n v="34921.614214400004"/>
    <n v="42621.667116799996"/>
    <n v="43381.512983200002"/>
    <n v="61150.293733600025"/>
    <n v="42604.650879599998"/>
    <n v="41149.845440400008"/>
    <n v="38229.943819199994"/>
  </r>
  <r>
    <x v="10"/>
    <x v="0"/>
    <s v="EXPORTAÇÃO"/>
    <s v="b"/>
    <n v="1641.64041"/>
    <n v="2874.44317"/>
    <n v="8782.1688716253448"/>
    <n v="14592.090626845731"/>
    <n v="3246.1484155096418"/>
    <n v="5016.1321386501377"/>
    <n v="3269.1244156749317"/>
    <n v="5504.0169325068873"/>
    <n v="7249.6124805096415"/>
    <n v="4893.0476611432505"/>
    <n v="3602.1637906198348"/>
    <n v="7799.3644000000004"/>
  </r>
  <r>
    <x v="10"/>
    <x v="1"/>
    <s v="EXPORTAÇÃO"/>
    <s v="b"/>
    <n v="112914.66912000001"/>
    <n v="54004.308660000002"/>
    <n v="126854.67669173855"/>
    <n v="56307.303094784365"/>
    <n v="70831.110147250671"/>
    <n v="398733.85010362539"/>
    <n v="837895.54722741246"/>
    <n v="668142.34884944744"/>
    <n v="662214.02491095697"/>
    <n v="1104625.2565830324"/>
    <n v="364282.6703998922"/>
    <n v="333139.78665000002"/>
  </r>
  <r>
    <x v="10"/>
    <x v="2"/>
    <s v="EXPORTAÇÃO"/>
    <s v="b"/>
    <n v="4249420.7952399999"/>
    <n v="3582877.0499200001"/>
    <n v="1942836.5800694276"/>
    <n v="1609902.326776407"/>
    <n v="3188908.1133781248"/>
    <n v="2775925.0377426068"/>
    <n v="2159060.5774665847"/>
    <n v="3180321.2126097539"/>
    <n v="2436461.0551421819"/>
    <n v="1723959.9965616092"/>
    <n v="2036507.5723898821"/>
    <n v="2188765.8226600001"/>
  </r>
  <r>
    <x v="10"/>
    <x v="3"/>
    <s v="EXPORTAÇÃO"/>
    <s v="b"/>
    <n v="261360.47493"/>
    <n v="579027.32897999999"/>
    <n v="427400.40746806341"/>
    <n v="661938.3346261502"/>
    <n v="807713.88723656116"/>
    <n v="42717.746618615027"/>
    <n v="472872.10900666664"/>
    <n v="410528.61226517602"/>
    <n v="33473.593667359157"/>
    <n v="53250.232788579815"/>
    <n v="48712.024137488268"/>
    <n v="412164.95948999998"/>
  </r>
  <r>
    <x v="10"/>
    <x v="4"/>
    <s v="EXPORTAÇÃO"/>
    <s v="b"/>
    <n v="24096.26211"/>
    <n v="7615.3245594"/>
    <n v="20725.79775339174"/>
    <n v="8383.930996971214"/>
    <n v="31996.302830513141"/>
    <n v="1657.7073714643307"/>
    <n v="1289.0568053817271"/>
    <n v="48414.918991351689"/>
    <n v="7197.463433041301"/>
    <n v="1914.7866269962453"/>
    <n v="17792.124883216522"/>
    <n v="37179.066910000001"/>
  </r>
  <r>
    <x v="10"/>
    <x v="5"/>
    <s v="EXPORTAÇÃO"/>
    <s v="b"/>
    <n v="0"/>
    <n v="0"/>
    <n v="0"/>
    <n v="0"/>
    <n v="0"/>
    <n v="0"/>
    <n v="0"/>
    <n v="0"/>
    <n v="0"/>
    <n v="0"/>
    <n v="0"/>
    <n v="0"/>
  </r>
  <r>
    <x v="10"/>
    <x v="6"/>
    <s v="EXPORTAÇÃO"/>
    <s v="b"/>
    <n v="0"/>
    <n v="0"/>
    <n v="0"/>
    <n v="6.8367499999999998E-2"/>
    <n v="628.75310833333333"/>
    <n v="1526.3955941666668"/>
    <n v="3200.1801237500003"/>
    <n v="4338.2369233333338"/>
    <n v="30699.764989166666"/>
    <n v="1707.3643666666669"/>
    <n v="2405.9662708333335"/>
    <n v="2666.8794400000002"/>
  </r>
  <r>
    <x v="10"/>
    <x v="7"/>
    <s v="EXPORTAÇÃO"/>
    <s v="b"/>
    <n v="26448.65105"/>
    <n v="3188.9336699999999"/>
    <n v="4644.3957039999996"/>
    <n v="1798.0649165"/>
    <n v="1254.1114090000001"/>
    <n v="1780.4687895"/>
    <n v="1588.2537299999997"/>
    <n v="1427.8252224999999"/>
    <n v="309.03677449999998"/>
    <n v="513.73940800000003"/>
    <n v="1037.8263204999998"/>
    <n v="503.1848"/>
  </r>
  <r>
    <x v="10"/>
    <x v="8"/>
    <s v="EXPORTAÇÃO"/>
    <s v="b"/>
    <n v="80220.236740000008"/>
    <n v="1333.4397200000001"/>
    <n v="266311.53515886539"/>
    <n v="4341.9344656250005"/>
    <n v="208674.87331965385"/>
    <n v="3175.2654290384617"/>
    <n v="4014.5921903846161"/>
    <n v="203072.86613894234"/>
    <n v="140197.3066407404"/>
    <n v="95864.02839991347"/>
    <n v="120285.34063324038"/>
    <n v="3698.4082800000001"/>
  </r>
  <r>
    <x v="10"/>
    <x v="9"/>
    <s v="EXPORTAÇÃO"/>
    <s v="b"/>
    <n v="0"/>
    <n v="0"/>
    <n v="0"/>
    <n v="0"/>
    <n v="0"/>
    <n v="0"/>
    <n v="0"/>
    <n v="0"/>
    <n v="0"/>
    <n v="0"/>
    <n v="0"/>
    <n v="0"/>
  </r>
  <r>
    <x v="10"/>
    <x v="10"/>
    <s v="EXPORTAÇÃO"/>
    <s v="b"/>
    <n v="302892.09036000003"/>
    <n v="108864.03148000001"/>
    <n v="184961.93014130896"/>
    <n v="269017.09204960859"/>
    <n v="277439.62298287451"/>
    <n v="192910.51837369771"/>
    <n v="159877.51426431845"/>
    <n v="394486.79064387328"/>
    <n v="354565.06099605933"/>
    <n v="159262.66623820513"/>
    <n v="300051.37109705806"/>
    <n v="234119.30782000002"/>
  </r>
  <r>
    <x v="10"/>
    <x v="11"/>
    <s v="EXPORTAÇÃO"/>
    <s v="b"/>
    <n v="16718.314979999999"/>
    <n v="16026.435880000001"/>
    <n v="43198.38632658284"/>
    <n v="21905.740531805717"/>
    <n v="64387.217908765728"/>
    <n v="23747.655680560001"/>
    <n v="26532.42413084572"/>
    <n v="19537.795993131425"/>
    <n v="21646.104363360006"/>
    <n v="22511.848188468579"/>
    <n v="23002.45336846857"/>
    <n v="22479.780940000001"/>
  </r>
  <r>
    <x v="10"/>
    <x v="12"/>
    <s v="EXPORTAÇÃO"/>
    <s v="b"/>
    <n v="1245.38238"/>
    <n v="522.05422999999996"/>
    <n v="3641.5379145833322"/>
    <n v="1194.9983811458333"/>
    <n v="1216.6851218749998"/>
    <n v="911.53469853009278"/>
    <n v="1484.8829114699074"/>
    <n v="1400.7494228472224"/>
    <n v="989.50941486111117"/>
    <n v="653.30305464120374"/>
    <n v="909.75840959490733"/>
    <n v="773.64662999999996"/>
  </r>
  <r>
    <x v="10"/>
    <x v="13"/>
    <s v="EXPORTAÇÃO"/>
    <s v="b"/>
    <n v="2184224.5798400003"/>
    <n v="2001121.92093"/>
    <n v="2226388.4422522904"/>
    <n v="2108765.0835244525"/>
    <n v="2206501.7270688945"/>
    <n v="2589289.3869674238"/>
    <n v="2208667.8991365265"/>
    <n v="2654511.7797669992"/>
    <n v="2188040.575900632"/>
    <n v="2318301.6406823206"/>
    <n v="2140399.4749148767"/>
    <n v="1856387.10302"/>
  </r>
  <r>
    <x v="10"/>
    <x v="14"/>
    <s v="EXPORTAÇÃO"/>
    <s v="b"/>
    <n v="1295128.4872900001"/>
    <n v="998714.90123000008"/>
    <n v="1540980.1721925284"/>
    <n v="699609.34733892372"/>
    <n v="860963.18939847313"/>
    <n v="1190273.4657713016"/>
    <n v="1201300.1560858202"/>
    <n v="1535649.8612934796"/>
    <n v="1223696.8863430915"/>
    <n v="791985.14178244059"/>
    <n v="926068.47740549431"/>
    <n v="2419161.5629600002"/>
  </r>
  <r>
    <x v="10"/>
    <x v="15"/>
    <s v="EXPORTAÇÃO"/>
    <s v="b"/>
    <n v="34059.321150000003"/>
    <n v="38757.809220000003"/>
    <n v="38459.518815999989"/>
    <n v="39200.869572800009"/>
    <n v="36156.392895200006"/>
    <n v="34409.071404399998"/>
    <n v="49900.812070399996"/>
    <n v="42931.720999599995"/>
    <n v="40731.858417999996"/>
    <n v="38819.369584799999"/>
    <n v="42777.095992399998"/>
    <n v="38764.099029999998"/>
  </r>
  <r>
    <x v="11"/>
    <x v="0"/>
    <s v="EXPORTAÇÃO"/>
    <s v="b"/>
    <n v="17432.024962208332"/>
    <n v="6365.2877200000003"/>
    <n v="7201.8324499999999"/>
    <n v="5105.9419618000002"/>
    <n v="6509.9533499999998"/>
    <n v="7516.3229499999998"/>
    <n v="7032.0075800000004"/>
    <n v="10065.871225958334"/>
    <n v="9082.4856400000008"/>
    <n v="6830.7336599999999"/>
    <n v="4937.5008500000004"/>
    <n v="5165.8838510999994"/>
  </r>
  <r>
    <x v="11"/>
    <x v="1"/>
    <s v="EXPORTAÇÃO"/>
    <s v="b"/>
    <n v="102532.45612438004"/>
    <n v="766935.40272999997"/>
    <n v="263153.07078000001"/>
    <n v="84395.349719900012"/>
    <n v="32751.040670000002"/>
    <n v="23253.42757"/>
    <n v="101467.21492"/>
    <n v="518064.88833858492"/>
    <n v="6101.1157000000003"/>
    <n v="2.1133761600000001"/>
    <n v="26184.479030000002"/>
    <n v="20631.771863900001"/>
  </r>
  <r>
    <x v="11"/>
    <x v="2"/>
    <s v="EXPORTAÇÃO"/>
    <s v="b"/>
    <n v="3203731.6929479078"/>
    <n v="2965406.40222"/>
    <n v="3744286.1541400002"/>
    <n v="2149881.0850742003"/>
    <n v="2868593.6466999999"/>
    <n v="4362851.2287800005"/>
    <n v="2466102.41499"/>
    <n v="2993964.1762021128"/>
    <n v="883510.74127"/>
    <n v="2503193.4245600002"/>
    <n v="2360226.0432600002"/>
    <n v="3015855.5844718004"/>
  </r>
  <r>
    <x v="11"/>
    <x v="3"/>
    <s v="EXPORTAÇÃO"/>
    <s v="b"/>
    <n v="420488.2753983686"/>
    <n v="312144.40087000001"/>
    <n v="767495.19582000002"/>
    <n v="219295.67230630002"/>
    <n v="337140.10580999998"/>
    <n v="491693.31712999998"/>
    <n v="473930.89369"/>
    <n v="266502.64560680755"/>
    <n v="288595.35223000002"/>
    <n v="31279.225129999999"/>
    <n v="63137.112780000003"/>
    <n v="84943.380865200001"/>
  </r>
  <r>
    <x v="11"/>
    <x v="4"/>
    <s v="EXPORTAÇÃO"/>
    <s v="b"/>
    <n v="33094.8941128035"/>
    <n v="4509.7937700000002"/>
    <n v="4915.7381073999995"/>
    <n v="2111.4892169999998"/>
    <n v="2836.7043100000001"/>
    <n v="1945.7527235000002"/>
    <n v="23574.207880000002"/>
    <n v="13670.945331564457"/>
    <n v="7434.5554200000006"/>
    <n v="7692.4376300000004"/>
    <n v="32637.824090000002"/>
    <n v="14699.789154800001"/>
  </r>
  <r>
    <x v="11"/>
    <x v="5"/>
    <s v="EXPORTAÇÃO"/>
    <s v="b"/>
    <n v="0"/>
    <n v="0"/>
    <n v="0"/>
    <n v="0"/>
    <n v="0"/>
    <n v="0"/>
    <n v="0"/>
    <n v="0"/>
    <n v="0"/>
    <n v="0"/>
    <n v="0"/>
    <n v="0"/>
  </r>
  <r>
    <x v="11"/>
    <x v="6"/>
    <s v="EXPORTAÇÃO"/>
    <s v="b"/>
    <n v="1502.7632283333335"/>
    <n v="1314.0042071"/>
    <n v="1949.8411000000001"/>
    <n v="1808.5090693"/>
    <n v="1999.1532103999998"/>
    <n v="30304.30458"/>
    <n v="31071.661400000001"/>
    <n v="89035.724503333346"/>
    <n v="82648.103400000007"/>
    <n v="29543.237570000001"/>
    <n v="0"/>
    <n v="250.83762280000002"/>
  </r>
  <r>
    <x v="11"/>
    <x v="7"/>
    <s v="EXPORTAÇÃO"/>
    <s v="b"/>
    <n v="931.85069250000004"/>
    <n v="1056.6880800000001"/>
    <n v="2226.59274"/>
    <n v="3456.1247988"/>
    <n v="2088.2169199999998"/>
    <n v="2736.0673500000003"/>
    <n v="1943.5512900000001"/>
    <n v="1814.7866065000003"/>
    <n v="1415.2072499999999"/>
    <n v="1314.5702900000001"/>
    <n v="1610.19136"/>
    <n v="12880.021325600001"/>
  </r>
  <r>
    <x v="11"/>
    <x v="8"/>
    <s v="EXPORTAÇÃO"/>
    <s v="b"/>
    <n v="215933.58621489425"/>
    <n v="82201.526890000008"/>
    <n v="142086.80790000001"/>
    <n v="76982.934431100002"/>
    <n v="113641.9598503"/>
    <n v="3170.0642400000002"/>
    <n v="300596.30971"/>
    <n v="92028.967949769227"/>
    <n v="228634.59350000002"/>
    <n v="186656.40156"/>
    <n v="2427.8666600000001"/>
    <n v="264262.2158754"/>
  </r>
  <r>
    <x v="11"/>
    <x v="9"/>
    <s v="EXPORTAÇÃO"/>
    <s v="b"/>
    <n v="0"/>
    <n v="0"/>
    <n v="0"/>
    <n v="64.596348699999993"/>
    <n v="0"/>
    <n v="0"/>
    <n v="0"/>
    <n v="0"/>
    <n v="0"/>
    <n v="0"/>
    <n v="0"/>
    <n v="0"/>
  </r>
  <r>
    <x v="11"/>
    <x v="10"/>
    <s v="EXPORTAÇÃO"/>
    <s v="b"/>
    <n v="216145.98475886637"/>
    <n v="236616.36238999999"/>
    <n v="122500.33956000001"/>
    <n v="203879.03350580001"/>
    <n v="103567.3195809"/>
    <n v="232018.51128000001"/>
    <n v="236761.02802"/>
    <n v="265447.9516731039"/>
    <n v="156157.11287000001"/>
    <n v="198965.55973000001"/>
    <n v="160792.70284000001"/>
    <n v="168795.6054916"/>
  </r>
  <r>
    <x v="11"/>
    <x v="11"/>
    <s v="EXPORTAÇÃO"/>
    <s v="b"/>
    <n v="19871.810063371424"/>
    <n v="17171.1813"/>
    <n v="19624.207200000001"/>
    <n v="22725.08353"/>
    <n v="21972.067476800003"/>
    <n v="20095.942950000001"/>
    <n v="25316.485250000002"/>
    <n v="24337.021660091428"/>
    <n v="53891.092080000002"/>
    <n v="22504.940180000001"/>
    <n v="20328.665919999999"/>
    <n v="79148.138625499996"/>
  </r>
  <r>
    <x v="11"/>
    <x v="12"/>
    <s v="EXPORTAÇÃO"/>
    <s v="b"/>
    <n v="807.41795938657413"/>
    <n v="930.89188000000001"/>
    <n v="1371.17858"/>
    <n v="1795.2375702000002"/>
    <n v="1165.9808086226851"/>
    <n v="682.93941634259261"/>
    <n v="1421.4970599999999"/>
    <n v="837.56391217592591"/>
    <n v="637.98620251157411"/>
    <n v="748.48739"/>
    <n v="811.38549"/>
    <n v="787.10682340000005"/>
  </r>
  <r>
    <x v="11"/>
    <x v="13"/>
    <s v="EXPORTAÇÃO"/>
    <s v="b"/>
    <n v="1810512.1781986081"/>
    <n v="1898660.91603"/>
    <n v="2211660.7310600001"/>
    <n v="2198218.4007204003"/>
    <n v="2038460.3087273"/>
    <n v="2098041.6032199999"/>
    <n v="1922882.97434"/>
    <n v="2332687.6158797629"/>
    <n v="1771745.1298500001"/>
    <n v="2112093.0387599999"/>
    <n v="1728886.36451"/>
    <n v="1867342.0021989001"/>
  </r>
  <r>
    <x v="11"/>
    <x v="14"/>
    <s v="EXPORTAÇÃO"/>
    <s v="b"/>
    <n v="793460.90911796002"/>
    <n v="2049377.3432500002"/>
    <n v="919733.75705999997"/>
    <n v="1653063.7742277"/>
    <n v="1650285.3135583"/>
    <n v="1294090.66864"/>
    <n v="1425453.3504900001"/>
    <n v="1379489.7727686858"/>
    <n v="1490653.52095"/>
    <n v="1078576.6188000001"/>
    <n v="1599398.0460399999"/>
    <n v="995685.85453020013"/>
  </r>
  <r>
    <x v="11"/>
    <x v="15"/>
    <s v="EXPORTAÇÃO"/>
    <s v="b"/>
    <n v="39142.911274799997"/>
    <n v="35700.961560000003"/>
    <n v="64319.59706"/>
    <n v="41476.013509600001"/>
    <n v="47912.564776899999"/>
    <n v="50513.464110000001"/>
    <n v="56218.321779999998"/>
    <n v="50060.475061999998"/>
    <n v="47135.836139999999"/>
    <n v="42569.434079999999"/>
    <n v="60438.784290000003"/>
    <n v="60210.149696499997"/>
  </r>
  <r>
    <x v="12"/>
    <x v="0"/>
    <s v="EXPORTAÇÃO"/>
    <s v="b"/>
    <n v="3635.5101800000002"/>
    <n v="4522.3733899999997"/>
    <n v="5250.4451050416665"/>
    <n v="1540.0425068055556"/>
    <n v="3163.6783356805554"/>
    <n v="1291.2717854583332"/>
    <n v="2902.2056924722224"/>
    <n v="4359.8604241250005"/>
    <n v="6050.5089370416663"/>
    <n v="6552.0426619166665"/>
    <n v="6415.4402189027778"/>
    <n v="7171.9558525000002"/>
  </r>
  <r>
    <x v="12"/>
    <x v="1"/>
    <s v="EXPORTAÇÃO"/>
    <s v="b"/>
    <n v="8013.2179400000005"/>
    <n v="94812.595939999999"/>
    <n v="68097.382403126685"/>
    <n v="68994.146553935294"/>
    <n v="136288.51010111862"/>
    <n v="12697.566652749327"/>
    <n v="108671.2343928841"/>
    <n v="71042.649511873315"/>
    <n v="79276.629610673859"/>
    <n v="66893.612795754714"/>
    <n v="28359.32070524259"/>
    <n v="25924.147015296498"/>
  </r>
  <r>
    <x v="12"/>
    <x v="2"/>
    <s v="EXPORTAÇÃO"/>
    <s v="b"/>
    <n v="3467465.3262300002"/>
    <n v="4482936.2812999999"/>
    <n v="4087283.0478874142"/>
    <n v="4311873.9020484108"/>
    <n v="4213383.5492677595"/>
    <n v="3004960.4653732679"/>
    <n v="4231619.900267167"/>
    <n v="3381627.283287128"/>
    <n v="2986389.2642618264"/>
    <n v="3194926.9958662391"/>
    <n v="4074432.2830573162"/>
    <n v="4346528.2590935053"/>
  </r>
  <r>
    <x v="12"/>
    <x v="3"/>
    <s v="EXPORTAÇÃO"/>
    <s v="b"/>
    <n v="183914.04440000001"/>
    <n v="367997.91366999998"/>
    <n v="45987.620989131457"/>
    <n v="42218.157050387323"/>
    <n v="262180.87433785212"/>
    <n v="215298.99296780518"/>
    <n v="207021.71374389675"/>
    <n v="392658.76743396715"/>
    <n v="17649.302831279343"/>
    <n v="24007.931620974177"/>
    <n v="241520.95985599767"/>
    <n v="19943.8580018662"/>
  </r>
  <r>
    <x v="12"/>
    <x v="4"/>
    <s v="EXPORTAÇÃO"/>
    <s v="b"/>
    <n v="61369.676169999999"/>
    <n v="11145.543320000001"/>
    <n v="2899.460712152691"/>
    <n v="12173.025899249062"/>
    <n v="21652.155302277846"/>
    <n v="11903.555954180225"/>
    <n v="15315.892024668336"/>
    <n v="9862.0835795869825"/>
    <n v="12832.802564730913"/>
    <n v="10466.086397947434"/>
    <n v="3644.5079933041297"/>
    <n v="7065.8606112512789"/>
  </r>
  <r>
    <x v="12"/>
    <x v="5"/>
    <s v="EXPORTAÇÃO"/>
    <s v="b"/>
    <n v="0"/>
    <n v="0"/>
    <n v="0"/>
    <n v="0"/>
    <n v="0"/>
    <n v="0"/>
    <n v="0"/>
    <n v="0"/>
    <n v="0"/>
    <n v="0"/>
    <n v="0"/>
    <n v="0"/>
  </r>
  <r>
    <x v="12"/>
    <x v="6"/>
    <s v="EXPORTAÇÃO"/>
    <s v="b"/>
    <n v="0"/>
    <n v="28650.08455"/>
    <n v="23960.119628333334"/>
    <n v="29158.545042083333"/>
    <n v="501.73768791666669"/>
    <n v="28551.270723333335"/>
    <n v="28728.41091583333"/>
    <n v="56747.805278333333"/>
    <n v="0.23928625000000003"/>
    <n v="250.9770925"/>
    <n v="0"/>
    <n v="0"/>
  </r>
  <r>
    <x v="12"/>
    <x v="7"/>
    <s v="EXPORTAÇÃO"/>
    <s v="b"/>
    <n v="873.71597300000019"/>
    <n v="1062.7401045000001"/>
    <n v="27324.629820500006"/>
    <n v="1616.1053154999997"/>
    <n v="847.26808900000015"/>
    <n v="1632.1213195"/>
    <n v="1197.6872110000002"/>
    <n v="1021.8640100000005"/>
    <n v="1345.513087"/>
    <n v="1250.4832625000001"/>
    <n v="897.51753449999978"/>
    <n v="855.91274249999992"/>
  </r>
  <r>
    <x v="12"/>
    <x v="8"/>
    <s v="EXPORTAÇÃO"/>
    <s v="b"/>
    <n v="337328.80011000001"/>
    <n v="261750.44315000001"/>
    <n v="96822.256761836528"/>
    <n v="5616.3769774038465"/>
    <n v="351520.12949145189"/>
    <n v="202719.81426532692"/>
    <n v="4084.9292002884617"/>
    <n v="141295.29579044229"/>
    <n v="75828.618823269237"/>
    <n v="4571.8814521730774"/>
    <n v="164263.95826058654"/>
    <n v="362241.66099482693"/>
  </r>
  <r>
    <x v="12"/>
    <x v="9"/>
    <s v="EXPORTAÇÃO"/>
    <s v="b"/>
    <n v="0"/>
    <n v="0"/>
    <n v="0"/>
    <n v="0"/>
    <n v="0"/>
    <n v="0"/>
    <n v="0"/>
    <n v="0"/>
    <n v="0"/>
    <n v="0"/>
    <n v="0"/>
    <n v="0"/>
  </r>
  <r>
    <x v="12"/>
    <x v="10"/>
    <s v="EXPORTAÇÃO"/>
    <s v="b"/>
    <n v="184344.54412168689"/>
    <n v="171746.66584731441"/>
    <n v="176145.3905702834"/>
    <n v="226240.50167669368"/>
    <n v="160017.68110983807"/>
    <n v="151413.43323665316"/>
    <n v="70019.276883711194"/>
    <n v="94611.203184183512"/>
    <n v="80835.976034736857"/>
    <n v="235073.89046883938"/>
    <n v="184589.86368823212"/>
    <n v="319799.96544380568"/>
  </r>
  <r>
    <x v="12"/>
    <x v="11"/>
    <s v="EXPORTAÇÃO"/>
    <s v="b"/>
    <n v="23682.493248960011"/>
    <n v="81022.60084537146"/>
    <n v="64545.203559257134"/>
    <n v="150440.82318744998"/>
    <n v="59418.368645725721"/>
    <n v="24213.044113725722"/>
    <n v="24761.343025222857"/>
    <n v="23191.614911497138"/>
    <n v="25473.802383542861"/>
    <n v="206956.09122387422"/>
    <n v="47597.385991977157"/>
    <n v="19836.536808891422"/>
  </r>
  <r>
    <x v="12"/>
    <x v="12"/>
    <s v="EXPORTAÇÃO"/>
    <s v="b"/>
    <n v="1.455974537037037E-2"/>
    <n v="14.275830335648147"/>
    <n v="181.31250909722226"/>
    <n v="120.49705715114821"/>
    <n v="1.3176569560185187"/>
    <n v="13.205689050925928"/>
    <n v="175.59052916666667"/>
    <n v="153.40147722222224"/>
    <n v="6.1951716550925928"/>
    <n v="218.54177800925927"/>
    <n v="1.6889304629629631"/>
    <n v="177.53786599046296"/>
  </r>
  <r>
    <x v="12"/>
    <x v="13"/>
    <s v="EXPORTAÇÃO"/>
    <s v="b"/>
    <n v="1778362.00997"/>
    <n v="1614116.20144"/>
    <n v="2088450.0093064168"/>
    <n v="1639402.7216129419"/>
    <n v="2257887.1028958247"/>
    <n v="1664132.9444145707"/>
    <n v="1859384.7842441762"/>
    <n v="1857966.63388466"/>
    <n v="1640006.375727463"/>
    <n v="1926045.2772152419"/>
    <n v="1942767.9882322415"/>
    <n v="1382521.8518485788"/>
  </r>
  <r>
    <x v="12"/>
    <x v="14"/>
    <s v="EXPORTAÇÃO"/>
    <s v="b"/>
    <n v="1756089.7927600001"/>
    <n v="1401992.35919"/>
    <n v="1304874.5045884356"/>
    <n v="1323769.1331889487"/>
    <n v="1687265.1094473717"/>
    <n v="1669727.3873047936"/>
    <n v="1407171.7382653567"/>
    <n v="1272774.5970152316"/>
    <n v="1453899.0831278726"/>
    <n v="1353750.4532702127"/>
    <n v="1377569.940123905"/>
    <n v="1484842.3033013891"/>
  </r>
  <r>
    <x v="12"/>
    <x v="15"/>
    <s v="EXPORTAÇÃO"/>
    <s v="b"/>
    <n v="41764.338400000001"/>
    <n v="56042.2071"/>
    <n v="64596.692338400011"/>
    <n v="55055.608980800003"/>
    <n v="62625.312474400009"/>
    <n v="56992.091138000025"/>
    <n v="59491.557313199992"/>
    <n v="64329.660756000027"/>
    <n v="52940.115762799993"/>
    <n v="64945.743043200018"/>
    <n v="63821.370471200011"/>
    <n v="49701.777936400009"/>
  </r>
  <r>
    <x v="13"/>
    <x v="0"/>
    <s v="EXPORTAÇÃO"/>
    <s v="b"/>
    <n v="7569.0350521388882"/>
    <n v="5130.729054708333"/>
    <n v="17562.171614125"/>
    <n v="5844.1332822638888"/>
    <n v="4565.3013432500002"/>
    <n v="5174.1549512500005"/>
    <n v="18552.047934569448"/>
    <n v="4856.4059802361116"/>
    <n v="0"/>
    <n v="8048.9562909861115"/>
    <n v="6250.6821402916667"/>
    <n v="8637.7873371527785"/>
  </r>
  <r>
    <x v="13"/>
    <x v="1"/>
    <s v="EXPORTAÇÃO"/>
    <s v="b"/>
    <n v="56224.967616981128"/>
    <n v="65843.206048921842"/>
    <n v="158336.62528016174"/>
    <n v="155390.09512331538"/>
    <n v="200550.38840601081"/>
    <n v="307545.57492421835"/>
    <n v="188247.46918501347"/>
    <n v="169627.15634981132"/>
    <n v="260411.0272628167"/>
    <n v="142916.45248803234"/>
    <n v="177495.75104397573"/>
    <n v="207243.71260495958"/>
  </r>
  <r>
    <x v="13"/>
    <x v="2"/>
    <s v="EXPORTAÇÃO"/>
    <s v="b"/>
    <n v="1442130.9276186575"/>
    <n v="1310215.9160070089"/>
    <n v="3088971.9363157758"/>
    <n v="3589579.2057068716"/>
    <n v="3434500.0656835837"/>
    <n v="2147365.7654671967"/>
    <n v="4881721.9021835038"/>
    <n v="2540927.5097684008"/>
    <n v="4988970.3403936336"/>
    <n v="3168353.1384799611"/>
    <n v="2743467.7740423405"/>
    <n v="3940858.7795605045"/>
  </r>
  <r>
    <x v="13"/>
    <x v="3"/>
    <s v="EXPORTAÇÃO"/>
    <s v="b"/>
    <n v="220180.36538420193"/>
    <n v="12358.295465023475"/>
    <n v="604190.0608580868"/>
    <n v="449632.41271201876"/>
    <n v="20171.413287593896"/>
    <n v="158691.2714130751"/>
    <n v="21457.4579604108"/>
    <n v="60071.856559448352"/>
    <n v="283883.0812078052"/>
    <n v="39682.204582629114"/>
    <n v="218691.77701753523"/>
    <n v="197896.74973917843"/>
  </r>
  <r>
    <x v="13"/>
    <x v="4"/>
    <s v="EXPORTAÇÃO"/>
    <s v="b"/>
    <n v="13632.749889612016"/>
    <n v="19993.865395219025"/>
    <n v="18782.766022165204"/>
    <n v="8822.9109279349177"/>
    <n v="2955.5336991739678"/>
    <n v="315959.60753669584"/>
    <n v="0"/>
    <n v="2521.001506195244"/>
    <n v="5419.0469564305558"/>
    <n v="6113.7425526157704"/>
    <n v="6157.6373968710895"/>
    <n v="0"/>
  </r>
  <r>
    <x v="13"/>
    <x v="5"/>
    <s v="EXPORTAÇÃO"/>
    <s v="b"/>
    <n v="0"/>
    <n v="0"/>
    <n v="0"/>
    <n v="0"/>
    <n v="0"/>
    <n v="0"/>
    <n v="0"/>
    <n v="0"/>
    <n v="1539.098401163955"/>
    <n v="0"/>
    <n v="0"/>
    <n v="0"/>
  </r>
  <r>
    <x v="13"/>
    <x v="6"/>
    <s v="EXPORTAÇÃO"/>
    <s v="b"/>
    <n v="0"/>
    <n v="0"/>
    <n v="415018.41383749997"/>
    <n v="19856.907380833334"/>
    <n v="0"/>
    <n v="19463.087791666669"/>
    <n v="55212.043336666669"/>
    <n v="28496.041177916664"/>
    <n v="0"/>
    <n v="0"/>
    <n v="28551.418852916671"/>
    <n v="0"/>
  </r>
  <r>
    <x v="13"/>
    <x v="7"/>
    <s v="EXPORTAÇÃO"/>
    <s v="b"/>
    <n v="974.33759199999997"/>
    <n v="1005.0502740000003"/>
    <n v="11588.223216000002"/>
    <n v="1799.6603805"/>
    <n v="1459.604104"/>
    <n v="2909.2365580000001"/>
    <n v="1252.59265"/>
    <n v="1377.3456620000002"/>
    <n v="1464.6743044999998"/>
    <n v="1132.47262"/>
    <n v="12654.376693"/>
    <n v="13050.872508499999"/>
  </r>
  <r>
    <x v="13"/>
    <x v="8"/>
    <s v="EXPORTAÇÃO"/>
    <s v="b"/>
    <n v="5515.4981016346155"/>
    <n v="197085.36617996157"/>
    <n v="66442.341408163455"/>
    <n v="246350.32114864423"/>
    <n v="368618.33085176925"/>
    <n v="76455.628209749993"/>
    <n v="239284.08248729809"/>
    <n v="152928.78321698075"/>
    <n v="379945.04489134613"/>
    <n v="188637.44979423078"/>
    <n v="211758.94255158654"/>
    <n v="414781.10919319227"/>
  </r>
  <r>
    <x v="13"/>
    <x v="9"/>
    <s v="EXPORTAÇÃO"/>
    <s v="b"/>
    <n v="0"/>
    <n v="0"/>
    <n v="0"/>
    <n v="0"/>
    <n v="0"/>
    <n v="0"/>
    <n v="0"/>
    <n v="0"/>
    <n v="0"/>
    <n v="0"/>
    <n v="0"/>
    <n v="0"/>
  </r>
  <r>
    <x v="13"/>
    <x v="10"/>
    <s v="EXPORTAÇÃO"/>
    <s v="b"/>
    <n v="322685.06139592442"/>
    <n v="114868.67796184882"/>
    <n v="341277.60394356272"/>
    <n v="316851.85255587049"/>
    <n v="344188.1052955871"/>
    <n v="506512.59332153847"/>
    <n v="523709.08665044553"/>
    <n v="211881.56997331989"/>
    <n v="241308.77285681517"/>
    <n v="419796.3579517004"/>
    <n v="517942.30703179486"/>
    <n v="176092.62746777327"/>
  </r>
  <r>
    <x v="13"/>
    <x v="11"/>
    <s v="EXPORTAÇÃO"/>
    <s v="b"/>
    <n v="24912.58436947675"/>
    <n v="69832.988525360415"/>
    <n v="72611.885093220946"/>
    <n v="73352.129906627917"/>
    <n v="146635.28400149991"/>
    <n v="51913.568502267459"/>
    <n v="32645.583960244192"/>
    <n v="86892.035677779058"/>
    <n v="24721.769087034878"/>
    <n v="81251.68512894171"/>
    <n v="67512.216851209319"/>
    <n v="23023.213210267451"/>
  </r>
  <r>
    <x v="13"/>
    <x v="12"/>
    <s v="EXPORTAÇÃO"/>
    <s v="b"/>
    <n v="171.13524708333335"/>
    <n v="180.75923877314813"/>
    <n v="97.404696527777787"/>
    <n v="297.89967015046295"/>
    <n v="183.9332632638889"/>
    <n v="194.86763203703703"/>
    <n v="176.28939694444446"/>
    <n v="10.031664560185186"/>
    <n v="184.94516556712964"/>
    <n v="94.402563370520113"/>
    <n v="1538.3754159606481"/>
    <n v="704.22576407407405"/>
  </r>
  <r>
    <x v="13"/>
    <x v="13"/>
    <s v="EXPORTAÇÃO"/>
    <s v="b"/>
    <n v="1886979.0251506616"/>
    <n v="1394463.8540018757"/>
    <n v="1547638.9946499704"/>
    <n v="1697863.5314079667"/>
    <n v="1773465.4146168218"/>
    <n v="1659790.591223317"/>
    <n v="1879263.7753173646"/>
    <n v="2036745.2440060514"/>
    <n v="1572213.9218564269"/>
    <n v="1889930.5604045317"/>
    <n v="1576852.0948086181"/>
    <n v="1224000.9501460216"/>
  </r>
  <r>
    <x v="13"/>
    <x v="14"/>
    <s v="EXPORTAÇÃO"/>
    <s v="b"/>
    <n v="1851452.4754874595"/>
    <n v="1091655.9913632541"/>
    <n v="1442772.9996455696"/>
    <n v="1649035.4710811139"/>
    <n v="1557086.5807631291"/>
    <n v="1400706.3488883357"/>
    <n v="1496278.1618942178"/>
    <n v="1488587.031033254"/>
    <n v="1485088.2041711889"/>
    <n v="1585774.9630924158"/>
    <n v="1138951.7474808001"/>
    <n v="1194583.0955877726"/>
  </r>
  <r>
    <x v="13"/>
    <x v="15"/>
    <s v="EXPORTAÇÃO"/>
    <s v="b"/>
    <n v="76640.653709599996"/>
    <n v="67538.592953600004"/>
    <n v="57832.360662799991"/>
    <n v="84531.794108000016"/>
    <n v="65318.72570800002"/>
    <n v="71164.395348799997"/>
    <n v="91694.74632760002"/>
    <n v="81672.1519348"/>
    <n v="47373.5970944"/>
    <n v="91030.622164799992"/>
    <n v="82348.996854800003"/>
    <n v="68246.224192400012"/>
  </r>
  <r>
    <x v="14"/>
    <x v="0"/>
    <s v="EXPORTAÇÃO"/>
    <s v="b"/>
    <n v="8843.149633652778"/>
    <n v="8306.9870103888879"/>
    <n v="6723.684588138889"/>
    <n v="6323.1547288472229"/>
    <n v="6835.005489291666"/>
    <n v="7641.2630369722219"/>
    <n v="7210.7692217083331"/>
    <n v="17373.092936847221"/>
    <n v="10515.837244680557"/>
    <n v="10285.28950063889"/>
    <n v="7209.9393162222232"/>
    <n v="6522.2796304305548"/>
  </r>
  <r>
    <x v="14"/>
    <x v="1"/>
    <s v="EXPORTAÇÃO"/>
    <s v="b"/>
    <n v="202305.69466815365"/>
    <n v="56543.560904097023"/>
    <n v="162341.95424839624"/>
    <n v="211184.46506028302"/>
    <n v="44865.35883615903"/>
    <n v="82992.627318908359"/>
    <n v="235344.30341691375"/>
    <n v="324499.57128889492"/>
    <n v="196374.81072613207"/>
    <n v="317405.64892150945"/>
    <n v="259688.65699493265"/>
    <n v="95720.235867398922"/>
  </r>
  <r>
    <x v="14"/>
    <x v="2"/>
    <s v="EXPORTAÇÃO"/>
    <s v="b"/>
    <n v="2353930.1545591219"/>
    <n v="3405721.0493422216"/>
    <n v="1872239.7774657949"/>
    <n v="2826648.1953010964"/>
    <n v="1879648.8011002867"/>
    <n v="5391713.4997945903"/>
    <n v="3202714.0848917379"/>
    <n v="3784254.655544078"/>
    <n v="3984659.7311185002"/>
    <n v="1337332.0071716586"/>
    <n v="1722202.8235803656"/>
    <n v="1885595.9002780258"/>
  </r>
  <r>
    <x v="14"/>
    <x v="3"/>
    <s v="EXPORTAÇÃO"/>
    <s v="b"/>
    <n v="397578.60218616197"/>
    <n v="214153.27307019953"/>
    <n v="376846.99715863849"/>
    <n v="8.345504"/>
    <n v="662589.90578882629"/>
    <n v="434851.83906841546"/>
    <n v="218735.93857084509"/>
    <n v="0"/>
    <n v="1.476481220657277"/>
    <n v="12.956122711267605"/>
    <n v="77129.083038838027"/>
    <n v="74459.324460457749"/>
  </r>
  <r>
    <x v="14"/>
    <x v="4"/>
    <s v="EXPORTAÇÃO"/>
    <s v="b"/>
    <n v="0"/>
    <n v="5668.1579275469339"/>
    <n v="15502.177461264082"/>
    <n v="14536.475143441803"/>
    <n v="6832.3946736545677"/>
    <n v="6644.2671650438051"/>
    <n v="2164.5290828785983"/>
    <n v="3594.6697115644561"/>
    <n v="9733.9100045932428"/>
    <n v="5201.916905181477"/>
    <n v="52850.675636132677"/>
    <n v="3260.2627919148936"/>
  </r>
  <r>
    <x v="14"/>
    <x v="5"/>
    <s v="EXPORTAÇÃO"/>
    <s v="b"/>
    <n v="0"/>
    <n v="0"/>
    <n v="0"/>
    <n v="0"/>
    <n v="0"/>
    <n v="0"/>
    <n v="0"/>
    <n v="0"/>
    <n v="0"/>
    <n v="0"/>
    <n v="0"/>
    <n v="0"/>
  </r>
  <r>
    <x v="14"/>
    <x v="6"/>
    <s v="EXPORTAÇÃO"/>
    <s v="b"/>
    <n v="0"/>
    <n v="0"/>
    <n v="19426.579546666668"/>
    <n v="19876.061675416666"/>
    <n v="2.2789166666666666E-2"/>
    <n v="28474.961198749999"/>
    <n v="1.777555"/>
    <n v="45406.947405416671"/>
    <n v="0.63809666666666676"/>
    <n v="0"/>
    <n v="0"/>
    <n v="0"/>
  </r>
  <r>
    <x v="14"/>
    <x v="7"/>
    <s v="EXPORTAÇÃO"/>
    <s v="b"/>
    <n v="3376.3086439999997"/>
    <n v="1561.8595395000002"/>
    <n v="2982.6509135000001"/>
    <n v="2403.4207765000001"/>
    <n v="5047.0049080000008"/>
    <n v="3741.0025664999998"/>
    <n v="3562.3719624999994"/>
    <n v="6452.4015885000008"/>
    <n v="7044.9630545"/>
    <n v="4385.4396240000005"/>
    <n v="3278.8626120000004"/>
    <n v="3340.9783210000005"/>
  </r>
  <r>
    <x v="14"/>
    <x v="8"/>
    <s v="EXPORTAÇÃO"/>
    <s v="b"/>
    <n v="93058.041344711542"/>
    <n v="386748.56302730768"/>
    <n v="185436.7832094231"/>
    <n v="185890.15755253847"/>
    <n v="70959.701093846161"/>
    <n v="191850.69599903846"/>
    <n v="339460.31995269225"/>
    <n v="393080.2244553846"/>
    <n v="1221.6746346153845"/>
    <n v="370537.78128325962"/>
    <n v="243803.7706122596"/>
    <n v="318483.92456057691"/>
  </r>
  <r>
    <x v="14"/>
    <x v="9"/>
    <s v="EXPORTAÇÃO"/>
    <s v="b"/>
    <n v="0"/>
    <n v="0"/>
    <n v="0"/>
    <n v="0"/>
    <n v="0"/>
    <n v="0"/>
    <n v="0"/>
    <n v="0"/>
    <n v="0"/>
    <n v="0"/>
    <n v="0"/>
    <n v="0"/>
  </r>
  <r>
    <x v="14"/>
    <x v="10"/>
    <s v="EXPORTAÇÃO"/>
    <s v="b"/>
    <n v="359752.98286444001"/>
    <n v="438654.09960032388"/>
    <n v="166078.18891369764"/>
    <n v="289826.96663183527"/>
    <n v="404796.40887777327"/>
    <n v="399264.98359363014"/>
    <n v="628942.15766456106"/>
    <n v="431885.67834951408"/>
    <n v="252969.74955418351"/>
    <n v="477616.0602647367"/>
    <n v="276637.49819828611"/>
    <n v="390696.92971483123"/>
  </r>
  <r>
    <x v="14"/>
    <x v="11"/>
    <s v="EXPORTAÇÃO"/>
    <s v="b"/>
    <n v="24835.044176895346"/>
    <n v="243347.20509072099"/>
    <n v="26938.298131034913"/>
    <n v="188539.88516449995"/>
    <n v="29310.11965844189"/>
    <n v="115517.12188989537"/>
    <n v="122384.49003627909"/>
    <n v="21186.647200127918"/>
    <n v="94595.283004500001"/>
    <n v="116665.26088180236"/>
    <n v="22890.67374884884"/>
    <n v="83529.415486988364"/>
  </r>
  <r>
    <x v="14"/>
    <x v="12"/>
    <s v="EXPORTAÇÃO"/>
    <s v="b"/>
    <n v="256.37527635416672"/>
    <n v="186.84521233796298"/>
    <n v="183.44551179398147"/>
    <n v="1.8563675347222224"/>
    <n v="31.165134965277776"/>
    <n v="356.21873023148152"/>
    <n v="10.941648645833334"/>
    <n v="236.55218303240741"/>
    <n v="173.58856417824077"/>
    <n v="169.70839203703707"/>
    <n v="0.62606905092592591"/>
    <n v="7.4109103935185185"/>
  </r>
  <r>
    <x v="14"/>
    <x v="13"/>
    <s v="EXPORTAÇÃO"/>
    <s v="b"/>
    <n v="1714494.9191026753"/>
    <n v="1680224.3646494176"/>
    <n v="1359522.2209061701"/>
    <n v="1654133.5808147779"/>
    <n v="1663771.7677532774"/>
    <n v="1679625.2742173744"/>
    <n v="1849499.2084608292"/>
    <n v="1985270.4386298324"/>
    <n v="1814991.5660460317"/>
    <n v="1657883.4127931194"/>
    <n v="1774310.7576299112"/>
    <n v="1519108.3295626852"/>
  </r>
  <r>
    <x v="14"/>
    <x v="14"/>
    <s v="EXPORTAÇÃO"/>
    <s v="b"/>
    <n v="1661107.1987637426"/>
    <n v="1742615.0989469578"/>
    <n v="1331726.9000380351"/>
    <n v="1441468.0648091868"/>
    <n v="1554640.8208138549"/>
    <n v="1413388.1015478349"/>
    <n v="1659382.9799971711"/>
    <n v="1723240.508249199"/>
    <n v="1993923.0011579718"/>
    <n v="1670478.2363255818"/>
    <n v="1632262.846465081"/>
    <n v="1298688.2048658947"/>
  </r>
  <r>
    <x v="14"/>
    <x v="15"/>
    <s v="EXPORTAÇÃO"/>
    <s v="b"/>
    <n v="76078.234240399994"/>
    <n v="76291.308457600011"/>
    <n v="54428.112989600006"/>
    <n v="64755.772371999912"/>
    <n v="67608.185866000029"/>
    <n v="74405.954785199996"/>
    <n v="97454.070684000006"/>
    <n v="93985.61172120001"/>
    <n v="96563.814044800005"/>
    <n v="84016.588100399997"/>
    <n v="68987.881769200001"/>
    <n v="90066.078267200006"/>
  </r>
  <r>
    <x v="15"/>
    <x v="0"/>
    <s v="EXPORTAÇÃO"/>
    <s v="b"/>
    <n v="15227.289311958333"/>
    <n v="3533.4230693611107"/>
    <n v="4348.4601435000004"/>
    <n v="3145.1059244861112"/>
    <n v="3319.4035482638888"/>
    <n v="1637.2812222361113"/>
    <n v="1641.8762778750001"/>
    <n v="1173.634866763889"/>
    <n v="1158.0064360833333"/>
    <n v="4387.8063993888891"/>
    <n v="0"/>
    <n v="247.24194808333331"/>
  </r>
  <r>
    <x v="15"/>
    <x v="1"/>
    <s v="EXPORTAÇÃO"/>
    <s v="b"/>
    <n v="47974.432263557952"/>
    <n v="6563.6201789892175"/>
    <n v="41984.481749999999"/>
    <n v="955.16105254716967"/>
    <n v="184108.18930354447"/>
    <n v="374347.06997702154"/>
    <n v="933393.96133190044"/>
    <n v="728013.22772037738"/>
    <n v="355721.01832595689"/>
    <n v="721747.29695861193"/>
    <n v="338271.09333022911"/>
    <n v="100762.33235835579"/>
  </r>
  <r>
    <x v="15"/>
    <x v="2"/>
    <s v="EXPORTAÇÃO"/>
    <s v="b"/>
    <n v="2418647.5929675321"/>
    <n v="1516791.5621823792"/>
    <n v="1475654.6152548767"/>
    <n v="1687119.1637186771"/>
    <n v="3490663.890264798"/>
    <n v="3758539.0126182041"/>
    <n v="3888683.7749012639"/>
    <n v="2562463.1237901188"/>
    <n v="2113601.5065689338"/>
    <n v="2414543.4205379761"/>
    <n v="1362739.7474439389"/>
    <n v="2186034.1948106419"/>
  </r>
  <r>
    <x v="15"/>
    <x v="3"/>
    <s v="EXPORTAÇÃO"/>
    <s v="b"/>
    <n v="82001.220065199537"/>
    <n v="24976.481154507041"/>
    <n v="132027.03934004693"/>
    <n v="0"/>
    <n v="7.3824061032863849E-3"/>
    <n v="109902.87628444834"/>
    <n v="0"/>
    <n v="146574.99336733567"/>
    <n v="0"/>
    <n v="0"/>
    <n v="0"/>
    <n v="15779.686338403757"/>
  </r>
  <r>
    <x v="15"/>
    <x v="4"/>
    <s v="EXPORTAÇÃO"/>
    <s v="b"/>
    <n v="20205.239222891116"/>
    <n v="216.860683204005"/>
    <n v="19870.651244881101"/>
    <n v="0"/>
    <n v="0"/>
    <n v="7.8721026282853566E-3"/>
    <n v="0"/>
    <n v="18384.689536458074"/>
    <n v="0"/>
    <n v="0"/>
    <n v="0"/>
    <n v="7284.0959224655817"/>
  </r>
  <r>
    <x v="15"/>
    <x v="5"/>
    <s v="EXPORTAÇÃO"/>
    <s v="b"/>
    <n v="0"/>
    <n v="0"/>
    <n v="0"/>
    <n v="0"/>
    <n v="0"/>
    <n v="0"/>
    <n v="0"/>
    <n v="0"/>
    <n v="0"/>
    <n v="0"/>
    <n v="0"/>
    <n v="0"/>
  </r>
  <r>
    <x v="15"/>
    <x v="6"/>
    <s v="EXPORTAÇÃO"/>
    <s v="b"/>
    <n v="0"/>
    <n v="0"/>
    <n v="0"/>
    <n v="42088.992868333335"/>
    <n v="47760.783457500002"/>
    <n v="0"/>
    <n v="27482.322071666669"/>
    <n v="0"/>
    <n v="27937.364757083331"/>
    <n v="27446.964679583336"/>
    <n v="0"/>
    <n v="0"/>
  </r>
  <r>
    <x v="15"/>
    <x v="7"/>
    <s v="EXPORTAÇÃO"/>
    <s v="b"/>
    <n v="3161.1127664999999"/>
    <n v="2215.6546069999999"/>
    <n v="5290.0830529999994"/>
    <n v="2654.207774"/>
    <n v="3286.2953264999996"/>
    <n v="4611.4509065000002"/>
    <n v="3211.5232924999991"/>
    <n v="1804.9837074999998"/>
    <n v="6563.1636085"/>
    <n v="20626.987005999999"/>
    <n v="3774.4152644999995"/>
    <n v="31123.084431999992"/>
  </r>
  <r>
    <x v="15"/>
    <x v="8"/>
    <s v="EXPORTAÇÃO"/>
    <s v="b"/>
    <n v="108469.04350778846"/>
    <n v="332142.79128605768"/>
    <n v="241791.61201010577"/>
    <n v="186444.59825614424"/>
    <n v="216520.88512785578"/>
    <n v="294550.06655435573"/>
    <n v="334248.51081196155"/>
    <n v="278647.39478189423"/>
    <n v="241873.33115695193"/>
    <n v="92838.593502548087"/>
    <n v="123820.32271533653"/>
    <n v="334644.07938201923"/>
  </r>
  <r>
    <x v="15"/>
    <x v="9"/>
    <s v="EXPORTAÇÃO"/>
    <s v="b"/>
    <n v="0"/>
    <n v="0"/>
    <n v="0"/>
    <n v="0"/>
    <n v="0"/>
    <n v="0"/>
    <n v="0"/>
    <n v="0"/>
    <n v="0"/>
    <n v="0"/>
    <n v="0"/>
    <n v="0"/>
  </r>
  <r>
    <x v="15"/>
    <x v="10"/>
    <s v="EXPORTAÇÃO"/>
    <s v="b"/>
    <n v="477156.47123283386"/>
    <n v="321629.77388090419"/>
    <n v="400308.78647581633"/>
    <n v="240548.86025188942"/>
    <n v="270434.31102021592"/>
    <n v="236038.14126017553"/>
    <n v="424603.14789186267"/>
    <n v="462913.16677887971"/>
    <n v="283197.19282574905"/>
    <n v="287240.36078585678"/>
    <n v="300256.01486128214"/>
    <n v="323430.00917624839"/>
  </r>
  <r>
    <x v="15"/>
    <x v="11"/>
    <s v="EXPORTAÇÃO"/>
    <s v="b"/>
    <n v="38318.063736209282"/>
    <n v="73793.052901360497"/>
    <n v="29436.895898604667"/>
    <n v="61794.296854860499"/>
    <n v="134014.04886324421"/>
    <n v="29826.69590275583"/>
    <n v="30595.683685116266"/>
    <n v="44132.817551627886"/>
    <n v="27978.252390941863"/>
    <n v="27400.014067430238"/>
    <n v="67965.010033883722"/>
    <n v="27841.719631546519"/>
  </r>
  <r>
    <x v="15"/>
    <x v="12"/>
    <s v="EXPORTAÇÃO"/>
    <s v="b"/>
    <n v="12.768896689814815"/>
    <n v="236.74873959490742"/>
    <n v="27.663516203703704"/>
    <n v="0.98278281249999999"/>
    <n v="10.220941250000001"/>
    <n v="128.56255162037039"/>
    <n v="250.31842228009265"/>
    <n v="0.1965565625"/>
    <n v="0.74254701388888888"/>
    <n v="52.480602187500004"/>
    <n v="7.228913576388889"/>
    <n v="5.0959108796296296E-2"/>
  </r>
  <r>
    <x v="15"/>
    <x v="13"/>
    <s v="EXPORTAÇÃO"/>
    <s v="b"/>
    <n v="1754507.5671494969"/>
    <n v="1573699.1055710861"/>
    <n v="2189323.3121769396"/>
    <n v="1910374.1069411354"/>
    <n v="1906017.9819842549"/>
    <n v="2346649.3921340774"/>
    <n v="2560890.2863264265"/>
    <n v="2039199.2757789241"/>
    <n v="2302162.8450769898"/>
    <n v="1876592.7916676805"/>
    <n v="1730568.8421168118"/>
    <n v="2136244.0588506418"/>
  </r>
  <r>
    <x v="15"/>
    <x v="14"/>
    <s v="EXPORTAÇÃO"/>
    <s v="b"/>
    <n v="1656023.867212554"/>
    <n v="1419075.0501843554"/>
    <n v="1820453.3712573845"/>
    <n v="1604014.4280795872"/>
    <n v="1463292.3278912266"/>
    <n v="1713873.2886571339"/>
    <n v="1535917.4576781227"/>
    <n v="1623185.7138548687"/>
    <n v="1359724.733652666"/>
    <n v="1498610.0046463578"/>
    <n v="1489229.7094918275"/>
    <n v="1422848.4717303005"/>
  </r>
  <r>
    <x v="15"/>
    <x v="15"/>
    <s v="EXPORTAÇÃO"/>
    <s v="b"/>
    <n v="92062.746235600018"/>
    <n v="48856.310880800003"/>
    <n v="72229.140522000016"/>
    <n v="75238.087443600001"/>
    <n v="54597.023536000001"/>
    <n v="63228.287411199999"/>
    <n v="56998.945496800014"/>
    <n v="68472.025303200004"/>
    <n v="103855.31157159999"/>
    <n v="80074.435876000003"/>
    <n v="79869.664208000017"/>
    <n v="77298.850109999999"/>
  </r>
  <r>
    <x v="16"/>
    <x v="0"/>
    <s v="EXPORTAÇÃO"/>
    <s v="b"/>
    <n v="3620.7116548055556"/>
    <n v="1102.9968061250001"/>
    <n v="2274.4302393888888"/>
    <n v="1324.3981181250001"/>
    <n v="15670.345275527778"/>
    <n v="1619.1718109444446"/>
    <n v="1136.9967235138888"/>
    <n v="3293.8774026805559"/>
    <n v="3962.4667339861112"/>
    <n v="2396.2691005972224"/>
    <n v="2529.7877895416668"/>
    <n v="3505.7828487500001"/>
  </r>
  <r>
    <x v="16"/>
    <x v="1"/>
    <s v="EXPORTAÇÃO"/>
    <s v="b"/>
    <n v="59816.788200296498"/>
    <n v="0"/>
    <n v="60500.588878557952"/>
    <n v="948547.49534566049"/>
    <n v="468349.59433611861"/>
    <n v="333608.81829030998"/>
    <n v="1095549.2387665231"/>
    <n v="457884.68983571429"/>
    <n v="4365.7893329649605"/>
    <n v="109936.03719702155"/>
    <n v="679928.02868152293"/>
    <n v="320829.36543190031"/>
  </r>
  <r>
    <x v="16"/>
    <x v="2"/>
    <s v="EXPORTAÇÃO"/>
    <s v="b"/>
    <n v="1719921.205868776"/>
    <n v="1311606.9698898818"/>
    <n v="2223660.8441035142"/>
    <n v="1960697.3927781933"/>
    <n v="1949936.9062865749"/>
    <n v="1776357.6095802963"/>
    <n v="1163905.1312510467"/>
    <n v="984933.42458356381"/>
    <n v="3211289.629231195"/>
    <n v="2210815.0900105038"/>
    <n v="1004064.5864304838"/>
    <n v="1050730.0031479469"/>
  </r>
  <r>
    <x v="16"/>
    <x v="3"/>
    <s v="EXPORTAÇÃO"/>
    <s v="b"/>
    <n v="15767.542280363848"/>
    <n v="3148.5002317723006"/>
    <n v="434427.76413221838"/>
    <n v="245520.31192079809"/>
    <n v="657487.80681234749"/>
    <n v="925787.21194619709"/>
    <n v="0"/>
    <n v="143067.67866931926"/>
    <n v="0"/>
    <n v="0"/>
    <n v="0"/>
    <n v="571392.26741023478"/>
  </r>
  <r>
    <x v="16"/>
    <x v="4"/>
    <s v="EXPORTAÇÃO"/>
    <s v="b"/>
    <n v="0"/>
    <n v="4127.9259436045058"/>
    <n v="28770.197091902377"/>
    <n v="4315.3449629787237"/>
    <n v="82004.06306767209"/>
    <n v="2931.3584720025033"/>
    <n v="27786.184263366707"/>
    <n v="1646.1826132165208"/>
    <n v="21554.612078610764"/>
    <n v="6361.2965639674594"/>
    <n v="4309.708537496871"/>
    <n v="655.87997468085109"/>
  </r>
  <r>
    <x v="16"/>
    <x v="5"/>
    <s v="EXPORTAÇÃO"/>
    <s v="b"/>
    <n v="0"/>
    <n v="0"/>
    <n v="0"/>
    <n v="0"/>
    <n v="0"/>
    <n v="0"/>
    <n v="0"/>
    <n v="0"/>
    <n v="0"/>
    <n v="0"/>
    <n v="0"/>
    <n v="0"/>
  </r>
  <r>
    <x v="16"/>
    <x v="6"/>
    <s v="EXPORTAÇÃO"/>
    <s v="b"/>
    <n v="0"/>
    <n v="0"/>
    <n v="158.38470833333335"/>
    <n v="222.19437500000001"/>
    <n v="296.94284166666671"/>
    <n v="296.25916666666666"/>
    <n v="301.38672916666667"/>
    <n v="296.25916666666666"/>
    <n v="0"/>
    <n v="296.27056125000001"/>
    <n v="0"/>
    <n v="518.45354166666675"/>
  </r>
  <r>
    <x v="16"/>
    <x v="7"/>
    <s v="EXPORTAÇÃO"/>
    <s v="b"/>
    <n v="8307.3432625000005"/>
    <n v="28199.872223000002"/>
    <n v="3131.9111729999995"/>
    <n v="29667.607057000005"/>
    <n v="13877.483941"/>
    <n v="10106.121535500002"/>
    <n v="28292.286406999996"/>
    <n v="64397.2148495"/>
    <n v="6153.1830539999992"/>
    <n v="4236.3097630000011"/>
    <n v="23649.133323999995"/>
    <n v="3585.7976694999993"/>
  </r>
  <r>
    <x v="16"/>
    <x v="8"/>
    <s v="EXPORTAÇÃO"/>
    <s v="b"/>
    <n v="250341.73176044234"/>
    <n v="92409.888520000008"/>
    <n v="1542.2130288461537"/>
    <n v="327806.94704992307"/>
    <n v="552214.9212835962"/>
    <n v="218577.11473526922"/>
    <n v="150279.89021442307"/>
    <n v="185605.98514631731"/>
    <n v="152476.42492009615"/>
    <n v="498891.83533396159"/>
    <n v="189332.63104448078"/>
    <n v="316752.57573545194"/>
  </r>
  <r>
    <x v="16"/>
    <x v="9"/>
    <s v="EXPORTAÇÃO"/>
    <s v="b"/>
    <n v="0"/>
    <n v="0"/>
    <n v="0"/>
    <n v="0"/>
    <n v="0"/>
    <n v="0"/>
    <n v="0"/>
    <n v="0"/>
    <n v="0"/>
    <n v="0"/>
    <n v="0"/>
    <n v="0"/>
  </r>
  <r>
    <x v="16"/>
    <x v="10"/>
    <s v="EXPORTAÇÃO"/>
    <s v="b"/>
    <n v="246075.34536137653"/>
    <n v="235162.64384719299"/>
    <n v="419447.79552546563"/>
    <n v="219105.87936917684"/>
    <n v="330002.12214653159"/>
    <n v="200694.47655892043"/>
    <n v="317922.19826649129"/>
    <n v="312333.92702071508"/>
    <n v="384514.70008182182"/>
    <n v="381594.75128238869"/>
    <n v="353169.48712059378"/>
    <n v="264183.85265201074"/>
  </r>
  <r>
    <x v="16"/>
    <x v="11"/>
    <s v="EXPORTAÇÃO"/>
    <s v="b"/>
    <n v="19514.801074662784"/>
    <n v="20343.351894976757"/>
    <n v="34581.631360639534"/>
    <n v="48238.600735116306"/>
    <n v="52790.053525767449"/>
    <n v="22632.235695174422"/>
    <n v="40122.054381534894"/>
    <n v="81314.371130697706"/>
    <n v="72957.992859069811"/>
    <n v="41236.016301197691"/>
    <n v="31422.764445186043"/>
    <n v="31509.783235162784"/>
  </r>
  <r>
    <x v="16"/>
    <x v="12"/>
    <s v="EXPORTAÇÃO"/>
    <s v="b"/>
    <n v="0.29119490740740739"/>
    <n v="3.0575465277777778"/>
    <n v="2.0092448611111111"/>
    <n v="0"/>
    <n v="0"/>
    <n v="14.858220150462964"/>
    <n v="106.00222616898148"/>
    <n v="70.389088993055552"/>
    <n v="93.62644260416667"/>
    <n v="25.53779337962963"/>
    <n v="17.16593979166667"/>
    <n v="93.153250879629638"/>
  </r>
  <r>
    <x v="16"/>
    <x v="13"/>
    <s v="EXPORTAÇÃO"/>
    <s v="b"/>
    <n v="1505669.4023021227"/>
    <n v="2061851.1851619841"/>
    <n v="2148439.9818133661"/>
    <n v="1944623.6249913527"/>
    <n v="1920963.3280534553"/>
    <n v="2004644.3076663774"/>
    <n v="1756996.5436910563"/>
    <n v="1857322.3164278974"/>
    <n v="1529576.0884210861"/>
    <n v="1276850.2187118069"/>
    <n v="1548128.817484403"/>
    <n v="1471533.5913501582"/>
  </r>
  <r>
    <x v="16"/>
    <x v="14"/>
    <s v="EXPORTAÇÃO"/>
    <s v="b"/>
    <n v="1684274.2851121153"/>
    <n v="1072700.8577819401"/>
    <n v="1358477.9657826032"/>
    <n v="1575837.9056073967"/>
    <n v="1504299.5117162329"/>
    <n v="1443834.5133244807"/>
    <n v="1367838.8010994368"/>
    <n v="1610735.0310238174"/>
    <n v="1541950.4875624906"/>
    <n v="1265213.9777437423"/>
    <n v="1267435.1151166207"/>
    <n v="1247797.7693773343"/>
  </r>
  <r>
    <x v="16"/>
    <x v="15"/>
    <s v="EXPORTAÇÃO"/>
    <s v="b"/>
    <n v="75353.482445600006"/>
    <n v="71693.874622800009"/>
    <n v="83553.658084400013"/>
    <n v="58779.029227199993"/>
    <n v="75495.165785200006"/>
    <n v="63747.844126399992"/>
    <n v="73969.656745200016"/>
    <n v="76840.166482800021"/>
    <n v="70708.577420400019"/>
    <n v="54746.291465999995"/>
    <n v="66366.411689200002"/>
    <n v="65334.931940399998"/>
  </r>
  <r>
    <x v="17"/>
    <x v="0"/>
    <s v="EXPORTAÇÃO"/>
    <s v="b"/>
    <n v="6147.4681053611112"/>
    <n v="2608.4016786944444"/>
    <n v="6979.0596099861104"/>
    <n v="1430.5386618750001"/>
    <n v="3313.0351156388892"/>
    <n v="1956.6725325277778"/>
    <n v="4122.0095118055551"/>
    <n v="2232.0351728194446"/>
    <n v="1224.1804787916667"/>
    <n v="3574.0971740277778"/>
    <n v="5652.3726998888887"/>
    <n v="4817.0859318888897"/>
  </r>
  <r>
    <x v="17"/>
    <x v="1"/>
    <s v="EXPORTAÇÃO"/>
    <s v="b"/>
    <n v="427600.58554847707"/>
    <n v="229893.41166012132"/>
    <n v="234299.7880689353"/>
    <n v="74023.214152749337"/>
    <n v="42051.6436969407"/>
    <n v="92150.353327587596"/>
    <n v="110594.56843645552"/>
    <n v="313649.6320852291"/>
    <n v="363233.15372051211"/>
    <n v="56291.951550431266"/>
    <n v="68842.724888126686"/>
    <n v="951269.33009324793"/>
  </r>
  <r>
    <x v="17"/>
    <x v="2"/>
    <s v="EXPORTAÇÃO"/>
    <s v="b"/>
    <n v="2714842.8176868809"/>
    <n v="2869844.6731444527"/>
    <n v="2493831.8588705733"/>
    <n v="2330293.9985701679"/>
    <n v="2494175.3396202177"/>
    <n v="1807211.2883942451"/>
    <n v="3018192.1766129718"/>
    <n v="2025822.1538182036"/>
    <n v="1259880.5472772955"/>
    <n v="1140655.1062633565"/>
    <n v="655320.4331251235"/>
    <n v="2202113.0478436733"/>
  </r>
  <r>
    <x v="17"/>
    <x v="3"/>
    <s v="EXPORTAÇÃO"/>
    <s v="b"/>
    <n v="579747.7041675587"/>
    <n v="295163.43464565725"/>
    <n v="382700.37407462444"/>
    <n v="0"/>
    <n v="310456.42847929581"/>
    <n v="303346.16739460093"/>
    <n v="296047.59589502349"/>
    <n v="351231.65734476526"/>
    <n v="0"/>
    <n v="0"/>
    <n v="1811.5021920305167"/>
    <n v="630483.85117525829"/>
  </r>
  <r>
    <x v="17"/>
    <x v="4"/>
    <s v="EXPORTAÇÃO"/>
    <s v="b"/>
    <n v="56008.640454392997"/>
    <n v="0"/>
    <n v="28161.636326120151"/>
    <n v="27679.588121677098"/>
    <n v="0"/>
    <n v="890.57097033792252"/>
    <n v="18414.013118748437"/>
    <n v="32558.937749561952"/>
    <n v="3720.5918652065079"/>
    <n v="0"/>
    <n v="0"/>
    <n v="37701.097523692115"/>
  </r>
  <r>
    <x v="17"/>
    <x v="5"/>
    <s v="EXPORTAÇÃO"/>
    <s v="b"/>
    <n v="0"/>
    <n v="0"/>
    <n v="0"/>
    <n v="0"/>
    <n v="0"/>
    <n v="0"/>
    <n v="0"/>
    <n v="0"/>
    <n v="0"/>
    <n v="0"/>
    <n v="0"/>
    <n v="0"/>
  </r>
  <r>
    <x v="17"/>
    <x v="6"/>
    <s v="EXPORTAÇÃO"/>
    <s v="b"/>
    <n v="148.12958333333333"/>
    <n v="148.12958333333333"/>
    <n v="222.19437500000001"/>
    <n v="459.20170833333333"/>
    <n v="3912.2162416666665"/>
    <n v="4323.2302570833335"/>
    <n v="296.25916666666666"/>
    <n v="266.63324999999998"/>
    <n v="266.63324999999998"/>
    <n v="266.63324999999998"/>
    <n v="266.63324999999998"/>
    <n v="266.63324999999998"/>
  </r>
  <r>
    <x v="17"/>
    <x v="7"/>
    <s v="EXPORTAÇÃO"/>
    <s v="b"/>
    <n v="22618.371534000002"/>
    <n v="5698.9130324999996"/>
    <n v="4781.6286195000012"/>
    <n v="22880.510871500002"/>
    <n v="5897.0190359999988"/>
    <n v="4644.1042249999991"/>
    <n v="24354.673584500004"/>
    <n v="4090.2787840000005"/>
    <n v="25016.384608"/>
    <n v="4958.7481349999998"/>
    <n v="25279.751225500004"/>
    <n v="4869.3254459999989"/>
  </r>
  <r>
    <x v="17"/>
    <x v="8"/>
    <s v="EXPORTAÇÃO"/>
    <s v="b"/>
    <n v="344571.67357025004"/>
    <n v="279486.82435744232"/>
    <n v="347929.73055451916"/>
    <n v="214465.51432142308"/>
    <n v="326648.58177211537"/>
    <n v="523182.41023770196"/>
    <n v="123323.51844375"/>
    <n v="253713.54770408655"/>
    <n v="784736.13353205763"/>
    <n v="280455.60024690389"/>
    <n v="328343.80652500002"/>
    <n v="373074.39512942312"/>
  </r>
  <r>
    <x v="17"/>
    <x v="9"/>
    <s v="EXPORTAÇÃO"/>
    <s v="b"/>
    <n v="0"/>
    <n v="0"/>
    <n v="0"/>
    <n v="0"/>
    <n v="0"/>
    <n v="0"/>
    <n v="0"/>
    <n v="0"/>
    <n v="0"/>
    <n v="0"/>
    <n v="0"/>
    <n v="0"/>
  </r>
  <r>
    <x v="17"/>
    <x v="10"/>
    <s v="EXPORTAÇÃO"/>
    <s v="b"/>
    <n v="353949.19437723339"/>
    <n v="288258.80919777328"/>
    <n v="640884.61396977061"/>
    <n v="282625.62650164642"/>
    <n v="339504.58205018885"/>
    <n v="305421.83326780028"/>
    <n v="362789.28041646426"/>
    <n v="332892.9901240216"/>
    <n v="352050.97895121464"/>
    <n v="219280.90755028336"/>
    <n v="290422.71604458836"/>
    <n v="344660.64743148454"/>
  </r>
  <r>
    <x v="17"/>
    <x v="11"/>
    <s v="EXPORTAÇÃO"/>
    <s v="b"/>
    <n v="38051.887753488409"/>
    <n v="18216.518467069782"/>
    <n v="30613.112309802331"/>
    <n v="86436.068335174336"/>
    <n v="50099.28743523256"/>
    <n v="32986.118661883716"/>
    <n v="40315.912176720944"/>
    <n v="77243.042941290696"/>
    <n v="41674.116195162787"/>
    <n v="38208.745375662795"/>
    <n v="37275.140100883742"/>
    <n v="30661.112336581387"/>
  </r>
  <r>
    <x v="17"/>
    <x v="12"/>
    <s v="EXPORTAÇÃO"/>
    <s v="b"/>
    <n v="1.0046224305555556"/>
    <n v="0"/>
    <n v="3.0065874189814816"/>
    <n v="0"/>
    <n v="106.98500898148149"/>
    <n v="6.8285205787037038"/>
    <n v="34.14988276620371"/>
    <n v="19.874052430555558"/>
    <n v="7.2798726851851852"/>
    <n v="0.2984747800925926"/>
    <n v="14.705342824074073"/>
    <n v="40.534331111111115"/>
  </r>
  <r>
    <x v="17"/>
    <x v="13"/>
    <s v="EXPORTAÇÃO"/>
    <s v="b"/>
    <n v="1535569.8489237514"/>
    <n v="1378574.5769598817"/>
    <n v="2156490.1065950645"/>
    <n v="1718914.5941141958"/>
    <n v="2259561.1113014119"/>
    <n v="1995331.3529567032"/>
    <n v="1744037.9083090033"/>
    <n v="1864649.09443232"/>
    <n v="1340728.0450988649"/>
    <n v="1404114.0058602863"/>
    <n v="1306903.7318646498"/>
    <n v="1195538.6595777099"/>
  </r>
  <r>
    <x v="17"/>
    <x v="14"/>
    <s v="EXPORTAÇÃO"/>
    <s v="b"/>
    <n v="1897196.0987892365"/>
    <n v="1185746.2667823907"/>
    <n v="1312361.5984213767"/>
    <n v="1489645.2935337797"/>
    <n v="1353923.9622842427"/>
    <n v="1405171.0040218649"/>
    <n v="1723106.6588882103"/>
    <n v="1369838.4332485606"/>
    <n v="1404687.0114080727"/>
    <n v="1607191.9472007761"/>
    <n v="1287975.5327252191"/>
    <n v="1465063.81863408"/>
  </r>
  <r>
    <x v="17"/>
    <x v="15"/>
    <s v="EXPORTAÇÃO"/>
    <s v="b"/>
    <n v="53894.424145199991"/>
    <n v="48384.391038799993"/>
    <n v="47050.754954000004"/>
    <n v="27609.578156800002"/>
    <n v="34371.498227199998"/>
    <n v="38910.789671999999"/>
    <n v="48936.010443999992"/>
    <n v="46709.061792800014"/>
    <n v="38358.986174800004"/>
    <n v="50150.164684400013"/>
    <n v="61317.903363200021"/>
    <n v="42849.720286400006"/>
  </r>
  <r>
    <x v="18"/>
    <x v="0"/>
    <s v="EXPORTAÇÃO"/>
    <s v="b"/>
    <n v="950.05832880555556"/>
    <n v="1566.5295955833333"/>
    <n v="2789.0764709444447"/>
    <n v="1395.743782388889"/>
    <n v="2082.08435525"/>
    <n v="4500.2979040694445"/>
    <n v="3247.3328086805554"/>
    <n v="1460.1095047222223"/>
    <n v="3273.3132183194443"/>
    <n v="995.66818715277782"/>
    <n v="0"/>
    <n v="0"/>
  </r>
  <r>
    <x v="18"/>
    <x v="1"/>
    <s v="EXPORTAÇÃO"/>
    <s v="b"/>
    <n v="54138.530831886783"/>
    <n v="1123350.7075764961"/>
    <n v="210579.76170966303"/>
    <n v="928590.62331595679"/>
    <n v="1322.1146712668465"/>
    <n v="36525.952366778976"/>
    <n v="741814.73231962253"/>
    <n v="153126.12802712939"/>
    <n v="285315.19936133421"/>
    <n v="1710953.5906363612"/>
    <n v="2243935.1278937599"/>
    <n v="1257217.6323507817"/>
  </r>
  <r>
    <x v="18"/>
    <x v="2"/>
    <s v="EXPORTAÇÃO"/>
    <s v="b"/>
    <n v="1405809.1438052915"/>
    <n v="1804254.947303317"/>
    <n v="2959496.2409294182"/>
    <n v="2062301.3443179566"/>
    <n v="1338747.9719308589"/>
    <n v="3176303.2285835645"/>
    <n v="3845014.4312531995"/>
    <n v="3170359.4388517565"/>
    <n v="2913519.0647841566"/>
    <n v="4099462.945184187"/>
    <n v="3923673.6464312137"/>
    <n v="4097514.861257168"/>
  </r>
  <r>
    <x v="18"/>
    <x v="3"/>
    <s v="EXPORTAÇÃO"/>
    <s v="b"/>
    <n v="503800.37455051643"/>
    <n v="1197721.204459284"/>
    <n v="2688099.3838088503"/>
    <n v="932532.029163967"/>
    <n v="398890.84701823944"/>
    <n v="128262.62496707747"/>
    <n v="12436.844265962442"/>
    <n v="23131.942695164318"/>
    <n v="18189.57683954226"/>
    <n v="19837.529206760562"/>
    <n v="12191.209467687793"/>
    <n v="9994.1020576643168"/>
  </r>
  <r>
    <x v="18"/>
    <x v="4"/>
    <s v="EXPORTAÇÃO"/>
    <s v="b"/>
    <n v="28429.728653229035"/>
    <n v="37283.710770237798"/>
    <n v="37739.001697847307"/>
    <n v="27858.458037597"/>
    <n v="18920.086980413016"/>
    <n v="41780.468338285355"/>
    <n v="58234.38300730913"/>
    <n v="52395.479173754691"/>
    <n v="67288.458228923671"/>
    <n v="273991.38167862326"/>
    <n v="657058.4599327154"/>
    <n v="951043.22680829791"/>
  </r>
  <r>
    <x v="18"/>
    <x v="5"/>
    <s v="EXPORTAÇÃO"/>
    <s v="b"/>
    <n v="0"/>
    <n v="0"/>
    <n v="0"/>
    <n v="0"/>
    <n v="0"/>
    <n v="0"/>
    <n v="0"/>
    <n v="0"/>
    <n v="0"/>
    <n v="0"/>
    <n v="0"/>
    <n v="0"/>
  </r>
  <r>
    <x v="18"/>
    <x v="6"/>
    <s v="EXPORTAÇÃO"/>
    <s v="b"/>
    <n v="266.65603916666669"/>
    <n v="266.63324999999998"/>
    <n v="266.63324999999998"/>
    <n v="4355.602268333334"/>
    <n v="266.64464458333333"/>
    <n v="266.63324999999998"/>
    <n v="0"/>
    <n v="0"/>
    <n v="0"/>
    <n v="0.11394583333333334"/>
    <n v="0.87738291666666679"/>
    <n v="0.31904833333333338"/>
  </r>
  <r>
    <x v="18"/>
    <x v="7"/>
    <s v="EXPORTAÇÃO"/>
    <s v="b"/>
    <n v="5628.2293749999999"/>
    <n v="3352.4073660000008"/>
    <n v="6397.3580805000001"/>
    <n v="7046.7886334999994"/>
    <n v="1785.9531970000003"/>
    <n v="2016.3213235000003"/>
    <n v="5166.4115814999986"/>
    <n v="6034.0601889999998"/>
    <n v="9621.2845714999985"/>
    <n v="6271.6462560000009"/>
    <n v="6215.7129700000005"/>
    <n v="5645.4496474999987"/>
  </r>
  <r>
    <x v="18"/>
    <x v="8"/>
    <s v="EXPORTAÇÃO"/>
    <s v="b"/>
    <n v="391341.3339061538"/>
    <n v="237034.99762865383"/>
    <n v="162630.62765725964"/>
    <n v="307847.81956321152"/>
    <n v="457508.4416957692"/>
    <n v="398968.32727268263"/>
    <n v="395561.01018990384"/>
    <n v="111137.63450185578"/>
    <n v="363871.15723321156"/>
    <n v="531439.53370413464"/>
    <n v="372814.45663538459"/>
    <n v="271540.87109707686"/>
  </r>
  <r>
    <x v="18"/>
    <x v="9"/>
    <s v="EXPORTAÇÃO"/>
    <s v="b"/>
    <n v="0"/>
    <n v="0"/>
    <n v="0"/>
    <n v="0"/>
    <n v="0"/>
    <n v="0"/>
    <n v="0"/>
    <n v="0"/>
    <n v="0"/>
    <n v="0"/>
    <n v="0"/>
    <n v="0"/>
  </r>
  <r>
    <x v="18"/>
    <x v="10"/>
    <s v="EXPORTAÇÃO"/>
    <s v="b"/>
    <n v="262516.73893592448"/>
    <n v="196269.12412479083"/>
    <n v="161552.24196093119"/>
    <n v="214231.76893898784"/>
    <n v="106289.33468048574"/>
    <n v="264524.39366063429"/>
    <n v="170581.7607798785"/>
    <n v="235811.43647545201"/>
    <n v="210359.83490213222"/>
    <n v="448101.41968514142"/>
    <n v="284321.57487977034"/>
    <n v="248454.73549653162"/>
  </r>
  <r>
    <x v="18"/>
    <x v="11"/>
    <s v="EXPORTAÇÃO"/>
    <s v="b"/>
    <n v="28680.034284825571"/>
    <n v="26247.150404290707"/>
    <n v="39159.515980755816"/>
    <n v="33573.426013767428"/>
    <n v="37603.724163523242"/>
    <n v="44211.169568523284"/>
    <n v="28988.483641732568"/>
    <n v="39650.252807941884"/>
    <n v="46174.731230802296"/>
    <n v="85614.845874883729"/>
    <n v="34142.756211023268"/>
    <n v="47161.756008186043"/>
  </r>
  <r>
    <x v="18"/>
    <x v="12"/>
    <s v="EXPORTAÇÃO"/>
    <s v="b"/>
    <n v="1.1647796296296296"/>
    <n v="1.0483016666666667"/>
    <n v="32.140637905092596"/>
    <n v="82.561036122685195"/>
    <n v="0"/>
    <n v="3.0648264004629628"/>
    <n v="2.0966033333333334"/>
    <n v="53.587142835648145"/>
    <n v="0"/>
    <n v="22.523926087962963"/>
    <n v="5.2779076967592591"/>
    <n v="5.3871057870370365"/>
  </r>
  <r>
    <x v="18"/>
    <x v="13"/>
    <s v="EXPORTAÇÃO"/>
    <s v="b"/>
    <n v="1319071.8008415303"/>
    <n v="1307780.4183731789"/>
    <n v="1349521.4167970782"/>
    <n v="1673910.36402774"/>
    <n v="1124209.5504773248"/>
    <n v="1346017.0053814808"/>
    <n v="616619.44330424501"/>
    <n v="256644.53310293186"/>
    <n v="245367.88480943741"/>
    <n v="49255.849819141178"/>
    <n v="653.68697629812448"/>
    <n v="89.547522033563681"/>
  </r>
  <r>
    <x v="18"/>
    <x v="14"/>
    <s v="EXPORTAÇÃO"/>
    <s v="b"/>
    <n v="1686950.5874589614"/>
    <n v="1642144.3190334418"/>
    <n v="1511354.2224402127"/>
    <n v="1425672.7066297373"/>
    <n v="1581003.3117005883"/>
    <n v="1649160.9838854193"/>
    <n v="1564082.3687989358"/>
    <n v="1385992.6727147307"/>
    <n v="1431474.7375345808"/>
    <n v="1124396.632985682"/>
    <n v="67800.546376996237"/>
    <n v="6495.256134392992"/>
  </r>
  <r>
    <x v="18"/>
    <x v="15"/>
    <s v="EXPORTAÇÃO"/>
    <s v="b"/>
    <n v="27235.006164400002"/>
    <n v="35598.980728400005"/>
    <n v="33581.264907999997"/>
    <n v="39540.770905200006"/>
    <n v="40167.978485599997"/>
    <n v="51154.226997999998"/>
    <n v="43250.967209600007"/>
    <n v="48908.795510000004"/>
    <n v="35945.760965200003"/>
    <n v="23627.097511599997"/>
    <n v="15430.861441599998"/>
    <n v="22474.2643164"/>
  </r>
  <r>
    <x v="19"/>
    <x v="0"/>
    <s v="EXPORTAÇÃO"/>
    <s v="b"/>
    <n v="0"/>
    <n v="0"/>
    <n v="0"/>
    <n v="0"/>
    <n v="0"/>
    <n v="0"/>
    <n v="0"/>
    <n v="0"/>
    <n v="0"/>
    <n v="0"/>
    <n v="0"/>
    <n v="0"/>
  </r>
  <r>
    <x v="19"/>
    <x v="1"/>
    <s v="EXPORTAÇÃO"/>
    <s v="b"/>
    <n v="1378127.3026969139"/>
    <n v="1553424.9007752156"/>
    <n v="931249.22089022922"/>
    <n v="1671689.1974063748"/>
    <n v="1595030.9512747708"/>
    <n v="1026766.1229672371"/>
    <n v="2417352.6237761998"/>
    <n v="1667900.3921804989"/>
    <n v="1733103.8686053234"/>
    <n v="2329019.888429461"/>
    <n v="1558299.5967703774"/>
    <n v="1125179.1265222642"/>
  </r>
  <r>
    <x v="19"/>
    <x v="2"/>
    <s v="EXPORTAÇÃO"/>
    <s v="b"/>
    <n v="3894114.0479043047"/>
    <n v="3373028.5852443241"/>
    <n v="2556098.4010974732"/>
    <n v="4221863.5108479476"/>
    <n v="5283049.8729617381"/>
    <n v="3413160.1932810666"/>
    <n v="3712190.0546828439"/>
    <n v="3013891.2256458839"/>
    <n v="3386248.9090096545"/>
    <n v="4744854.4258106025"/>
    <n v="5239773.6207068516"/>
    <n v="3405384.0384662389"/>
  </r>
  <r>
    <x v="19"/>
    <x v="3"/>
    <s v="EXPORTAÇÃO"/>
    <s v="b"/>
    <n v="20424.172107758215"/>
    <n v="11650.219366032865"/>
    <n v="12156.69671915493"/>
    <n v="23160.209928133801"/>
    <n v="26115.003206161975"/>
    <n v="22610.154231784039"/>
    <n v="8685.2309851760565"/>
    <n v="18000.402683145541"/>
    <n v="13140.033212112676"/>
    <n v="13330.410700704224"/>
    <n v="44328.188980422536"/>
    <n v="68217.116215011745"/>
  </r>
  <r>
    <x v="19"/>
    <x v="4"/>
    <s v="EXPORTAÇÃO"/>
    <s v="b"/>
    <n v="1189593.3239763204"/>
    <n v="1539621.4394067836"/>
    <n v="1293039.805915945"/>
    <n v="996364.85030448053"/>
    <n v="1017817.3139793867"/>
    <n v="808334.21578866092"/>
    <n v="1124550.8474761702"/>
    <n v="887522.66390927415"/>
    <n v="1106249.5628670589"/>
    <n v="1023554.9038521152"/>
    <n v="795935.6069164956"/>
    <n v="885302.70735179039"/>
  </r>
  <r>
    <x v="19"/>
    <x v="5"/>
    <s v="EXPORTAÇÃO"/>
    <s v="b"/>
    <n v="0"/>
    <n v="0"/>
    <n v="0"/>
    <n v="0"/>
    <n v="0"/>
    <n v="0"/>
    <n v="0"/>
    <n v="0"/>
    <n v="0"/>
    <n v="0"/>
    <n v="0"/>
    <n v="0"/>
  </r>
  <r>
    <x v="19"/>
    <x v="6"/>
    <s v="EXPORTAÇÃO"/>
    <s v="b"/>
    <n v="6.8367499999999998E-2"/>
    <n v="222.60458000000006"/>
    <n v="329.33764208333332"/>
    <n v="563.41656749999993"/>
    <n v="329.36043125000003"/>
    <n v="159.97995"/>
    <n v="258.49751750000001"/>
    <n v="233.49780166666667"/>
    <n v="320.17639708333331"/>
    <n v="320.06245124999998"/>
    <n v="270.56438125"/>
    <n v="385.23946791666668"/>
  </r>
  <r>
    <x v="19"/>
    <x v="7"/>
    <s v="EXPORTAÇÃO"/>
    <s v="b"/>
    <n v="4231.6844515000003"/>
    <n v="3811.9086685000007"/>
    <n v="4589.1834449999997"/>
    <n v="5481.7995300000002"/>
    <n v="8766.3459825000009"/>
    <n v="7052.3267345000004"/>
    <n v="3938.0193589999994"/>
    <n v="5057.9737230000001"/>
    <n v="5101.4884695000001"/>
    <n v="5683.7024310000006"/>
    <n v="5973.4172160000007"/>
    <n v="4447.5323214999999"/>
  </r>
  <r>
    <x v="19"/>
    <x v="8"/>
    <s v="EXPORTAÇÃO"/>
    <s v="b"/>
    <n v="359407.07949570194"/>
    <n v="331372.99716468272"/>
    <n v="527145.09335190384"/>
    <n v="417196.42647266347"/>
    <n v="460429.11496926926"/>
    <n v="247987.89737372115"/>
    <n v="240773.43692056733"/>
    <n v="233659.18402692309"/>
    <n v="136352.58165561539"/>
    <n v="807033.3164494423"/>
    <n v="375619.62117697124"/>
    <n v="74392.002027692302"/>
  </r>
  <r>
    <x v="19"/>
    <x v="9"/>
    <s v="EXPORTAÇÃO"/>
    <s v="b"/>
    <n v="0"/>
    <n v="0"/>
    <n v="0"/>
    <n v="0"/>
    <n v="0"/>
    <n v="0"/>
    <n v="0"/>
    <n v="0"/>
    <n v="0"/>
    <n v="0"/>
    <n v="0"/>
    <n v="0"/>
  </r>
  <r>
    <x v="19"/>
    <x v="10"/>
    <s v="EXPORTAÇÃO"/>
    <s v="b"/>
    <n v="127234.4953514845"/>
    <n v="113365.43883666665"/>
    <n v="256464.04883113355"/>
    <n v="159352.75227535763"/>
    <n v="225832.2751823212"/>
    <n v="91232.208602294195"/>
    <n v="93547.036936018907"/>
    <n v="237282.03819246966"/>
    <n v="453307.19239080971"/>
    <n v="525019.79477641033"/>
    <n v="104667.63322283403"/>
    <n v="294359.37316005398"/>
  </r>
  <r>
    <x v="19"/>
    <x v="11"/>
    <s v="EXPORTAÇÃO"/>
    <s v="b"/>
    <n v="69122.847035162791"/>
    <n v="47202.208262965127"/>
    <n v="43739.806818883721"/>
    <n v="46603.966880906977"/>
    <n v="38660.16357661628"/>
    <n v="37959.749350720929"/>
    <n v="56791.835432279055"/>
    <n v="55668.402228953491"/>
    <n v="49530.84219961628"/>
    <n v="60242.812826104659"/>
    <n v="54072.238608"/>
    <n v="53231.993129325587"/>
  </r>
  <r>
    <x v="19"/>
    <x v="12"/>
    <s v="EXPORTAÇÃO"/>
    <s v="b"/>
    <n v="0"/>
    <n v="0"/>
    <n v="40.323214803240745"/>
    <n v="12.870814907407407"/>
    <n v="1.383175810185185"/>
    <n v="1.9364461342592592"/>
    <n v="29.956676099537042"/>
    <n v="3.8510526504629636"/>
    <n v="0"/>
    <n v="9.4419948726851857"/>
    <n v="36.231926354166667"/>
    <n v="1.4559745370370372"/>
  </r>
  <r>
    <x v="19"/>
    <x v="13"/>
    <s v="EXPORTAÇÃO"/>
    <s v="b"/>
    <n v="2480.2093039289243"/>
    <n v="0"/>
    <n v="0"/>
    <n v="11.052183415597236"/>
    <n v="0"/>
    <n v="27665.198407650543"/>
    <n v="0"/>
    <n v="47.536806870681154"/>
    <n v="0"/>
    <n v="0"/>
    <n v="0"/>
    <n v="0"/>
  </r>
  <r>
    <x v="19"/>
    <x v="14"/>
    <s v="EXPORTAÇÃO"/>
    <s v="b"/>
    <n v="3230.0024294117648"/>
    <n v="5567.2533160575722"/>
    <n v="6751.3671213016269"/>
    <n v="1852.699353566959"/>
    <n v="0"/>
    <n v="5915.6332178723405"/>
    <n v="0"/>
    <n v="0"/>
    <n v="0"/>
    <n v="0"/>
    <n v="0"/>
    <n v="0"/>
  </r>
  <r>
    <x v="19"/>
    <x v="15"/>
    <s v="EXPORTAÇÃO"/>
    <s v="b"/>
    <n v="17099.459056799999"/>
    <n v="16754.0104188"/>
    <n v="13741.050291599999"/>
    <n v="21568.181901600001"/>
    <n v="22415.403967600003"/>
    <n v="17301.352753200001"/>
    <n v="34948.172553600001"/>
    <n v="33604.988230399998"/>
    <n v="35695.5431188"/>
    <n v="23349.051091199999"/>
    <n v="18769.075314400001"/>
    <n v="13677.3974144"/>
  </r>
  <r>
    <x v="20"/>
    <x v="0"/>
    <s v="EXPORTAÇÃO"/>
    <s v="b"/>
    <n v="0"/>
    <n v="0"/>
    <n v="0"/>
    <n v="0"/>
    <n v="0"/>
    <n v="0"/>
    <n v="0"/>
    <n v="0"/>
    <n v="0"/>
    <n v="2360.0677497083334"/>
    <n v="268.34775497222222"/>
    <n v="0"/>
  </r>
  <r>
    <x v="20"/>
    <x v="1"/>
    <s v="EXPORTAÇÃO"/>
    <s v="b"/>
    <n v="1812085.1917739597"/>
    <n v="710935.80484287837"/>
    <n v="1413166.6656411351"/>
    <n v="1001395.0827681756"/>
    <n v="2382979.3629370541"/>
    <n v="2910170.5317625138"/>
    <n v="903689.21672689181"/>
    <n v="807747.93138187844"/>
    <n v="456620.31660081085"/>
    <n v="0.33998972972972974"/>
    <n v="616333.48405097297"/>
    <n v="1886842.2865423108"/>
  </r>
  <r>
    <x v="20"/>
    <x v="2"/>
    <s v="EXPORTAÇÃO"/>
    <s v="b"/>
    <n v="6199674.3446674952"/>
    <n v="6870944.3764239587"/>
    <n v="10077147.543290164"/>
    <n v="6120715.299128918"/>
    <n v="7156374.09970266"/>
    <n v="7130423.5302769197"/>
    <n v="7894162.8600783488"/>
    <n v="4858245.833237051"/>
    <n v="3473386.7673472269"/>
    <n v="3346958.6554254536"/>
    <n v="6788429.7337140851"/>
    <n v="11242927.229174042"/>
  </r>
  <r>
    <x v="20"/>
    <x v="3"/>
    <s v="EXPORTAÇÃO"/>
    <s v="b"/>
    <n v="220931.56053529761"/>
    <n v="59949.901319880948"/>
    <n v="334104.5386738333"/>
    <n v="575764.72216644068"/>
    <n v="652280.50042824994"/>
    <n v="41993.916465000009"/>
    <n v="20513.189476940479"/>
    <n v="18921.013929869048"/>
    <n v="29150.521302059529"/>
    <n v="6937.7502844285718"/>
    <n v="18440.449982261907"/>
    <n v="6038.7567265714279"/>
  </r>
  <r>
    <x v="20"/>
    <x v="4"/>
    <s v="EXPORTAÇÃO"/>
    <s v="b"/>
    <n v="915953.24895815097"/>
    <n v="1021330.692388503"/>
    <n v="1107673.7703860628"/>
    <n v="383408.54154830193"/>
    <n v="215371.35422596234"/>
    <n v="244435.37156764776"/>
    <n v="446627.0025376351"/>
    <n v="301507.39857813838"/>
    <n v="391426.92583538371"/>
    <n v="360958.5561107673"/>
    <n v="438525.55320000008"/>
    <n v="420149.0623346541"/>
  </r>
  <r>
    <x v="20"/>
    <x v="5"/>
    <s v="EXPORTAÇÃO"/>
    <s v="b"/>
    <n v="915953.24895815097"/>
    <n v="1021330.692388503"/>
    <n v="1107673.7703860628"/>
    <n v="383408.54154830193"/>
    <n v="215371.35422596234"/>
    <n v="244435.37156764776"/>
    <n v="446627.0025376351"/>
    <n v="301507.39857813838"/>
    <n v="391426.92583538371"/>
    <n v="360958.5561107673"/>
    <n v="438525.55320000008"/>
    <n v="420149.0623346541"/>
  </r>
  <r>
    <x v="20"/>
    <x v="6"/>
    <s v="EXPORTAÇÃO"/>
    <s v="b"/>
    <n v="136.54129208333336"/>
    <n v="367.73738791666665"/>
    <n v="302.83384124999998"/>
    <n v="0.45578333333333343"/>
    <n v="0.26207541666666673"/>
    <n v="4.5578333333333332E-2"/>
    <n v="1.6522145833333333"/>
    <n v="0.34183750000000002"/>
    <n v="0.12534041666666668"/>
    <n v="247.38779874999997"/>
    <n v="234.77399500000001"/>
    <n v="0.20510250000000005"/>
  </r>
  <r>
    <x v="20"/>
    <x v="7"/>
    <s v="EXPORTAÇÃO"/>
    <s v="b"/>
    <n v="3505.9784464999993"/>
    <n v="3533.676621999999"/>
    <n v="2976.3764445000002"/>
    <n v="3210.6181734999991"/>
    <n v="2777.227253"/>
    <n v="1726.3994349999998"/>
    <n v="3077.9338645000003"/>
    <n v="1725.4866454999999"/>
    <n v="1618.9357299999997"/>
    <n v="1026.4663099999996"/>
    <n v="1129.0745885000001"/>
    <n v="1085.5598419999999"/>
  </r>
  <r>
    <x v="20"/>
    <x v="8"/>
    <s v="EXPORTAÇÃO"/>
    <s v="b"/>
    <n v="137125.20619149038"/>
    <n v="260165.59851472112"/>
    <n v="143340.04044671156"/>
    <n v="285417.26848224999"/>
    <n v="215374.76683586536"/>
    <n v="196016.63069465387"/>
    <n v="630585.61520151922"/>
    <n v="342844.55827108654"/>
    <n v="104228.73785681732"/>
    <n v="365774.2843981731"/>
    <n v="573420.35043023073"/>
    <n v="842410.67938073073"/>
  </r>
  <r>
    <x v="20"/>
    <x v="9"/>
    <s v="EXPORTAÇÃO"/>
    <s v="b"/>
    <n v="0"/>
    <n v="0.15275252857142857"/>
    <n v="0"/>
    <n v="173724.62408354288"/>
    <n v="310573.93415287143"/>
    <n v="0"/>
    <n v="0"/>
    <n v="0"/>
    <n v="0"/>
    <n v="0"/>
    <n v="0"/>
    <n v="0"/>
  </r>
  <r>
    <x v="20"/>
    <x v="10"/>
    <s v="EXPORTAÇÃO"/>
    <s v="b"/>
    <n v="166434.13613709851"/>
    <n v="52391.05303358972"/>
    <n v="196505.81960636977"/>
    <n v="75432.053093387309"/>
    <n v="334540.26674703072"/>
    <n v="394075.9497615383"/>
    <n v="306328.04973933846"/>
    <n v="231392.90012422399"/>
    <n v="124813.20710275293"/>
    <n v="79568.524145964868"/>
    <n v="37455.428089460169"/>
    <n v="62537.365390850166"/>
  </r>
  <r>
    <x v="20"/>
    <x v="11"/>
    <s v="EXPORTAÇÃO"/>
    <s v="b"/>
    <n v="51224.885503395351"/>
    <n v="42862.444147476774"/>
    <n v="60360.980803046514"/>
    <n v="64517.565172883718"/>
    <n v="26788.330044930244"/>
    <n v="40559.949490988394"/>
    <n v="75582.949984046529"/>
    <n v="37314.202746476753"/>
    <n v="43586.03559184882"/>
    <n v="46724.745860372117"/>
    <n v="51600.504180116295"/>
    <n v="53645.453058302322"/>
  </r>
  <r>
    <x v="20"/>
    <x v="12"/>
    <s v="EXPORTAÇÃO"/>
    <s v="b"/>
    <n v="3.0138672916666667"/>
    <n v="5.0959108796296296E-2"/>
    <n v="3.0138672916666667"/>
    <n v="12.113708148148149"/>
    <n v="2.8100308564814815"/>
    <n v="13.234808541666666"/>
    <n v="63.698885995370375"/>
    <n v="99.741535659722231"/>
    <n v="35.402020868055558"/>
    <n v="4.0184897222222222"/>
    <n v="4.3970431018518523"/>
    <n v="0"/>
  </r>
  <r>
    <x v="20"/>
    <x v="13"/>
    <s v="EXPORTAÇÃO"/>
    <s v="b"/>
    <n v="0"/>
    <n v="0"/>
    <n v="0"/>
    <n v="0"/>
    <n v="0"/>
    <n v="0"/>
    <n v="0"/>
    <n v="0"/>
    <n v="0"/>
    <n v="0"/>
    <n v="0"/>
    <n v="0"/>
  </r>
  <r>
    <x v="20"/>
    <x v="14"/>
    <s v="EXPORTAÇÃO"/>
    <s v="b"/>
    <n v="0"/>
    <n v="0"/>
    <n v="0"/>
    <n v="0"/>
    <n v="0"/>
    <n v="0"/>
    <n v="0"/>
    <n v="0"/>
    <n v="0"/>
    <n v="0"/>
    <n v="0"/>
    <n v="0"/>
  </r>
  <r>
    <x v="20"/>
    <x v="15"/>
    <s v="EXPORTAÇÃO"/>
    <s v="b"/>
    <n v="16312.674394400001"/>
    <n v="14412.176086799998"/>
    <n v="18015.5560764"/>
    <n v="16512.610579200002"/>
    <n v="19823.713836799998"/>
    <n v="25221.432414000003"/>
    <n v="26456.462687200001"/>
    <n v="24764.822889999999"/>
    <n v="29798.775675199999"/>
    <n v="34119.770826400003"/>
    <n v="30823.947204800003"/>
    <n v="18549.901515599999"/>
  </r>
  <r>
    <x v="21"/>
    <x v="15"/>
    <s v="EXPORTAÇÃO"/>
    <s v="b"/>
    <n v="20228.562826800004"/>
    <n v="19659.331953599998"/>
    <n v="40759.312671599997"/>
    <n v="29037.358890399999"/>
    <n v="27472.288479600003"/>
    <n v="21124.139724800007"/>
    <n v="25944.367834399996"/>
    <n v="23455.456267200003"/>
    <n v="26320.817565199995"/>
    <n v="39189.179730800002"/>
    <n v="47008.916978799993"/>
    <n v="19878.309387599998"/>
  </r>
  <r>
    <x v="21"/>
    <x v="14"/>
    <s v="EXPORTAÇÃO"/>
    <s v="b"/>
    <n v="0"/>
    <n v="0"/>
    <n v="0"/>
    <n v="0"/>
    <n v="0"/>
    <n v="0"/>
    <n v="0"/>
    <n v="0"/>
    <n v="0"/>
    <n v="0"/>
    <n v="0"/>
    <n v="0"/>
  </r>
  <r>
    <x v="21"/>
    <x v="13"/>
    <s v="EXPORTAÇÃO"/>
    <s v="b"/>
    <n v="0"/>
    <n v="0"/>
    <n v="0"/>
    <n v="0"/>
    <n v="0"/>
    <n v="0"/>
    <n v="0"/>
    <n v="0"/>
    <n v="0"/>
    <n v="0"/>
    <n v="0"/>
    <n v="0"/>
  </r>
  <r>
    <x v="21"/>
    <x v="8"/>
    <s v="EXPORTAÇÃO"/>
    <s v="b"/>
    <n v="4268.4162633557698"/>
    <n v="567289.206935375"/>
    <n v="527574.98372172134"/>
    <n v="653790.16973824042"/>
    <n v="345560.24421752885"/>
    <n v="1140894.4173006634"/>
    <n v="346060.42321409623"/>
    <n v="416091.34919092304"/>
    <n v="640482.38932074991"/>
    <n v="509256.54107772117"/>
    <n v="100163.71832433654"/>
    <n v="828965.53314157692"/>
  </r>
  <r>
    <x v="21"/>
    <x v="1"/>
    <s v="EXPORTAÇÃO"/>
    <s v="b"/>
    <n v="451113.18845787836"/>
    <n v="234747.10735568919"/>
    <n v="472265.13100867573"/>
    <n v="1527218.1329212026"/>
    <n v="1591487.0375125001"/>
    <n v="1270662.9623345407"/>
    <n v="938123.35955443233"/>
    <n v="315838.78877144598"/>
    <n v="1588284.0537669191"/>
    <n v="2001307.0793368109"/>
    <n v="0.1529953783783784"/>
    <n v="896483.74638678378"/>
  </r>
  <r>
    <x v="21"/>
    <x v="0"/>
    <s v="EXPORTAÇÃO"/>
    <s v="b"/>
    <n v="0"/>
    <n v="0"/>
    <n v="0"/>
    <n v="0"/>
    <n v="0"/>
    <n v="0"/>
    <n v="497.92581997222226"/>
    <n v="0"/>
    <n v="1268.49743175"/>
    <n v="1493.6726297499999"/>
    <n v="995.10035708333339"/>
    <n v="2576.3061760000001"/>
  </r>
  <r>
    <x v="21"/>
    <x v="6"/>
    <s v="EXPORTAÇÃO"/>
    <s v="b"/>
    <n v="0"/>
    <n v="0.26207541666666673"/>
    <n v="0.50136166666666659"/>
    <n v="0.80901541666666665"/>
    <n v="0.136735"/>
    <n v="0.54693999999999998"/>
    <n v="2.2789166666666666E-2"/>
    <n v="1.1052745833333333"/>
    <n v="77.403404583333341"/>
    <n v="52.563212916666672"/>
    <n v="64.014769166666667"/>
    <n v="0.44438875"/>
  </r>
  <r>
    <x v="21"/>
    <x v="11"/>
    <s v="EXPORTAÇÃO"/>
    <s v="b"/>
    <n v="49402.515448151171"/>
    <n v="49492.971692430241"/>
    <n v="56061.025333872116"/>
    <n v="68175.316413593042"/>
    <n v="69729.55771952332"/>
    <n v="67363.667629221003"/>
    <n v="69490.332841279116"/>
    <n v="66866.64099203494"/>
    <n v="88031.661484988334"/>
    <n v="180081.16583318627"/>
    <n v="57637.624720232532"/>
    <n v="62849.909816174433"/>
  </r>
  <r>
    <x v="21"/>
    <x v="9"/>
    <s v="EXPORTAÇÃO"/>
    <s v="b"/>
    <n v="138369.00004887144"/>
    <n v="112847.85336691428"/>
    <n v="172695.71899285715"/>
    <n v="154758.85216522857"/>
    <n v="0"/>
    <n v="674462.25669228577"/>
    <n v="643124.02415904286"/>
    <n v="0"/>
    <n v="0"/>
    <n v="0"/>
    <n v="0"/>
    <n v="0"/>
  </r>
  <r>
    <x v="21"/>
    <x v="2"/>
    <s v="EXPORTAÇÃO"/>
    <s v="b"/>
    <n v="5639985.5487953704"/>
    <n v="1825324.7596168767"/>
    <n v="4345313.05976169"/>
    <n v="9522615.3930296469"/>
    <n v="10100746.521349754"/>
    <n v="5616726.5511771366"/>
    <n v="8742387.0345179047"/>
    <n v="5797768.1949742995"/>
    <n v="5017712.0929601369"/>
    <n v="6688125.6797402687"/>
    <n v="4680954.692909102"/>
    <n v="5969648.7434751419"/>
  </r>
  <r>
    <x v="21"/>
    <x v="3"/>
    <s v="EXPORTAÇÃO"/>
    <s v="b"/>
    <n v="7127.5602769166662"/>
    <n v="22771.006630869048"/>
    <n v="9068.5582035714287"/>
    <n v="13172.981206940474"/>
    <n v="16368.751301380955"/>
    <n v="15724.060752119047"/>
    <n v="20657.465737750001"/>
    <n v="21104.289347428574"/>
    <n v="11807.822873654761"/>
    <n v="18662.390420833333"/>
    <n v="42969.06913894046"/>
    <n v="31569.350104119047"/>
  </r>
  <r>
    <x v="21"/>
    <x v="12"/>
    <s v="EXPORTAÇÃO"/>
    <s v="b"/>
    <n v="0"/>
    <n v="4.3679236111111113"/>
    <n v="373.0789153703704"/>
    <n v="4.3679236111111113"/>
    <n v="458.63197916666672"/>
    <n v="306.14776590277779"/>
    <n v="152.89188613425927"/>
    <n v="542.14667861111116"/>
    <n v="646.96228553240746"/>
    <n v="467.36782638888889"/>
    <n v="315.08744956018518"/>
    <n v="345.68475445601854"/>
  </r>
  <r>
    <x v="21"/>
    <x v="7"/>
    <s v="EXPORTAÇÃO"/>
    <s v="b"/>
    <n v="3502.7414954999999"/>
    <n v="1182.6300195000001"/>
    <n v="1857.0894139999994"/>
    <n v="1426.7513524999997"/>
    <n v="1749.8481535000003"/>
    <n v="1616.2127025"/>
    <n v="1209.315689"/>
    <n v="1341.693178"/>
    <n v="1334.9354675"/>
    <n v="1712.1936689999995"/>
    <n v="1221.3200214999999"/>
    <n v="1620.6615924999999"/>
  </r>
  <r>
    <x v="21"/>
    <x v="4"/>
    <s v="EXPORTAÇÃO"/>
    <s v="b"/>
    <n v="604652.25227132079"/>
    <n v="389375.68033944676"/>
    <n v="604003.15179103136"/>
    <n v="493860.92015508196"/>
    <n v="511853.26581949688"/>
    <n v="539571.78599408804"/>
    <n v="609687.42318981152"/>
    <n v="433608.83641398727"/>
    <n v="611266.15758810076"/>
    <n v="576166.94491989946"/>
    <n v="689459.64348846558"/>
    <n v="692832.5798140252"/>
  </r>
  <r>
    <x v="21"/>
    <x v="5"/>
    <s v="EXPORTAÇÃO"/>
    <s v="b"/>
    <n v="0"/>
    <n v="0"/>
    <n v="0"/>
    <n v="0"/>
    <n v="0"/>
    <n v="0"/>
    <n v="0"/>
    <n v="0"/>
    <n v="0"/>
    <n v="0"/>
    <n v="0"/>
    <n v="0"/>
  </r>
  <r>
    <x v="21"/>
    <x v="10"/>
    <s v="EXPORTAÇÃO"/>
    <s v="b"/>
    <n v="52045.291737314459"/>
    <n v="78288.917050823191"/>
    <n v="108094.26399058026"/>
    <n v="141048.86192591098"/>
    <n v="119020.93720147095"/>
    <n v="94777.072519149791"/>
    <n v="162599.23643361672"/>
    <n v="153433.37898009448"/>
    <n v="277483.96571896086"/>
    <n v="211686.5688867745"/>
    <n v="115443.01995109308"/>
    <n v="161958.43975815113"/>
  </r>
  <r>
    <x v="22"/>
    <x v="15"/>
    <s v="EXPORTAÇÃO"/>
    <s v="b"/>
    <n v="19864.815444"/>
    <n v="8989.6909992000001"/>
    <n v="9950.3198736000013"/>
    <n v="5236.2023928000008"/>
    <n v="7551.3679304000016"/>
    <n v="5351.6894407999998"/>
    <n v="9449.8044075999987"/>
    <n v="13172.807378800002"/>
    <n v="16199.758497999999"/>
    <n v="11282.673450799999"/>
    <n v="10811.9502068"/>
    <n v="16642.475212400001"/>
  </r>
  <r>
    <x v="22"/>
    <x v="14"/>
    <s v="EXPORTAÇÃO"/>
    <s v="b"/>
    <n v="0"/>
    <n v="0"/>
    <n v="0"/>
    <n v="0"/>
    <n v="0"/>
    <n v="0"/>
    <n v="0"/>
    <n v="0"/>
    <n v="0"/>
    <n v="0"/>
    <n v="0"/>
    <n v="0"/>
  </r>
  <r>
    <x v="22"/>
    <x v="13"/>
    <s v="EXPORTAÇÃO"/>
    <s v="b"/>
    <n v="0"/>
    <n v="0"/>
    <n v="0"/>
    <n v="0"/>
    <n v="0"/>
    <n v="0"/>
    <n v="0"/>
    <n v="0"/>
    <n v="0"/>
    <n v="0"/>
    <n v="0"/>
    <n v="0"/>
  </r>
  <r>
    <x v="22"/>
    <x v="8"/>
    <s v="EXPORTAÇÃO"/>
    <s v="b"/>
    <n v="304316.6113671154"/>
    <n v="955071.73610405775"/>
    <n v="167031.19645745197"/>
    <n v="805944.67129632703"/>
    <n v="290375.94300995197"/>
    <n v="313293.86364749999"/>
    <n v="425679.11220232694"/>
    <n v="522055.79035671154"/>
    <n v="510357.71746768267"/>
    <n v="713694.65281242307"/>
    <n v="544396.26410100004"/>
    <n v="379277.67185876932"/>
  </r>
  <r>
    <x v="22"/>
    <x v="1"/>
    <s v="EXPORTAÇÃO"/>
    <s v="b"/>
    <n v="85829.710291324329"/>
    <n v="316844.83538120269"/>
    <n v="0.54398356756756761"/>
    <n v="2.974910135135135"/>
    <n v="0"/>
    <n v="185745.62857225674"/>
    <n v="944878.08851035137"/>
    <n v="241145.87556432435"/>
    <n v="982145.41675418906"/>
    <n v="42543.679857972973"/>
    <n v="606906.47831809474"/>
    <n v="28226.125856770275"/>
  </r>
  <r>
    <x v="22"/>
    <x v="0"/>
    <s v="EXPORTAÇÃO"/>
    <s v="b"/>
    <n v="447.87815123611114"/>
    <n v="1.4676223333333334"/>
    <n v="0"/>
    <n v="0"/>
    <n v="0"/>
    <n v="0"/>
    <n v="0"/>
    <n v="0"/>
    <n v="8.735847222222223E-3"/>
    <n v="1379.0321066527777"/>
    <n v="1290.8349930972222"/>
    <n v="243.59036394444442"/>
  </r>
  <r>
    <x v="22"/>
    <x v="6"/>
    <s v="EXPORTAÇÃO"/>
    <s v="b"/>
    <n v="52.187191666666671"/>
    <n v="54.283794999999998"/>
    <n v="0.56972916666666673"/>
    <n v="0.136735"/>
    <n v="0.94575041666666682"/>
    <n v="1.5610579166666667"/>
    <n v="1.0369070833333331"/>
    <n v="1.4129283333333329"/>
    <n v="0.42159958333333336"/>
    <n v="0.53554541666666666"/>
    <n v="0.76343708333333327"/>
    <n v="1.5610579166666667"/>
  </r>
  <r>
    <x v="22"/>
    <x v="11"/>
    <s v="EXPORTAÇÃO"/>
    <s v="b"/>
    <n v="76789.22583605822"/>
    <n v="46482.705195093062"/>
    <n v="63975.837002302353"/>
    <n v="57664.831805348847"/>
    <n v="78264.178967325628"/>
    <n v="59468.507960174444"/>
    <n v="63878.279123709312"/>
    <n v="67567.062531662785"/>
    <n v="62587.376072267485"/>
    <n v="55567.150915418606"/>
    <n v="47000.151773581398"/>
    <n v="45565.058484755857"/>
  </r>
  <r>
    <x v="22"/>
    <x v="9"/>
    <s v="EXPORTAÇÃO"/>
    <s v="b"/>
    <n v="0"/>
    <n v="0"/>
    <n v="0"/>
    <n v="314685.05280874285"/>
    <n v="0"/>
    <n v="312283.27987480001"/>
    <n v="625594.22484917147"/>
    <n v="0"/>
    <n v="311767.90182884288"/>
    <n v="928605.06682197133"/>
    <n v="0"/>
    <n v="624313.61953317141"/>
  </r>
  <r>
    <x v="22"/>
    <x v="2"/>
    <s v="EXPORTAÇÃO"/>
    <s v="b"/>
    <n v="9147237.3081009593"/>
    <n v="7315671.3710356262"/>
    <n v="7777980.9977864018"/>
    <n v="8892555.7424893714"/>
    <n v="5130129.9902925985"/>
    <n v="7839265.4048826927"/>
    <n v="8950489.5483456366"/>
    <n v="6653233.2570449207"/>
    <n v="6047248.4573232792"/>
    <n v="7404463.2246724851"/>
    <n v="11937411.062697507"/>
    <n v="6337244.2260232698"/>
  </r>
  <r>
    <x v="22"/>
    <x v="3"/>
    <s v="EXPORTAÇÃO"/>
    <s v="b"/>
    <n v="32977.294121142862"/>
    <n v="23503.44002963095"/>
    <n v="212440.56413497613"/>
    <n v="68075.474734940493"/>
    <n v="29703.350673845242"/>
    <n v="9383.1909730833358"/>
    <n v="19806.806374595239"/>
    <n v="29521.627579928565"/>
    <n v="44384.598367309525"/>
    <n v="41617.673508964283"/>
    <n v="32849.992859464284"/>
    <n v="36342.050444250002"/>
  </r>
  <r>
    <x v="22"/>
    <x v="12"/>
    <s v="EXPORTAÇÃO"/>
    <s v="b"/>
    <n v="157.1360519097222"/>
    <n v="659.69478285879632"/>
    <n v="722.17793011574065"/>
    <n v="157.47092605324073"/>
    <n v="200.85168738425926"/>
    <n v="0"/>
    <n v="513.39118150462969"/>
    <n v="310.79960454861111"/>
    <n v="844.17403657407408"/>
    <n v="5.4235051504629634"/>
    <n v="148.989874375"/>
    <n v="306.33704259259252"/>
  </r>
  <r>
    <x v="22"/>
    <x v="7"/>
    <s v="EXPORTAÇÃO"/>
    <s v="b"/>
    <n v="3143.7084020000002"/>
    <n v="5739.4746365000001"/>
    <n v="7864.4332515000024"/>
    <n v="6767.820219000002"/>
    <n v="9011.7789710000015"/>
    <n v="4186.9424249999993"/>
    <n v="2185.126017"/>
    <n v="2964.9397290000002"/>
    <n v="2986.7776425000002"/>
    <n v="3529.4808585000005"/>
    <n v="3613.7182895000001"/>
    <n v="647.25980149999998"/>
  </r>
  <r>
    <x v="22"/>
    <x v="4"/>
    <s v="EXPORTAÇÃO"/>
    <s v="b"/>
    <n v="813486.65047869203"/>
    <n v="540395.2289311823"/>
    <n v="986624.0588048303"/>
    <n v="690481.87606840278"/>
    <n v="1002906.1299689934"/>
    <n v="711477.90269696829"/>
    <n v="862990.44580533344"/>
    <n v="859782.07306216366"/>
    <n v="866090.02461477963"/>
    <n v="795392.76591925789"/>
    <n v="1208790.7496971572"/>
    <n v="1569140.9427259874"/>
  </r>
  <r>
    <x v="22"/>
    <x v="10"/>
    <s v="EXPORTAÇÃO"/>
    <s v="b"/>
    <n v="80195.434007449396"/>
    <n v="35884.90242734144"/>
    <n v="124832.19536856942"/>
    <n v="57186.748801457485"/>
    <n v="57007.578343319852"/>
    <n v="180175.39321958154"/>
    <n v="45597.268824237559"/>
    <n v="136696.7038664507"/>
    <n v="203762.90222275301"/>
    <n v="91306.183898043135"/>
    <n v="142322.76490186225"/>
    <n v="151108.4920433333"/>
  </r>
  <r>
    <x v="22"/>
    <x v="5"/>
    <s v="EXPORTAÇÃO"/>
    <s v="b"/>
    <n v="0"/>
    <n v="0"/>
    <n v="0"/>
    <n v="0"/>
    <n v="0"/>
    <n v="0"/>
    <n v="0"/>
    <n v="0"/>
    <n v="0"/>
    <n v="0"/>
    <n v="0"/>
    <s v=""/>
  </r>
  <r>
    <x v="23"/>
    <x v="15"/>
    <s v="EXPORTAÇÃO"/>
    <s v="b"/>
    <n v="21851.996537999999"/>
    <n v="26885.347956000005"/>
    <n v="26881.580206400002"/>
    <n v="25995.502455600003"/>
    <n v="35121.538126399995"/>
    <n v="34738.577675200002"/>
    <n v="42289.632649199993"/>
    <n v="40927.824352000003"/>
    <n v="29093.046720399998"/>
    <n v="32750.285892800002"/>
    <n v="23126.864320000001"/>
    <n v="14611.2040844"/>
  </r>
  <r>
    <x v="23"/>
    <x v="14"/>
    <s v="EXPORTAÇÃO"/>
    <s v="b"/>
    <n v="0"/>
    <n v="0"/>
    <n v="0"/>
    <n v="0"/>
    <n v="0"/>
    <n v="0"/>
    <n v="0"/>
    <n v="0"/>
    <n v="0"/>
    <n v="0"/>
    <n v="0"/>
    <n v="0"/>
  </r>
  <r>
    <x v="23"/>
    <x v="13"/>
    <s v="EXPORTAÇÃO"/>
    <s v="b"/>
    <n v="0"/>
    <n v="0"/>
    <n v="0"/>
    <n v="0"/>
    <n v="0"/>
    <n v="0"/>
    <n v="0"/>
    <n v="0"/>
    <n v="0"/>
    <n v="0"/>
    <n v="0"/>
    <n v="0"/>
  </r>
  <r>
    <x v="23"/>
    <x v="8"/>
    <s v="EXPORTAÇÃO"/>
    <s v="b"/>
    <n v="735897.0410356347"/>
    <n v="570392.62942884618"/>
    <n v="540562.29831971147"/>
    <n v="640505.14149884623"/>
    <n v="788543.42205189436"/>
    <n v="1232592.4444781251"/>
    <n v="756170.81626759621"/>
    <n v="1056627.4982434905"/>
    <n v="832326.69874348049"/>
    <n v="609393.61238007701"/>
    <n v="959254.87101086532"/>
    <n v="583527.74851394224"/>
  </r>
  <r>
    <x v="23"/>
    <x v="1"/>
    <s v="EXPORTAÇÃO"/>
    <s v="b"/>
    <n v="0"/>
    <n v="0.33998972972972974"/>
    <n v="42978.560721270267"/>
    <n v="0.36548895945945947"/>
    <n v="361429.29509213514"/>
    <n v="41846.012432824326"/>
    <n v="721676.96437833796"/>
    <n v="988504.52516085142"/>
    <n v="1472560.7549888515"/>
    <n v="2788618.7040502564"/>
    <n v="1029772.9545410674"/>
    <n v="1539404.1468110948"/>
  </r>
  <r>
    <x v="23"/>
    <x v="0"/>
    <s v="EXPORTAÇÃO"/>
    <s v="b"/>
    <n v="1488.8417062361111"/>
    <n v="14952.153803694446"/>
    <n v="3131.180984013889"/>
    <n v="1918.9162008333333"/>
    <n v="1826.6918617083334"/>
    <n v="2565.4562537500001"/>
    <n v="3072.7119585555556"/>
    <n v="1915.2122016111114"/>
    <n v="28686.093712249996"/>
    <n v="1826.7879560277779"/>
    <n v="1714.8817531111113"/>
    <n v="14616.959345777777"/>
  </r>
  <r>
    <x v="23"/>
    <x v="6"/>
    <s v="EXPORTAÇÃO"/>
    <s v="b"/>
    <n v="0.50136166666666659"/>
    <n v="0.31904833333333338"/>
    <n v="0.99132875000000009"/>
    <n v="1.1394583333333332"/>
    <n v="0.15952416666666669"/>
    <n v="1.0938799999999997"/>
    <n v="0.47857250000000007"/>
    <n v="2.5751758333333337"/>
    <n v="2.15357625"/>
    <n v="0.52415083333333334"/>
    <n v="9.1840341666666632"/>
    <n v="50995.284066250002"/>
  </r>
  <r>
    <x v="23"/>
    <x v="11"/>
    <s v="EXPORTAÇÃO"/>
    <s v="b"/>
    <n v="55081.73117180237"/>
    <n v="43357.254723697682"/>
    <n v="57705.298687593087"/>
    <n v="57314.730741523286"/>
    <n v="48412.623687604726"/>
    <n v="51017.665518825619"/>
    <n v="45900.758809174447"/>
    <n v="47087.704466034906"/>
    <n v="39950.101215360475"/>
    <n v="46306.897691860504"/>
    <n v="43220.985258674387"/>
    <n v="44029.01374543026"/>
  </r>
  <r>
    <x v="23"/>
    <x v="9"/>
    <s v="EXPORTAÇÃO"/>
    <s v="b"/>
    <n v="0"/>
    <n v="1264797.720580786"/>
    <n v="319378.5629434"/>
    <n v="0"/>
    <n v="294212.26038531429"/>
    <n v="0"/>
    <n v="0"/>
    <n v="0"/>
    <n v="0"/>
    <n v="641769.94487680006"/>
    <n v="0"/>
    <n v="319406.0224567714"/>
  </r>
  <r>
    <x v="23"/>
    <x v="2"/>
    <s v="EXPORTAÇÃO"/>
    <s v="b"/>
    <n v="10190669.464386137"/>
    <n v="7236922.7553054215"/>
    <n v="5740206.8107134318"/>
    <n v="5385350.9168381952"/>
    <n v="14467810.249869976"/>
    <n v="5137486.9411290092"/>
    <n v="9016754.7262941208"/>
    <n v="8552301.0070637912"/>
    <n v="6522281.5072868057"/>
    <n v="8451286.9502590988"/>
    <n v="3967174.4939421252"/>
    <n v="4868396.8019718882"/>
  </r>
  <r>
    <x v="23"/>
    <x v="3"/>
    <s v="EXPORTAÇÃO"/>
    <s v="b"/>
    <n v="15941.141563678571"/>
    <n v="30347.195093904767"/>
    <n v="21538.892754821427"/>
    <n v="38662.750722440462"/>
    <n v="31170.216732404759"/>
    <n v="65955.179783940475"/>
    <n v="295631.76267700002"/>
    <n v="307247.85117582139"/>
    <n v="217753.31954229769"/>
    <n v="415136.13844022615"/>
    <n v="88443.459455309508"/>
    <n v="413530.46226526191"/>
  </r>
  <r>
    <x v="23"/>
    <x v="12"/>
    <s v="EXPORTAÇÃO"/>
    <s v="b"/>
    <n v="638.51763321759267"/>
    <n v="172.35098582175925"/>
    <n v="161.21278061342591"/>
    <n v="510.53747141203706"/>
    <n v="358.38813229166664"/>
    <n v="152.09110013888889"/>
    <n v="198.50756837962967"/>
    <n v="608.56095711805563"/>
    <n v="105.35431750000001"/>
    <n v="541.50604981481479"/>
    <n v="190.1065953009259"/>
    <n v="6.602844525462964"/>
  </r>
  <r>
    <x v="23"/>
    <x v="7"/>
    <s v="EXPORTAÇÃO"/>
    <s v="b"/>
    <n v="968.17050999999958"/>
    <n v="1501.7611720000002"/>
    <n v="1861.9448405000005"/>
    <n v="1891.9978594999998"/>
    <n v="2006.4033670000001"/>
    <n v="1674.7616290000003"/>
    <n v="2150.6010965000005"/>
    <n v="1045.427786"/>
    <n v="538.93700049999995"/>
    <n v="923.16001599999993"/>
    <n v="908.61674800000003"/>
    <n v="2438.9275210000001"/>
  </r>
  <r>
    <x v="23"/>
    <x v="4"/>
    <s v="EXPORTAÇÃO"/>
    <s v="b"/>
    <n v="1009475.547736553"/>
    <n v="1368200.8494469186"/>
    <n v="1198166.2637316103"/>
    <n v="1015930.91028278"/>
    <n v="1205575.3830017354"/>
    <n v="1183297.0104808174"/>
    <n v="1473021.9492931312"/>
    <n v="1105502.5279740635"/>
    <n v="1087284.105176629"/>
    <n v="1749853.0861621632"/>
    <n v="1059299.8227281889"/>
    <n v="1786358.9772562389"/>
  </r>
  <r>
    <x v="23"/>
    <x v="10"/>
    <s v="EXPORTAÇÃO"/>
    <s v="b"/>
    <n v="142377.34449470989"/>
    <n v="144009.25734430499"/>
    <n v="136664.55028982446"/>
    <n v="66654.678412159235"/>
    <n v="262456.37034116045"/>
    <n v="187870.2754720916"/>
    <n v="190894.28200538454"/>
    <n v="85893.348270458868"/>
    <n v="88235.839884601897"/>
    <n v="107072.76828879891"/>
    <n v="58294.901278259131"/>
    <n v="212523.6229131305"/>
  </r>
  <r>
    <x v="23"/>
    <x v="5"/>
    <s v="EXPORTAÇÃO"/>
    <s v="b"/>
    <n v="0"/>
    <n v="0"/>
    <n v="0"/>
    <n v="0"/>
    <n v="0"/>
    <n v="0"/>
    <n v="0"/>
    <n v="0"/>
    <n v="0"/>
    <n v="0"/>
    <n v="0"/>
    <n v="0"/>
  </r>
  <r>
    <x v="24"/>
    <x v="15"/>
    <s v="EXPORTAÇÃO"/>
    <s v="b"/>
    <n v="16332.274055999997"/>
    <n v="22465.746993200002"/>
    <n v="12014.132330800001"/>
    <n v="14921.392967999996"/>
    <n v="13491.9922248"/>
    <n v="16756.041567199994"/>
    <n v="23219.695779200003"/>
    <n v="24736.810224000008"/>
    <n v="21808.722645200003"/>
    <n v="35967.447002800007"/>
    <n v="25039.856338000001"/>
    <n v="20399.001336799996"/>
  </r>
  <r>
    <x v="24"/>
    <x v="14"/>
    <s v="EXPORTAÇÃO"/>
    <s v="b"/>
    <n v="0"/>
    <n v="0"/>
    <n v="0"/>
    <n v="0"/>
    <n v="0"/>
    <n v="0"/>
    <n v="0"/>
    <n v="0"/>
    <n v="0"/>
    <n v="0"/>
    <n v="0"/>
    <n v="0"/>
  </r>
  <r>
    <x v="24"/>
    <x v="13"/>
    <s v="EXPORTAÇÃO"/>
    <s v="b"/>
    <n v="0"/>
    <n v="0"/>
    <n v="0"/>
    <n v="0"/>
    <n v="0"/>
    <n v="0"/>
    <n v="0"/>
    <n v="0"/>
    <n v="0"/>
    <n v="0"/>
    <n v="0"/>
    <n v="0"/>
  </r>
  <r>
    <x v="24"/>
    <x v="8"/>
    <s v="EXPORTAÇÃO"/>
    <s v="b"/>
    <n v="1044150.6077748943"/>
    <n v="680891.95102990384"/>
    <n v="823069.14470918279"/>
    <n v="950213.17841745191"/>
    <n v="710994.9454025384"/>
    <n v="861465.90069150017"/>
    <n v="385707.93815438461"/>
    <n v="980095.56980012485"/>
    <n v="431661.20534386538"/>
    <n v="546981.29134048079"/>
    <n v="706268.18947490386"/>
    <n v="849736.56623719225"/>
  </r>
  <r>
    <x v="24"/>
    <x v="1"/>
    <s v="EXPORTAÇÃO"/>
    <s v="b"/>
    <n v="1231032.7139688246"/>
    <n v="1.359958918918919"/>
    <n v="1269118.8564782566"/>
    <n v="1217077.9290092431"/>
    <n v="863623.29702175688"/>
    <n v="1731361.4897424323"/>
    <n v="1366976.1624449056"/>
    <n v="1267595.897983162"/>
    <n v="500965.78053122968"/>
    <n v="1271007.1339379461"/>
    <n v="1107807.3038114593"/>
    <n v="623399.31210933789"/>
  </r>
  <r>
    <x v="24"/>
    <x v="0"/>
    <s v="EXPORTAÇÃO"/>
    <s v="b"/>
    <n v="499.89138559722227"/>
    <n v="776.38968602777777"/>
    <n v="821.68505387499999"/>
    <n v="825.70354359722216"/>
    <n v="547.9822245555556"/>
    <n v="549.68571476388888"/>
    <n v="275.95667790277776"/>
    <n v="831.53908954166673"/>
    <n v="551.92209165277779"/>
    <n v="551.44162005555552"/>
    <n v="276.122659"/>
    <n v="1091.3606576249999"/>
  </r>
  <r>
    <x v="24"/>
    <x v="6"/>
    <s v="EXPORTAÇÃO"/>
    <s v="b"/>
    <n v="2.7802783333333334"/>
    <n v="4.8313033333333335"/>
    <n v="0.82040999999999997"/>
    <n v="0.47857250000000007"/>
    <n v="2.3244949999999998"/>
    <n v="46629.552013333334"/>
    <n v="2.2447329166666665"/>
    <n v="5.6972916666666672E-2"/>
    <n v="1.8345279166666668"/>
    <n v="37729.299944583341"/>
    <n v="46783.937222916662"/>
    <n v="42061.873760000002"/>
  </r>
  <r>
    <x v="24"/>
    <x v="11"/>
    <s v="EXPORTAÇÃO"/>
    <s v="b"/>
    <n v="106330.32779615121"/>
    <n v="48205.381761837234"/>
    <n v="60136.398017383741"/>
    <n v="110863.40849061626"/>
    <n v="62871.251287779029"/>
    <n v="56662.791935023277"/>
    <n v="52460.694207476736"/>
    <n v="49889.851389697702"/>
    <n v="51722.811729686073"/>
    <n v="84153.58405096519"/>
    <n v="45319.295129604689"/>
    <n v="61166.120365441864"/>
  </r>
  <r>
    <x v="24"/>
    <x v="9"/>
    <s v="EXPORTAÇÃO"/>
    <s v="b"/>
    <n v="0"/>
    <n v="0"/>
    <n v="49791.465805542859"/>
    <n v="143547.71511237143"/>
    <n v="45612.327347242855"/>
    <n v="100248.81582490001"/>
    <n v="95826.450413900006"/>
    <n v="50156.544348828567"/>
    <n v="0"/>
    <n v="49853.45637581429"/>
    <n v="0"/>
    <n v="0"/>
  </r>
  <r>
    <x v="24"/>
    <x v="2"/>
    <s v="EXPORTAÇÃO"/>
    <s v="b"/>
    <n v="9813698.2094904818"/>
    <n v="6275697.1772112688"/>
    <n v="6488373.0054056579"/>
    <n v="10755864.04868393"/>
    <n v="7247727.0602220735"/>
    <n v="6489878.6238111574"/>
    <n v="4623705.3480676357"/>
    <n v="8968495.5949315261"/>
    <n v="6414426.0630511558"/>
    <n v="8511094.8017627001"/>
    <n v="6158767.1322933063"/>
    <n v="5877663.4625205286"/>
  </r>
  <r>
    <x v="24"/>
    <x v="3"/>
    <s v="EXPORTAÇÃO"/>
    <s v="b"/>
    <n v="423565.47223894036"/>
    <n v="485628.66735226201"/>
    <n v="426780.50862044032"/>
    <n v="748893.95882567845"/>
    <n v="513376.05184922623"/>
    <n v="606401.75020757178"/>
    <n v="643938.43774328567"/>
    <n v="919275.49198641686"/>
    <n v="416793.22632407141"/>
    <n v="823363.66189448815"/>
    <n v="72927.681268619039"/>
    <n v="385733.84502930951"/>
  </r>
  <r>
    <x v="24"/>
    <x v="12"/>
    <s v="EXPORTAÇÃO"/>
    <s v="b"/>
    <n v="197.79414085648148"/>
    <n v="309.83138148148151"/>
    <n v="365.55152701388892"/>
    <n v="163.49138076388891"/>
    <n v="11059.473385243056"/>
    <n v="440.45413707175925"/>
    <n v="7.6729858101851853"/>
    <n v="798.04876324074075"/>
    <n v="315.53152179398143"/>
    <n v="329.52343709490742"/>
    <n v="1023.0987474305555"/>
    <n v="462.69414812500008"/>
  </r>
  <r>
    <x v="24"/>
    <x v="7"/>
    <s v="EXPORTAÇÃO"/>
    <s v="b"/>
    <n v="1397.8795904999999"/>
    <n v="2568.7737450000004"/>
    <n v="1623.9062140000001"/>
    <n v="2151.0229739999995"/>
    <n v="7497.8677270000017"/>
    <n v="1093.7826180000002"/>
    <n v="1362.2731295000001"/>
    <n v="1537.5517249999998"/>
    <n v="1262.2498095000001"/>
    <n v="1904.4087284999998"/>
    <n v="3905.0131975000004"/>
    <n v="5937.5959809999995"/>
  </r>
  <r>
    <x v="24"/>
    <x v="4"/>
    <s v="EXPORTAÇÃO"/>
    <s v="b"/>
    <n v="1315366.8647675845"/>
    <n v="990135.91685842758"/>
    <n v="1288929.2505539998"/>
    <n v="854029.36536589905"/>
    <n v="1511584.0227906164"/>
    <n v="1002415.4298484651"/>
    <n v="2107257.148010416"/>
    <n v="1744006.8224869689"/>
    <n v="2475179.6630775225"/>
    <n v="1369612.2590757855"/>
    <n v="1572492.0506417486"/>
    <n v="2054262.7533968077"/>
  </r>
  <r>
    <x v="24"/>
    <x v="10"/>
    <s v="EXPORTAÇÃO"/>
    <s v="b"/>
    <n v="162463.9248800269"/>
    <n v="90419.660218947291"/>
    <n v="107562.99998480431"/>
    <n v="331950.25710373791"/>
    <n v="131046.77380847487"/>
    <n v="21755.069201565471"/>
    <n v="334470.79872403503"/>
    <n v="199846.07371209172"/>
    <n v="48765.881569622128"/>
    <n v="61317.218645303685"/>
    <n v="3761.323356545211"/>
    <n v="188316.36815055323"/>
  </r>
  <r>
    <x v="24"/>
    <x v="5"/>
    <s v="EXPORTAÇÃO"/>
    <s v="b"/>
    <n v="0"/>
    <n v="0"/>
    <n v="0"/>
    <n v="0"/>
    <n v="0"/>
    <n v="0"/>
    <n v="0"/>
    <n v="0"/>
    <n v="0"/>
    <n v="0"/>
    <n v="0"/>
    <s v=""/>
  </r>
  <r>
    <x v="25"/>
    <x v="15"/>
    <s v="EXPORTAÇÃO"/>
    <s v="b"/>
    <n v="17186.276843999996"/>
    <n v="18952.345036799998"/>
    <m/>
    <m/>
    <m/>
    <m/>
    <m/>
    <m/>
    <m/>
    <m/>
    <m/>
    <m/>
  </r>
  <r>
    <x v="25"/>
    <x v="14"/>
    <s v="EXPORTAÇÃO"/>
    <s v="b"/>
    <n v="0"/>
    <n v="0"/>
    <m/>
    <m/>
    <m/>
    <m/>
    <m/>
    <m/>
    <m/>
    <m/>
    <m/>
    <m/>
  </r>
  <r>
    <x v="25"/>
    <x v="13"/>
    <s v="EXPORTAÇÃO"/>
    <s v="b"/>
    <n v="0"/>
    <n v="0"/>
    <m/>
    <m/>
    <m/>
    <m/>
    <m/>
    <m/>
    <m/>
    <m/>
    <m/>
    <m/>
  </r>
  <r>
    <x v="25"/>
    <x v="8"/>
    <s v="EXPORTAÇÃO"/>
    <s v="b"/>
    <n v="914260.37649378844"/>
    <n v="411330.89439663466"/>
    <m/>
    <m/>
    <m/>
    <m/>
    <m/>
    <m/>
    <m/>
    <m/>
    <m/>
    <m/>
  </r>
  <r>
    <x v="25"/>
    <x v="1"/>
    <s v="EXPORTAÇÃO"/>
    <s v="b"/>
    <n v="631851.25279658113"/>
    <n v="630382.97314977017"/>
    <m/>
    <m/>
    <m/>
    <m/>
    <m/>
    <m/>
    <m/>
    <m/>
    <m/>
    <m/>
  </r>
  <r>
    <x v="25"/>
    <x v="0"/>
    <s v="EXPORTAÇÃO"/>
    <s v="b"/>
    <n v="0"/>
    <n v="0"/>
    <m/>
    <m/>
    <m/>
    <m/>
    <m/>
    <m/>
    <m/>
    <m/>
    <m/>
    <m/>
  </r>
  <r>
    <x v="25"/>
    <x v="6"/>
    <s v="EXPORTAÇÃO"/>
    <s v="b"/>
    <n v="0.84319916666666661"/>
    <n v="45748.545619166667"/>
    <m/>
    <m/>
    <m/>
    <m/>
    <m/>
    <m/>
    <m/>
    <m/>
    <m/>
    <m/>
  </r>
  <r>
    <x v="25"/>
    <x v="11"/>
    <s v="EXPORTAÇÃO"/>
    <s v="b"/>
    <n v="50685.395334976762"/>
    <n v="46693.172476918618"/>
    <m/>
    <m/>
    <m/>
    <m/>
    <m/>
    <m/>
    <m/>
    <m/>
    <m/>
    <m/>
  </r>
  <r>
    <x v="25"/>
    <x v="9"/>
    <s v="EXPORTAÇÃO"/>
    <s v="b"/>
    <n v="0"/>
    <n v="0"/>
    <m/>
    <m/>
    <m/>
    <m/>
    <m/>
    <m/>
    <m/>
    <m/>
    <m/>
    <m/>
  </r>
  <r>
    <x v="25"/>
    <x v="2"/>
    <s v="EXPORTAÇÃO"/>
    <s v="b"/>
    <n v="8025330.7523485543"/>
    <n v="9439891.3644901775"/>
    <m/>
    <m/>
    <m/>
    <m/>
    <m/>
    <m/>
    <m/>
    <m/>
    <m/>
    <m/>
  </r>
  <r>
    <x v="25"/>
    <x v="3"/>
    <s v="EXPORTAÇÃO"/>
    <s v="b"/>
    <n v="400994.36924803571"/>
    <n v="666994.25296124979"/>
    <m/>
    <m/>
    <m/>
    <m/>
    <m/>
    <m/>
    <m/>
    <m/>
    <m/>
    <m/>
  </r>
  <r>
    <x v="25"/>
    <x v="12"/>
    <s v="EXPORTAÇÃO"/>
    <s v="b"/>
    <n v="468.91115939814813"/>
    <n v="612.05529600694456"/>
    <m/>
    <m/>
    <m/>
    <m/>
    <m/>
    <m/>
    <m/>
    <m/>
    <m/>
    <m/>
  </r>
  <r>
    <x v="25"/>
    <x v="7"/>
    <s v="EXPORTAÇÃO"/>
    <s v="b"/>
    <n v="5124.9371879999999"/>
    <n v="2303.7656404999998"/>
    <m/>
    <m/>
    <m/>
    <m/>
    <m/>
    <m/>
    <m/>
    <m/>
    <m/>
    <m/>
  </r>
  <r>
    <x v="25"/>
    <x v="4"/>
    <s v="EXPORTAÇÃO"/>
    <s v="b"/>
    <n v="1522889.6833115972"/>
    <n v="2149595.7658426911"/>
    <m/>
    <m/>
    <m/>
    <m/>
    <m/>
    <m/>
    <m/>
    <m/>
    <m/>
    <m/>
  </r>
  <r>
    <x v="25"/>
    <x v="10"/>
    <s v="EXPORTAÇÃO"/>
    <s v="b"/>
    <n v="32482.32742415652"/>
    <n v="52391.579306491243"/>
    <m/>
    <m/>
    <m/>
    <m/>
    <m/>
    <m/>
    <m/>
    <m/>
    <m/>
    <m/>
  </r>
  <r>
    <x v="25"/>
    <x v="5"/>
    <s v="EXPORTAÇÃO"/>
    <s v="b"/>
    <n v="0"/>
    <n v="0"/>
    <m/>
    <m/>
    <m/>
    <m/>
    <m/>
    <m/>
    <m/>
    <m/>
    <m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GÁS NATURAL (bep) "/>
    <s v="IMPORTAÇÃO"/>
    <s v="bep"/>
    <n v="645805.24337000004"/>
    <n v="751998.83569999994"/>
    <n v="724635.84847500001"/>
    <n v="831258.36465"/>
    <n v="809900.43162000005"/>
    <n v="1137833.67047"/>
    <n v="1440867.78731"/>
    <n v="1514411.796905"/>
    <n v="1508631.0143800001"/>
    <n v="1573792.7610299997"/>
    <n v="1465061.8745000002"/>
    <n v="1599769.5615650001"/>
  </r>
  <r>
    <x v="1"/>
    <s v="GÁS NATURAL (bep)  "/>
    <s v="IMPORTAÇÃO"/>
    <s v="bep"/>
    <n v="1653245.8115600003"/>
    <n v="1869875.3049899999"/>
    <n v="2182220.3273569993"/>
    <n v="1894678.3567250003"/>
    <n v="2526590.1785599999"/>
    <n v="2106840.1674250001"/>
    <n v="2328153.6743324995"/>
    <n v="2744368.6489197556"/>
    <n v="2535976.8488271837"/>
    <n v="3206454.3335972303"/>
    <n v="3221623.0940093836"/>
    <n v="2890071.6675472986"/>
  </r>
  <r>
    <x v="2"/>
    <s v="GÁS NATURAL (bep)  "/>
    <s v="IMPORTAÇÃO"/>
    <s v="bep"/>
    <n v="2911367.8851887551"/>
    <n v="2641585.6845355504"/>
    <n v="2878310.1756600547"/>
    <n v="2843929.3939250787"/>
    <n v="2792621.2545848754"/>
    <n v="2652169.2316848049"/>
    <n v="2764255.5981982262"/>
    <n v="2901103.3580290093"/>
    <n v="2993272.8846585643"/>
    <n v="2884308.3617113936"/>
    <n v="2597390.4329047315"/>
    <n v="2520533.5251884516"/>
  </r>
  <r>
    <x v="3"/>
    <s v="GÁS NATURAL (bep)  "/>
    <s v="IMPORTAÇÃO"/>
    <s v="bep"/>
    <n v="2536163.9177277866"/>
    <n v="2418080.7830963586"/>
    <n v="2723716.5225582388"/>
    <n v="2796667.2910415768"/>
    <n v="2929225.6095338454"/>
    <n v="3255175.2994044246"/>
    <n v="3235997.0086035072"/>
    <n v="3274765.3947261469"/>
    <n v="3094049.7591959056"/>
    <n v="3794757.1817521052"/>
    <n v="3935326.8422007984"/>
    <n v="3679425.5772223603"/>
  </r>
  <r>
    <x v="4"/>
    <s v="GÁS NATURAL (bep)  "/>
    <s v="IMPORTAÇÃO"/>
    <s v="bep"/>
    <n v="3517094.8352963389"/>
    <n v="3787180.8538567298"/>
    <n v="4159768.1267951899"/>
    <n v="4083303.210598472"/>
    <n v="4240592.7542853365"/>
    <n v="4171527.5092672841"/>
    <n v="4168517.1365176444"/>
    <n v="4426855.4701725403"/>
    <n v="4711691.1722282544"/>
    <n v="4918189.993190459"/>
    <n v="4590049.7898068447"/>
    <n v="4450638.3716565333"/>
  </r>
  <r>
    <x v="5"/>
    <s v="GÁS NATURAL (bep)  "/>
    <s v="IMPORTAÇÃO"/>
    <s v="bep"/>
    <n v="4469445.889843395"/>
    <n v="3963305.632574406"/>
    <n v="4576469.1980883684"/>
    <n v="4675372.4667642927"/>
    <n v="4589856.2366772294"/>
    <n v="4311252.0628702724"/>
    <n v="4502276.3628158793"/>
    <n v="4967148.9336920418"/>
    <n v="5000589.8547787657"/>
    <n v="5412720.9728056816"/>
    <n v="5280026.9358551269"/>
    <n v="5251029.6882467642"/>
  </r>
  <r>
    <x v="6"/>
    <s v="GÁS NATURAL (bep)  "/>
    <s v="IMPORTAÇÃO"/>
    <s v="bep"/>
    <n v="5069811.8940516626"/>
    <n v="4874758.3208016865"/>
    <n v="5580207.1578656016"/>
    <n v="4435652.9475196423"/>
    <n v="5010987.1914954809"/>
    <n v="5006491.6954143057"/>
    <n v="5140076.2082313057"/>
    <n v="5443584.6899098055"/>
    <n v="5511104.4418430813"/>
    <n v="5644338.2379328143"/>
    <n v="5084870.8661800791"/>
    <n v="5209851.0921873562"/>
  </r>
  <r>
    <x v="7"/>
    <s v="GÁS NATURAL (bep)  "/>
    <s v="IMPORTAÇÃO"/>
    <s v="bep"/>
    <n v="4904423.0869890442"/>
    <n v="4576118.4229744831"/>
    <n v="5049619.6825118186"/>
    <n v="4899405.2093978524"/>
    <n v="5143926.3200969351"/>
    <n v="5248249.0319191748"/>
    <n v="5698307.0555303339"/>
    <n v="5636766.2928905524"/>
    <n v="5797202.1904794965"/>
    <n v="6144028.4778280202"/>
    <n v="6041989.151280432"/>
    <n v="6326140.0526897488"/>
  </r>
  <r>
    <x v="8"/>
    <s v="GÁS NATURAL (bep)  "/>
    <s v="IMPORTAÇÃO"/>
    <s v="bep"/>
    <n v="6363914.7374175778"/>
    <n v="5984513.8492640136"/>
    <n v="6324182.4310450023"/>
    <n v="6032233.4198981281"/>
    <n v="6171402.1199060678"/>
    <n v="5943995.4838871248"/>
    <n v="6145326.0370477522"/>
    <n v="6157405.7689882498"/>
    <n v="5790238.7988217501"/>
    <n v="6125925.6548105022"/>
    <n v="5825627.8106990624"/>
    <n v="5024167.3260204988"/>
  </r>
  <r>
    <x v="9"/>
    <s v="GÁS NATURAL (bep)  "/>
    <s v="IMPORTAÇÃO"/>
    <s v="bep"/>
    <n v="4007573.3480054983"/>
    <n v="3562246.5940581933"/>
    <n v="4097471.2361204997"/>
    <n v="4179240.2663380643"/>
    <n v="5276504.5727554997"/>
    <n v="5185617.0676630652"/>
    <n v="5706917.8649455002"/>
    <n v="4840934.3815104999"/>
    <n v="4404861.5890830653"/>
    <n v="4419401.6063505011"/>
    <n v="4485174.7045530649"/>
    <n v="3955241.2940354999"/>
  </r>
  <r>
    <x v="10"/>
    <s v="GÁS NATURAL (bep)  "/>
    <s v="IMPORTAÇÃO"/>
    <s v="bep"/>
    <n v="4167496.8627355006"/>
    <n v="4672049.9674081933"/>
    <n v="4983300.3233755017"/>
    <n v="4776574.3518960644"/>
    <n v="5478649.7221854981"/>
    <n v="6635440.2593050646"/>
    <n v="7101943.5751915006"/>
    <n v="9536252.3459594995"/>
    <n v="8655681.975779999"/>
    <n v="8848584.6408505011"/>
    <n v="8351943.2517120633"/>
    <n v="6911860.7016094998"/>
  </r>
  <r>
    <x v="11"/>
    <s v="GÁS NATURAL (bep)  "/>
    <s v="IMPORTAÇÃO"/>
    <s v="bep"/>
    <n v="4488908.4851555005"/>
    <n v="5717476.3308301922"/>
    <n v="5958471.4823164996"/>
    <n v="4590609.3005330656"/>
    <n v="4976367.7466264991"/>
    <n v="6093580.5359560633"/>
    <n v="6050128.0924980016"/>
    <n v="6079090.341603999"/>
    <n v="5951647.664214001"/>
    <n v="5767619.7190149995"/>
    <n v="5750287.7735100007"/>
    <n v="4974406.3197640004"/>
  </r>
  <r>
    <x v="12"/>
    <s v="GÁS NATURAL (bep)  "/>
    <s v="IMPORTAÇÃO"/>
    <s v="bep"/>
    <n v="4256066.6478750017"/>
    <n v="5475231.3466829993"/>
    <n v="6440033.4574450003"/>
    <n v="7375322.2623189827"/>
    <n v="8300966.4690190004"/>
    <n v="7095126.9650520002"/>
    <n v="5669574.2454960002"/>
    <n v="4544123.8250519997"/>
    <n v="7929836.8112809993"/>
    <n v="9277653.0486500002"/>
    <n v="8798857.2975170016"/>
    <n v="8096765.4289441481"/>
  </r>
  <r>
    <x v="13"/>
    <s v="GÁS NATURAL (bep)  "/>
    <s v="IMPORTAÇÃO"/>
    <s v="bep"/>
    <n v="9489809.9718247857"/>
    <n v="8936915.2989110872"/>
    <n v="9591245.6415720005"/>
    <n v="8556797.3627128992"/>
    <n v="10646169.521882998"/>
    <n v="7542225.0558900004"/>
    <n v="9202115.5665949993"/>
    <n v="7883255.8008119995"/>
    <n v="8911553.5772969984"/>
    <n v="9073309.2424450014"/>
    <n v="8501484.7904490009"/>
    <n v="6277918.9449550016"/>
  </r>
  <r>
    <x v="14"/>
    <s v="GÁS NATURAL (bep)  "/>
    <s v="IMPORTAÇÃO"/>
    <s v="bep"/>
    <n v="7534383.8234839989"/>
    <n v="6837706.290058"/>
    <n v="7341865.4515500022"/>
    <n v="9876107.0855544955"/>
    <n v="12494309.099149499"/>
    <n v="7239582.4483850012"/>
    <n v="12933516.70359"/>
    <n v="10981001.412289999"/>
    <n v="6907951.7361050006"/>
    <n v="10951030.721141001"/>
    <n v="7612031.3242609994"/>
    <n v="9506937.0745439976"/>
  </r>
  <r>
    <x v="15"/>
    <s v="GÁS NATURAL (bep)  "/>
    <s v="IMPORTAÇÃO"/>
    <s v="bep"/>
    <n v="14688687.524708387"/>
    <n v="11255880.706181999"/>
    <n v="10426868.463928001"/>
    <n v="11055317.976402"/>
    <n v="10791433.110486001"/>
    <n v="9367019.34791"/>
    <n v="10182504.139044998"/>
    <n v="7816080.3464449989"/>
    <n v="9532830.4114540014"/>
    <n v="8163394.0784829995"/>
    <n v="8071273.0817600004"/>
    <n v="9720422.4745319989"/>
  </r>
  <r>
    <x v="16"/>
    <s v="GÁS NATURAL (bep)  "/>
    <s v="IMPORTAÇÃO"/>
    <s v="bep"/>
    <n v="9165716.4316619989"/>
    <n v="8184944.685469999"/>
    <n v="8203226.1271099998"/>
    <n v="10560471.138209999"/>
    <n v="7936555.9238699973"/>
    <n v="5544634.5278730001"/>
    <n v="5527913.1952800006"/>
    <n v="5614035.3917199988"/>
    <n v="7199221.3011710634"/>
    <n v="6419141.2501755003"/>
    <n v="5878985.7286160002"/>
    <n v="4151932.3930000011"/>
  </r>
  <r>
    <x v="17"/>
    <s v="GÁS NATURAL (bep)  "/>
    <s v="IMPORTAÇÃO"/>
    <s v="bep"/>
    <n v="2855330.9480955005"/>
    <n v="3618909.3490531924"/>
    <n v="6485073.1662149988"/>
    <n v="5736820.9572100006"/>
    <n v="5417950.1385799991"/>
    <n v="4363607.9417700004"/>
    <n v="5783787.0254500005"/>
    <n v="7008644.9330100007"/>
    <n v="6583283.6132699996"/>
    <n v="7790185.4954700004"/>
    <n v="5547395.8035999993"/>
    <n v="6229564.6944999993"/>
  </r>
  <r>
    <x v="18"/>
    <s v="GÁS NATURAL (bep)  "/>
    <s v="IMPORTAÇÃO"/>
    <s v="bep"/>
    <n v="4536441.0271950001"/>
    <n v="5752796.9023000002"/>
    <n v="5217775.7569700014"/>
    <n v="3933298.98703"/>
    <n v="5395013.4855400007"/>
    <n v="4806367.4901200002"/>
    <n v="7806585.055674999"/>
    <n v="8398428.6296750009"/>
    <n v="8346075.1824099999"/>
    <n v="6165886.6745349998"/>
    <n v="4594763.818260001"/>
    <n v="3733163.4199649999"/>
  </r>
  <r>
    <x v="19"/>
    <s v="GAS NATURAL (bep)  "/>
    <s v="IMPORTAÇÃO"/>
    <s v="bep"/>
    <n v="4277600.4569759993"/>
    <n v="4474178.1321999999"/>
    <n v="4242133.8302419996"/>
    <n v="6000061.1621229993"/>
    <n v="3683964.2515550004"/>
    <n v="3590422.0938739991"/>
    <n v="4950453.8849499999"/>
    <n v="5743834.542138"/>
    <n v="5979347.9594504796"/>
    <n v="7112077.3661770001"/>
    <n v="7849426.5463051759"/>
    <n v="4530660.4380155299"/>
  </r>
  <r>
    <x v="20"/>
    <s v="GAS NATURAL (bep)  "/>
    <s v="IMPORTAÇÃO"/>
    <s v="bep"/>
    <n v="6573503.9570199987"/>
    <n v="3514306.4328399999"/>
    <n v="4193321.4186499994"/>
    <n v="3841284.0242700004"/>
    <n v="3618532.9253150006"/>
    <n v="3340109.2382"/>
    <n v="3138800.2094371994"/>
    <n v="3513911.3378950008"/>
    <n v="3519951.2345900009"/>
    <n v="4411197.1394037912"/>
    <n v="4383032.2307339367"/>
    <n v="5837219.4374350514"/>
  </r>
  <r>
    <x v="21"/>
    <s v="GAS NATURAL (bep)  "/>
    <s v="IMPORTAÇÃO"/>
    <s v="bep"/>
    <n v="8213405.0913124932"/>
    <n v="6796712.3487037336"/>
    <n v="7559370.4156263992"/>
    <n v="6574154.3426968381"/>
    <n v="6739670.590430229"/>
    <n v="8182701.68708729"/>
    <n v="11560724.899069151"/>
    <n v="10082272.996362828"/>
    <n v="11148172.927219998"/>
    <n v="11851705.162317086"/>
    <n v="9816719.9657099992"/>
    <n v="8625068.5570700001"/>
  </r>
  <r>
    <x v="22"/>
    <s v="GAS NATURAL (bep)  "/>
    <s v="IMPORTAÇÃO"/>
    <s v="bep"/>
    <n v="8715902.7093220055"/>
    <n v="7088054.878854447"/>
    <n v="4857283.6634812001"/>
    <n v="3378314.8400548315"/>
    <n v="4226363.479975"/>
    <n v="5078913.3294975674"/>
    <n v="3889958.9270850001"/>
    <n v="4362146.9133900004"/>
    <n v="3557923.4079882503"/>
    <n v="3613805.1227970994"/>
    <n v="4018152.6809347002"/>
    <n v="4132147.7572199996"/>
  </r>
  <r>
    <x v="23"/>
    <s v="GAS NATURAL (bep)  "/>
    <s v="IMPORTAÇÃO"/>
    <s v="bep"/>
    <n v="3573789.4158049999"/>
    <n v="3221874.2742550001"/>
    <n v="3807715.5561200003"/>
    <n v="3750446.3642450003"/>
    <n v="3091057.43016"/>
    <n v="3919390.2031199997"/>
    <n v="3150515.8523300001"/>
    <n v="2763111.4706299999"/>
    <n v="2840370.5649549998"/>
    <n v="3179998.2898249999"/>
    <n v="3905001.6253149998"/>
    <n v="3775825.6729199998"/>
  </r>
  <r>
    <x v="24"/>
    <s v="GAS NATURAL (bep)  "/>
    <s v="IMPORTAÇÃO"/>
    <s v="bep"/>
    <n v="4214251.8136343621"/>
    <n v="3409118.8185438532"/>
    <n v="4615965.2971029878"/>
    <n v="4136036.037783443"/>
    <n v="2835070.8165114792"/>
    <n v="3716783.6186250001"/>
    <n v="4151209.3794500004"/>
    <n v="4177217.7853000001"/>
    <n v="6645550.1825649999"/>
    <n v="6014208.9668499995"/>
    <n v="5422309.0176849999"/>
    <n v="3952925.6152400002"/>
  </r>
  <r>
    <x v="25"/>
    <s v="GAS NATURAL (bep)  "/>
    <s v="IMPORTAÇÃO"/>
    <s v="bep"/>
    <n v="4311964.9204099998"/>
    <n v="4090037.0673750001"/>
    <m/>
    <m/>
    <m/>
    <m/>
    <m/>
    <m/>
    <m/>
    <m/>
    <m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ETANOL ANIDRO (b)"/>
    <s v="IMPORTAÇÃO"/>
    <s v="b"/>
    <n v="905749.30170668999"/>
    <n v="866335.66657760995"/>
    <n v="306464.09861824004"/>
    <n v="656284.03997097001"/>
    <n v="247460.67412948"/>
    <n v="45166.823699120003"/>
    <n v="168032.07916589"/>
    <n v="284068.61371185997"/>
    <n v="68.464581850000002"/>
    <n v="27.15310977"/>
    <n v="67.703514839999997"/>
    <n v="28.694113220000002"/>
  </r>
  <r>
    <x v="1"/>
    <s v="ETANOL ANIDRO (b)"/>
    <s v="IMPORTAÇÃO"/>
    <s v="b"/>
    <n v="91233.385849309998"/>
    <n v="55130.052563990001"/>
    <n v="374646.58248973999"/>
    <n v="89319.346347829996"/>
    <n v="37.002952229999998"/>
    <n v="95153.509931809996"/>
    <n v="63520.84779829"/>
    <n v="4.09466631"/>
    <n v="38.386710430000001"/>
    <n v="4.8179944600000004"/>
    <n v="116.39293404999999"/>
    <n v="56429.62794695"/>
  </r>
  <r>
    <x v="2"/>
    <s v="ETANOL ANIDRO (b)"/>
    <s v="IMPORTAÇÃO"/>
    <s v="b"/>
    <n v="238926.53412528001"/>
    <n v="463424.92341003998"/>
    <n v="624057.15432751004"/>
    <n v="430720.42733404"/>
    <n v="161587.24421882001"/>
    <n v="164630.31090511"/>
    <n v="3247.41632338"/>
    <n v="345159.20472235"/>
    <n v="83288.185914649992"/>
    <n v="209.84064122000001"/>
    <n v="75153.612380509992"/>
    <n v="249966.9244017"/>
  </r>
  <r>
    <x v="3"/>
    <s v="ETANOL ANIDRO (b)"/>
    <s v="IMPORTAÇÃO"/>
    <s v="b"/>
    <n v="507987.51022170007"/>
    <n v="424821.69885041"/>
    <n v="581079.27256572992"/>
    <n v="664040.89783499006"/>
    <n v="316142.7701889"/>
    <n v="432024.41187380999"/>
    <n v="8190.3326997900012"/>
    <n v="83502.020585220002"/>
    <n v="43.003430969999997"/>
    <n v="60421.317487630004"/>
    <n v="62570.092698310007"/>
    <n v="81871.739572079998"/>
  </r>
  <r>
    <x v="4"/>
    <s v="ETANOL ANIDRO (b)"/>
    <s v="IMPORTAÇÃO"/>
    <s v="b"/>
    <n v="180934.95766103"/>
    <n v="207270.16569786999"/>
    <n v="512276.02218609001"/>
    <n v="520790.91537169006"/>
    <n v="234407.00372939999"/>
    <n v="236940.76563056002"/>
    <n v="345743.99351728999"/>
    <n v="465492.06317673001"/>
    <n v="329899.41491381999"/>
    <n v="452757.22324555001"/>
    <n v="862455.15571849002"/>
    <n v="883620.97019024997"/>
  </r>
  <r>
    <x v="5"/>
    <s v="ETANOL ANIDRO (b)"/>
    <s v="IMPORTAÇÃO"/>
    <s v="b"/>
    <n v="1084690.13171551"/>
    <n v="1618749.87301795"/>
    <n v="1831653.7460551001"/>
    <n v="703982.31721097999"/>
    <n v="1559805.4846858499"/>
    <n v="1254671.0015831299"/>
    <n v="464295.13120315998"/>
    <n v="850975.91910855996"/>
    <n v="691047.57453838002"/>
    <n v="573407.64791702002"/>
    <n v="316287.91384446004"/>
    <n v="532471.91021698993"/>
  </r>
  <r>
    <x v="6"/>
    <s v="ETANOL ANIDRO (b)"/>
    <s v="IMPORTAÇÃO"/>
    <s v="b"/>
    <n v="1035140.7948415498"/>
    <n v="1027442.1869079398"/>
    <n v="1977486.0729120001"/>
    <n v="2438443.4975692299"/>
    <n v="649697.33206954005"/>
    <n v="374397.47456469003"/>
    <n v="839953.25980652997"/>
    <n v="299445.12352456001"/>
    <n v="10115.22212352"/>
    <n v="299843.36284471001"/>
    <n v="876703.59439750016"/>
    <n v="1097782.76119873"/>
  </r>
  <r>
    <x v="7"/>
    <s v="ETANOL ANIDRO (b)"/>
    <s v="IMPORTAÇÃO"/>
    <s v="b"/>
    <n v="978888.80370862002"/>
    <n v="810693.67379809998"/>
    <n v="702190.35663178994"/>
    <n v="1451182.3529288499"/>
    <n v="1147648.21763348"/>
    <n v="540905.87241732003"/>
    <n v="604163.51682635001"/>
    <n v="529937.70173932007"/>
    <n v="415684.11447480996"/>
    <n v="520544.14096615004"/>
    <n v="301804.07273638999"/>
    <n v="1163552.8827918798"/>
  </r>
  <r>
    <x v="8"/>
    <s v="ETANOL ANIDRO (b)"/>
    <s v="IMPORTAÇÃO"/>
    <s v="b"/>
    <n v="1132118.5761065199"/>
    <n v="945949.05615900003"/>
    <n v="1737474.57801077"/>
    <n v="908037.25154323992"/>
    <n v="269871.26715948008"/>
    <n v="171923.64751099003"/>
    <n v="129074.29801655997"/>
    <n v="86840.337242719994"/>
    <n v="66298.063085310016"/>
    <n v="122993.69967677997"/>
    <n v="169577.98237787999"/>
    <n v="603573.4194317701"/>
  </r>
  <r>
    <x v="9"/>
    <s v="ETANOL ANIDRO (b)"/>
    <s v="IMPORTAÇÃO"/>
    <s v="b"/>
    <n v="486886.07195529004"/>
    <n v="324671.84060623997"/>
    <n v="312746.59985901997"/>
    <n v="113339.41369949002"/>
    <n v="94716.814713320011"/>
    <n v="94701.951892290017"/>
    <n v="94757.541233070006"/>
    <n v="113522.75537118"/>
    <n v="292.92274150999998"/>
    <n v="88183.727442140007"/>
    <n v="391548.23285162007"/>
    <n v="602455.27361826005"/>
  </r>
  <r>
    <x v="10"/>
    <s v="ETANOL ANIDRO (b)"/>
    <s v="IMPORTAÇÃO"/>
    <s v="b"/>
    <n v="141116.30908643003"/>
    <n v="432077.27143705008"/>
    <n v="221075.22938017"/>
    <n v="25666.261584100001"/>
    <n v="689005.78270599002"/>
    <n v="128435.6558684"/>
    <n v="126254.05413932999"/>
    <n v="217.44502151"/>
    <n v="31.964814420000007"/>
    <n v="50734.173542900004"/>
    <n v="75904.659723180011"/>
    <n v="94339.633677050006"/>
  </r>
  <r>
    <x v="11"/>
    <s v="ETANOL ANIDRO (b)"/>
    <s v="IMPORTAÇÃO"/>
    <s v="b"/>
    <n v="31423.569979690004"/>
    <n v="63081.768741809996"/>
    <n v="63513.136491230012"/>
    <n v="126307.45462623"/>
    <n v="71.383053689999997"/>
    <n v="217.27519663999999"/>
    <n v="419.00827277000002"/>
    <n v="505.48687046000003"/>
    <n v="211.72129441000001"/>
    <n v="63274.96025596001"/>
    <n v="25478.127077190002"/>
    <n v="266.70052362000007"/>
  </r>
  <r>
    <x v="12"/>
    <s v="ETANOL ANIDRO (b)"/>
    <s v="IMPORTAÇÃO"/>
    <s v="b"/>
    <n v="38140.263094579997"/>
    <n v="176.15870866999998"/>
    <n v="431.02809968000003"/>
    <n v="291414.18718979001"/>
    <n v="365618.43451832997"/>
    <n v="357.28007743000001"/>
    <n v="1833.7815258800001"/>
    <n v="4506.5608076600001"/>
    <n v="38957.919525150006"/>
    <n v="159316.22655079002"/>
    <n v="46767.165216660003"/>
    <n v="268060.29248465999"/>
  </r>
  <r>
    <x v="13"/>
    <s v="ETANOL ANIDRO (b)"/>
    <s v="IMPORTAÇÃO"/>
    <s v="b"/>
    <n v="132551.87735727002"/>
    <n v="274509.42966177"/>
    <m/>
    <m/>
    <m/>
    <m/>
    <m/>
    <m/>
    <m/>
    <m/>
    <m/>
    <m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ETANOL HIDRATADO (b)"/>
    <s v="IMPORTAÇÃO"/>
    <s v="b"/>
    <n v="545.49635187000001"/>
    <n v="125.56976684"/>
    <n v="674.18586446999996"/>
    <n v="405.28390735000005"/>
    <n v="404.49139128999997"/>
    <n v="312.16327030000002"/>
    <n v="133.01061206999998"/>
    <n v="444.22412106000002"/>
    <n v="300.36987655000001"/>
    <n v="281.08531908999998"/>
    <n v="306.40809415000001"/>
    <n v="152.01212808"/>
  </r>
  <r>
    <x v="1"/>
    <s v="ETANOL HIDRATADO (b)"/>
    <s v="IMPORTAÇÃO"/>
    <s v="b"/>
    <n v="310.4650216"/>
    <n v="443.94736941999997"/>
    <n v="622.38298930999997"/>
    <n v="155.62876882999998"/>
    <n v="153.89278127"/>
    <n v="154.67900752"/>
    <n v="610.87263700999995"/>
    <n v="3.2015132900000003"/>
    <n v="315.05658290000002"/>
    <n v="14.064015160000002"/>
    <n v="1.94355129"/>
    <n v="21.070863500000002"/>
  </r>
  <r>
    <x v="2"/>
    <s v="ETANOL HIDRATADO (b)"/>
    <s v="IMPORTAÇÃO"/>
    <s v="b"/>
    <n v="7.8496828800000005"/>
    <n v="5.2519913499999999"/>
    <n v="6.6043005000000008"/>
    <n v="151.50894328000001"/>
    <n v="455.45143191"/>
    <n v="14.441403759999998"/>
    <n v="308.0119957"/>
    <n v="158.84286174000002"/>
    <n v="446.42555456000002"/>
    <n v="620.16268637999997"/>
    <n v="156.16340267999999"/>
    <n v="313.05642332000002"/>
  </r>
  <r>
    <x v="3"/>
    <s v="ETANOL HIDRATADO (b)"/>
    <s v="IMPORTAÇÃO"/>
    <s v="b"/>
    <n v="152.31403896"/>
    <n v="156.47789318"/>
    <n v="451.58948857000001"/>
    <n v="2.43415647"/>
    <n v="166.40321336"/>
    <n v="615.74723976000007"/>
    <n v="603.63935551000009"/>
    <n v="460.81663983999999"/>
    <n v="158.41515466000001"/>
    <n v="304.23181989"/>
    <n v="151.42717575"/>
    <n v="4.2896504200000001"/>
  </r>
  <r>
    <x v="4"/>
    <s v="ETANOL HIDRATADO (b)"/>
    <s v="IMPORTAÇÃO"/>
    <s v="b"/>
    <n v="7.7427561100000011"/>
    <n v="5.8935519700000008"/>
    <n v="304.11231350000003"/>
    <n v="158.66045725000001"/>
    <n v="303.16884200000004"/>
    <n v="11.774524320000001"/>
    <n v="313.71685337000002"/>
    <n v="5.0947461000000001"/>
    <n v="157.34588696"/>
    <n v="159.63537779999999"/>
    <n v="10.43479479"/>
    <n v="2.09450673"/>
  </r>
  <r>
    <x v="5"/>
    <s v="ETANOL HIDRATADO (b)"/>
    <s v="IMPORTAÇÃO"/>
    <s v="b"/>
    <n v="153.48394362000002"/>
    <n v="4.8808925600000004"/>
    <n v="162.23935914"/>
    <n v="17.561149520000001"/>
    <n v="14.001117059999997"/>
    <n v="1.86178376"/>
    <n v="5.3903671700000011"/>
    <n v="183.02718118999999"/>
    <n v="320.74257114"/>
    <n v="29.486629279999999"/>
    <n v="3.8619433399999998"/>
    <n v="3.6417999900000004"/>
  </r>
  <r>
    <x v="6"/>
    <s v="ETANOL HIDRATADO (b)"/>
    <s v="IMPORTAÇÃO"/>
    <s v="b"/>
    <n v="159.03155604000003"/>
    <n v="6.18917304"/>
    <n v="70295.029776580006"/>
    <n v="29391.370107549999"/>
    <n v="5.1702238200000004"/>
    <n v="58168.024504180008"/>
    <n v="56022.507415080014"/>
    <n v="15.617598229999999"/>
    <n v="25503.80208161"/>
    <n v="312.25132764000011"/>
    <n v="164.67351561000001"/>
    <n v="8.6421989400000001"/>
  </r>
  <r>
    <x v="7"/>
    <s v="ETANOL HIDRATADO (b)"/>
    <s v="IMPORTAÇÃO"/>
    <s v="b"/>
    <n v="156.3646766"/>
    <n v="10.45366422"/>
    <n v="161.95002787999999"/>
    <n v="9.4913232900000004"/>
    <n v="139.19978510999999"/>
    <n v="1.34601934"/>
    <n v="162.58529869"/>
    <n v="142.48306592999998"/>
    <n v="15.265368870000001"/>
    <n v="4.1764338400000005"/>
    <n v="13.913059720000001"/>
    <n v="25.668714609999999"/>
  </r>
  <r>
    <x v="8"/>
    <s v="ETANOL HIDRATADO (b)"/>
    <s v="IMPORTAÇÃO"/>
    <s v="b"/>
    <n v="287.37512909000003"/>
    <n v="18.309636909999998"/>
    <n v="13.79355333"/>
    <n v="242.33379968"/>
    <n v="140.96093191"/>
    <n v="43.116647550000003"/>
    <n v="67.200330039999997"/>
    <n v="73.779471299999997"/>
    <n v="20.82556091"/>
    <n v="9.1328041199999994"/>
    <n v="7006.6344864600005"/>
    <n v="2.2014334999999998"/>
  </r>
  <r>
    <x v="9"/>
    <s v="ETANOL HIDRATADO (b)"/>
    <s v="IMPORTAÇÃO"/>
    <s v="b"/>
    <n v="34.832967780000004"/>
    <n v="3.5663222700000006"/>
    <n v="35.814178139999996"/>
    <n v="26.888937749999997"/>
    <n v="25.876278339999999"/>
    <n v="36.657012679999994"/>
    <n v="17.403904269999998"/>
    <n v="6.5288227800000005"/>
    <n v="23.40438301"/>
    <n v="5.7929150100000006"/>
    <n v="788.77362305000008"/>
    <n v="10.220941249999999"/>
  </r>
  <r>
    <x v="10"/>
    <s v="ETANOL HIDRATADO (b)"/>
    <s v="IMPORTAÇÃO"/>
    <s v="b"/>
    <n v="1674.56127554"/>
    <n v="4.8494435099999995"/>
    <n v="17.183760920000001"/>
    <n v="3.32101968"/>
    <n v="23.85095952"/>
    <n v="10.71783624"/>
    <n v="11.252470089999999"/>
    <n v="15.133282859999998"/>
    <n v="29.731931869999997"/>
    <n v="1.9372614800000001"/>
    <n v="18.617837599999998"/>
    <n v="5.7363067200000009"/>
  </r>
  <r>
    <x v="11"/>
    <s v="ETANOL HIDRATADO (b)"/>
    <s v="IMPORTAÇÃO"/>
    <s v="b"/>
    <n v="26.5429982"/>
    <n v="0.84283454000000002"/>
    <n v="3.1889336699999999"/>
    <n v="27.656294570000004"/>
    <n v="9.5039029100000008"/>
    <n v="30.530737740000003"/>
    <n v="3.3964974000000003"/>
    <n v="26.184479030000002"/>
    <n v="29.153269349999999"/>
    <n v="4.6293001599999997"/>
    <n v="6.1388545600000004"/>
    <n v="19.693395110000001"/>
  </r>
  <r>
    <x v="12"/>
    <s v="ETANOL HIDRATADO (b)"/>
    <s v="IMPORTAÇÃO"/>
    <s v="b"/>
    <n v="11.183282179999999"/>
    <n v="32.115769859999993"/>
    <n v="31.801279359999995"/>
    <n v="606.23704704000022"/>
    <n v="45.374689339999989"/>
    <n v="536.76609558999996"/>
    <n v="1053.8387960699999"/>
    <n v="1143.9591937499999"/>
    <n v="2207.01256147"/>
    <n v="649.43546212000012"/>
    <n v="749.29877548999991"/>
    <n v="1219.6444774800002"/>
  </r>
  <r>
    <x v="13"/>
    <s v="ETANOL HIDRATADO (b)"/>
    <s v="IMPORTAÇÃO"/>
    <s v="b"/>
    <n v="1357.0139278800002"/>
    <n v="316.88062779999996"/>
    <m/>
    <m/>
    <m/>
    <m/>
    <m/>
    <m/>
    <m/>
    <m/>
    <m/>
    <m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ETANOL ANIDRO (b)"/>
    <s v="EXPORTAÇÃO"/>
    <s v="b"/>
    <n v="267127.62687824003"/>
    <n v="270731.85154330003"/>
    <n v="260304.28374498998"/>
    <n v="241512.08003217002"/>
    <n v="681691.31862832"/>
    <n v="626096.10945559002"/>
    <n v="1938731.6035811102"/>
    <n v="1579298.1027708401"/>
    <n v="1670788.9808619302"/>
    <n v="1900493.63457799"/>
    <n v="1233543.1649841501"/>
    <n v="1568940.5216884001"/>
  </r>
  <r>
    <x v="1"/>
    <s v="ETANOL ANIDRO (b)"/>
    <s v="EXPORTAÇÃO"/>
    <s v="b"/>
    <n v="1086380.9521499001"/>
    <n v="662294.49434962997"/>
    <n v="302467.21369449998"/>
    <n v="558569.80372253002"/>
    <n v="695000.90252787003"/>
    <n v="1116117.3497850001"/>
    <n v="1654677.9155883801"/>
    <n v="2486995.11333194"/>
    <n v="1139487.1828686702"/>
    <n v="1104439.2671217301"/>
    <n v="386704.73321207002"/>
    <n v="166171.98736478001"/>
  </r>
  <r>
    <x v="2"/>
    <s v="ETANOL ANIDRO (b)"/>
    <s v="EXPORTAÇÃO"/>
    <s v="b"/>
    <n v="630636.9937564201"/>
    <n v="33755.114489350002"/>
    <n v="324449.82918266999"/>
    <n v="633766.12391294003"/>
    <n v="760747.07252454001"/>
    <n v="651002.34813815006"/>
    <n v="258665.20957747"/>
    <n v="229720.93174433999"/>
    <n v="460064.73079336004"/>
    <n v="176883.18156542"/>
    <n v="258206.45599531001"/>
    <n v="342758.48488230997"/>
  </r>
  <r>
    <x v="3"/>
    <s v="ETANOL ANIDRO (b)"/>
    <s v="EXPORTAÇÃO"/>
    <s v="b"/>
    <n v="609865.23588116001"/>
    <n v="251522.90388931002"/>
    <n v="245507.70699390999"/>
    <n v="79744.418903310012"/>
    <n v="472580.44632376003"/>
    <n v="423092.04512908001"/>
    <n v="461082.15158953005"/>
    <n v="781932.36653787002"/>
    <n v="765076.99659797002"/>
    <n v="956947.19149184006"/>
    <n v="708203.49046950997"/>
    <n v="726777.85290279007"/>
  </r>
  <r>
    <x v="4"/>
    <s v="ETANOL ANIDRO (b)"/>
    <s v="EXPORTAÇÃO"/>
    <s v="b"/>
    <n v="291589.75465632003"/>
    <n v="715146.36515199998"/>
    <n v="835388.18489644013"/>
    <n v="320947.76990144001"/>
    <n v="378184.54400644999"/>
    <n v="734595.96093658998"/>
    <n v="789202.39310789004"/>
    <n v="694484.90538489993"/>
    <n v="122680.23441580999"/>
    <n v="275925.23444372002"/>
    <n v="89902.745094760001"/>
    <n v="89902.745094760001"/>
  </r>
  <r>
    <x v="5"/>
    <s v="ETANOL ANIDRO (b)"/>
    <s v="EXPORTAÇÃO"/>
    <s v="b"/>
    <n v="637674.68732466002"/>
    <n v="379833.68186996999"/>
    <n v="278739.64766707999"/>
    <n v="800192.32023868"/>
    <n v="349153.55485265999"/>
    <n v="651286.34563927003"/>
    <n v="946081.95355449012"/>
    <n v="576215.36249273014"/>
    <n v="394295.62814942998"/>
    <n v="720793.53268468007"/>
    <n v="594552.95760818"/>
    <n v="110927.29672373002"/>
  </r>
  <r>
    <x v="6"/>
    <s v="ETANOL ANIDRO (b)"/>
    <s v="EXPORTAÇÃO"/>
    <s v="b"/>
    <n v="450832.73007985001"/>
    <n v="383197.81190770998"/>
    <n v="298377.34021971998"/>
    <n v="394467.16384775005"/>
    <n v="486613.2891854"/>
    <n v="520501.93634104991"/>
    <n v="562969.78369973996"/>
    <n v="1017372.2639960401"/>
    <n v="652748.09748326999"/>
    <n v="955308.90984037996"/>
    <n v="641371.97601847991"/>
    <n v="344659.39755032002"/>
  </r>
  <r>
    <x v="7"/>
    <s v="ETANOL ANIDRO (b)"/>
    <s v="EXPORTAÇÃO"/>
    <s v="b"/>
    <n v="348231.29259198002"/>
    <n v="560963.86894358997"/>
    <n v="641119.24516287004"/>
    <n v="1137.8895270999999"/>
    <n v="740503.7027179501"/>
    <n v="805402.76739363"/>
    <n v="949620.40567638003"/>
    <n v="1378531.19806513"/>
    <n v="929943.37665200012"/>
    <n v="842434.77225602011"/>
    <n v="620597.5764230201"/>
    <n v="457422.67094362003"/>
  </r>
  <r>
    <x v="8"/>
    <s v="ETANOL ANIDRO (b)"/>
    <s v="EXPORTAÇÃO"/>
    <s v="b"/>
    <n v="242455.28107033999"/>
    <n v="711893.32573848008"/>
    <n v="299387.43967704999"/>
    <n v="2022.1487557600003"/>
    <n v="425519.30796732003"/>
    <n v="915188.07992395014"/>
    <n v="853843.77055768005"/>
    <n v="1091082.6354433799"/>
    <n v="663099.32585760998"/>
    <n v="1307008.4288255998"/>
    <n v="980393.28223195008"/>
    <n v="120661.40667972999"/>
  </r>
  <r>
    <x v="9"/>
    <s v="ETANOL ANIDRO (b)"/>
    <s v="EXPORTAÇÃO"/>
    <s v="b"/>
    <n v="433838.24841217994"/>
    <n v="225604.89894977002"/>
    <n v="97167.186313499988"/>
    <n v="107240.46169412998"/>
    <n v="306951.86080411996"/>
    <n v="643636.16924265993"/>
    <n v="497878.87981905998"/>
    <n v="252424.94441084002"/>
    <n v="202516.50341455001"/>
    <n v="370984.52302173007"/>
    <n v="180697.11478569001"/>
    <n v="541130.04753553006"/>
  </r>
  <r>
    <x v="10"/>
    <s v="ETANOL ANIDRO (b)"/>
    <s v="EXPORTAÇÃO"/>
    <s v="b"/>
    <n v="266449.45327423001"/>
    <n v="76546.245502420003"/>
    <n v="294439.91915972001"/>
    <n v="472636.41305313993"/>
    <n v="391906.12933043001"/>
    <n v="903504.14773737988"/>
    <n v="559213.49658812"/>
    <n v="1035281.53563011"/>
    <n v="1158238.2449342802"/>
    <n v="1319177.09150963"/>
    <n v="1042377.1268993999"/>
    <n v="966643.58145726984"/>
  </r>
  <r>
    <x v="11"/>
    <s v="ETANOL ANIDRO (b)"/>
    <s v="EXPORTAÇÃO"/>
    <s v="b"/>
    <n v="868192.09141949005"/>
    <n v="446623.72131385998"/>
    <n v="315465.81680802995"/>
    <n v="402033.08194959996"/>
    <n v="191258.36620574002"/>
    <n v="354063.45601637999"/>
    <n v="1061139.8188236998"/>
    <n v="489778.01966652001"/>
    <n v="872644.57873057981"/>
    <n v="634258.27009639004"/>
    <n v="504860.71358468989"/>
    <n v="1365530.1482155102"/>
  </r>
  <r>
    <x v="12"/>
    <s v="ETANOL ANIDRO (b)"/>
    <s v="EXPORTAÇÃO"/>
    <s v="b"/>
    <n v="392586.37228193006"/>
    <n v="254601.40107532998"/>
    <n v="520907.03155409999"/>
    <n v="333130.27016746998"/>
    <n v="571567.42562570004"/>
    <n v="177440.90530792999"/>
    <n v="472891.13777852"/>
    <n v="406907.00540012005"/>
    <n v="202057.39760303003"/>
    <n v="200192.39346031001"/>
    <n v="310247.85961993999"/>
    <n v="3054.8978188999999"/>
  </r>
  <r>
    <x v="13"/>
    <s v="ETANOL ANIDRO (b)"/>
    <s v="EXPORTAÇÃO"/>
    <s v="b"/>
    <n v="336811.82175666996"/>
    <n v="146325.8882476"/>
    <m/>
    <m/>
    <m/>
    <m/>
    <m/>
    <m/>
    <m/>
    <m/>
    <m/>
    <m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ETANOL HIDRATADO (b)"/>
    <s v="EXPORTAÇÃO"/>
    <s v="b"/>
    <n v="146175.30390639001"/>
    <n v="237136.84416750001"/>
    <n v="204701.33181615002"/>
    <n v="164227.85112245"/>
    <n v="256865.22949053001"/>
    <n v="241929.68567730999"/>
    <n v="644722.05462068005"/>
    <n v="410318.19579627999"/>
    <n v="1176802.8896111101"/>
    <n v="1226123.3843278401"/>
    <n v="780812.93131330993"/>
    <n v="1344028.29435469"/>
  </r>
  <r>
    <x v="1"/>
    <s v="ETANOL HIDRATADO (b)"/>
    <s v="EXPORTAÇÃO"/>
    <s v="b"/>
    <n v="1128462.4227700999"/>
    <n v="649058.87232586998"/>
    <n v="162426.72629009001"/>
    <n v="91142.422617089993"/>
    <n v="192862.6199851"/>
    <n v="649338.26568607008"/>
    <n v="568340.44489500998"/>
    <n v="593779.65691773"/>
    <n v="728602.23745253007"/>
    <n v="1015267.92629301"/>
    <n v="768274.08186172997"/>
    <n v="437749.94414927997"/>
  </r>
  <r>
    <x v="2"/>
    <s v="ETANOL HIDRATADO (b)"/>
    <s v="EXPORTAÇÃO"/>
    <s v="b"/>
    <n v="584863.83866311004"/>
    <n v="376168.52152563003"/>
    <n v="164478.12895216001"/>
    <n v="236246.79202383003"/>
    <n v="124511.72016103999"/>
    <n v="405836.16524762003"/>
    <n v="311948.90099558001"/>
    <n v="264171.24635337002"/>
    <n v="291228.76359098998"/>
    <n v="458545.47121653002"/>
    <n v="320602.42788338999"/>
    <n v="493361.23007637"/>
  </r>
  <r>
    <x v="3"/>
    <s v="ETANOL HIDRATADO (b)"/>
    <s v="EXPORTAÇÃO"/>
    <s v="b"/>
    <n v="362043.12410984002"/>
    <n v="195629.75899650002"/>
    <n v="451842.91759452003"/>
    <n v="53021.551006740003"/>
    <n v="105421.64362624001"/>
    <n v="153904.15953629001"/>
    <n v="881656.59962915001"/>
    <n v="457339.86559496995"/>
    <n v="328731.76829560997"/>
    <n v="678428.12746146007"/>
    <n v="517512.62866083003"/>
    <n v="1076459.4121457101"/>
  </r>
  <r>
    <x v="4"/>
    <s v="ETANOL HIDRATADO (b)"/>
    <s v="EXPORTAÇÃO"/>
    <s v="b"/>
    <n v="461667.55049604003"/>
    <n v="1208028.63877649"/>
    <n v="472960.82887332002"/>
    <n v="133866.57973328"/>
    <n v="372991.87185456004"/>
    <n v="889155.21047419007"/>
    <n v="592921.38089418004"/>
    <n v="368485.92115846998"/>
    <n v="794408.45626527001"/>
    <n v="141232.62025295"/>
    <n v="126138.35308438001"/>
    <n v="126138.35308438001"/>
  </r>
  <r>
    <x v="5"/>
    <s v="ETANOL HIDRATADO (b)"/>
    <s v="EXPORTAÇÃO"/>
    <s v="b"/>
    <n v="20098.46516381"/>
    <n v="4464.11716978"/>
    <n v="63065.213961889996"/>
    <n v="10119.964640259999"/>
    <n v="179187.18299709004"/>
    <n v="359893.07835754001"/>
    <n v="47162.020619030001"/>
    <n v="538526.96563836001"/>
    <n v="509408.27137392998"/>
    <n v="248177.47974651001"/>
    <n v="252977.76210154998"/>
    <n v="8071.3609436400011"/>
  </r>
  <r>
    <x v="6"/>
    <s v="ETANOL HIDRATADO (b)"/>
    <s v="EXPORTAÇÃO"/>
    <s v="b"/>
    <n v="314426.19298255997"/>
    <n v="7120.8637258700001"/>
    <n v="118895.46075469999"/>
    <n v="76385.666653119988"/>
    <n v="89368.01060780001"/>
    <n v="312584.86368467996"/>
    <n v="559251.09707230015"/>
    <n v="508925.54732585995"/>
    <n v="460814.87869320001"/>
    <n v="801922.01169886999"/>
    <n v="288701.46761450998"/>
    <n v="332489.54609220003"/>
  </r>
  <r>
    <x v="7"/>
    <s v="ETANOL HIDRATADO (b)"/>
    <s v="EXPORTAÇÃO"/>
    <s v="b"/>
    <n v="311985.16804004001"/>
    <n v="149099.64413911998"/>
    <n v="173488.68432500001"/>
    <n v="24971.784792570001"/>
    <n v="99973.378755190002"/>
    <n v="267010.53577527998"/>
    <n v="359450.60909346998"/>
    <n v="565662.33814415999"/>
    <n v="461725.82558568998"/>
    <n v="481937.41927215992"/>
    <n v="520941.16635297"/>
    <n v="466013.28086200007"/>
  </r>
  <r>
    <x v="8"/>
    <s v="ETANOL HIDRATADO (b)"/>
    <s v="EXPORTAÇÃO"/>
    <s v="b"/>
    <n v="249543.45036383002"/>
    <n v="252983.93869497001"/>
    <n v="140488.09544325"/>
    <n v="499688.89844275988"/>
    <n v="496600.97912136"/>
    <n v="878660.98326950008"/>
    <n v="1047017.0819975401"/>
    <n v="1002538.9987832302"/>
    <n v="1152197.5868879999"/>
    <n v="1078070.9809741005"/>
    <n v="989032.56898991996"/>
    <n v="1387947.6851957501"/>
  </r>
  <r>
    <x v="9"/>
    <s v="ETANOL HIDRATADO (b)"/>
    <s v="EXPORTAÇÃO"/>
    <s v="b"/>
    <n v="756106.55763331021"/>
    <n v="749117.00627081003"/>
    <n v="1095097.6538893499"/>
    <n v="555250.35020522017"/>
    <n v="106641.31326296001"/>
    <n v="1190875.2010304998"/>
    <n v="811118.80834581016"/>
    <n v="277037.32317019999"/>
    <n v="1012640.20092026"/>
    <n v="652431.70746064978"/>
    <n v="487142.89747721009"/>
    <n v="700152.74752304994"/>
  </r>
  <r>
    <x v="10"/>
    <s v="ETANOL HIDRATADO (b)"/>
    <s v="EXPORTAÇÃO"/>
    <s v="b"/>
    <n v="376147.68338509998"/>
    <n v="381996.91106402996"/>
    <n v="820216.50903619989"/>
    <n v="272017.18050661002"/>
    <n v="76317.57317006003"/>
    <n v="424304.36826771987"/>
    <n v="571048.27099811006"/>
    <n v="699181.58198962011"/>
    <n v="751811.74327929982"/>
    <n v="917495.08159498998"/>
    <n v="547545.64744572004"/>
    <n v="1021915.17361569"/>
  </r>
  <r>
    <x v="11"/>
    <s v="ETANOL HIDRATADO (b)"/>
    <s v="EXPORTAÇÃO"/>
    <s v="b"/>
    <n v="743811.43831923022"/>
    <n v="348597.96335574001"/>
    <n v="917078.97921443998"/>
    <n v="859010.72367648012"/>
    <n v="388907.33661672997"/>
    <n v="80289.883806130019"/>
    <n v="846564.51054657996"/>
    <n v="1047871.2948038297"/>
    <n v="973069.42117813998"/>
    <n v="826476.20971573004"/>
    <n v="714221.03346403991"/>
    <n v="537991.63990926009"/>
  </r>
  <r>
    <x v="12"/>
    <s v="ETANOL HIDRATADO (b)"/>
    <s v="EXPORTAÇÃO"/>
    <s v="b"/>
    <n v="1193577.58644795"/>
    <n v="638977.14344060002"/>
    <n v="816812.47644381993"/>
    <n v="663975.50268042006"/>
    <n v="480811.9206707601"/>
    <n v="304306.82587425003"/>
    <n v="368694.93783458002"/>
    <n v="601824.67613709008"/>
    <n v="810418.39397363993"/>
    <n v="1091567.5231860899"/>
    <n v="350593.82070569997"/>
    <n v="684081.20741554"/>
  </r>
  <r>
    <x v="13"/>
    <s v="ETANOL HIDRATADO (b)"/>
    <s v="EXPORTAÇÃO"/>
    <s v="b"/>
    <n v="797289.62324215996"/>
    <n v="107126.71048028003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PETRÓLEO"/>
    <s v="US$ FOB"/>
    <n v="0"/>
    <n v="51"/>
    <n v="0"/>
    <n v="0"/>
    <n v="0"/>
    <n v="8830391"/>
    <n v="50862353"/>
    <n v="0"/>
    <n v="27486"/>
    <n v="0"/>
    <n v="38934539"/>
    <n v="59930153"/>
  </r>
  <r>
    <x v="1"/>
    <s v="PETRÓLEO"/>
    <s v="US$ FOB"/>
    <n v="66156287"/>
    <n v="85843872"/>
    <n v="8562194"/>
    <n v="79974562"/>
    <n v="75495898"/>
    <n v="87475491"/>
    <n v="74907022"/>
    <n v="47229478"/>
    <n v="24735018"/>
    <n v="45721755"/>
    <n v="35941686"/>
    <n v="88828204"/>
  </r>
  <r>
    <x v="2"/>
    <s v="PETRÓLEO"/>
    <s v="US$ FOB"/>
    <n v="43039514"/>
    <n v="45354146"/>
    <n v="110677852"/>
    <n v="116807682"/>
    <n v="141431989"/>
    <n v="53591019"/>
    <n v="318458938"/>
    <n v="166749234"/>
    <n v="165038539"/>
    <n v="238460316"/>
    <n v="116558589"/>
    <n v="175203918"/>
  </r>
  <r>
    <x v="3"/>
    <s v="PETRÓLEO"/>
    <s v="US$ FOB"/>
    <n v="122667487"/>
    <n v="273683107"/>
    <n v="252928793"/>
    <n v="104745062"/>
    <n v="112243387"/>
    <n v="122826413"/>
    <n v="153018416"/>
    <n v="113010231"/>
    <n v="216359485"/>
    <n v="205555410"/>
    <n v="175959350"/>
    <n v="268933182"/>
  </r>
  <r>
    <x v="4"/>
    <s v="PETRÓLEO"/>
    <s v="US$ FOB"/>
    <n v="229737858"/>
    <n v="200683383"/>
    <n v="256672821"/>
    <n v="76173983"/>
    <n v="231603147"/>
    <n v="295307681"/>
    <n v="231719816"/>
    <n v="321934004"/>
    <n v="70818158"/>
    <n v="199131186"/>
    <n v="192455031"/>
    <n v="221454284"/>
  </r>
  <r>
    <x v="5"/>
    <s v="PETRÓLEO"/>
    <s v="US$ FOB"/>
    <n v="213392000"/>
    <n v="194290086"/>
    <n v="117354610"/>
    <n v="290641403"/>
    <n v="311845917"/>
    <n v="23922092"/>
    <n v="850080347"/>
    <n v="636207175"/>
    <n v="560060719"/>
    <n v="189924472"/>
    <n v="476863854"/>
    <n v="299867060"/>
  </r>
  <r>
    <x v="6"/>
    <s v="PETRÓLEO"/>
    <s v="US$ FOB"/>
    <n v="721417096"/>
    <n v="235088202"/>
    <n v="360583552"/>
    <n v="402139078"/>
    <n v="368935921"/>
    <n v="448002825"/>
    <n v="869938847"/>
    <n v="725090370"/>
    <n v="970097246"/>
    <n v="536180576"/>
    <n v="511483460"/>
    <n v="745331539"/>
  </r>
  <r>
    <x v="7"/>
    <s v="PETRÓLEO"/>
    <s v="US$ FOB"/>
    <n v="708401020"/>
    <n v="484405508"/>
    <n v="542596040"/>
    <n v="695026639"/>
    <n v="570385642"/>
    <n v="488465839"/>
    <n v="702271728"/>
    <n v="874899327"/>
    <n v="728282955"/>
    <n v="1008655552"/>
    <n v="755651537"/>
    <n v="1346023676"/>
  </r>
  <r>
    <x v="8"/>
    <s v="PETRÓLEO"/>
    <s v="US$ FOB"/>
    <n v="615869133"/>
    <n v="607035185"/>
    <n v="367863659"/>
    <n v="147273473"/>
    <n v="1939748035"/>
    <n v="1799810490"/>
    <n v="1405623267"/>
    <n v="1950324900"/>
    <n v="1107032760"/>
    <n v="1450355341"/>
    <n v="1125021707"/>
    <n v="1166799569"/>
  </r>
  <r>
    <x v="9"/>
    <s v="PETRÓLEO"/>
    <s v="US$ FOB"/>
    <n v="343637965"/>
    <n v="504198570"/>
    <n v="305990351"/>
    <n v="487156593"/>
    <n v="602785281"/>
    <n v="557516944"/>
    <n v="1278703323"/>
    <n v="1347738894"/>
    <n v="765003495"/>
    <n v="1169958994"/>
    <n v="1064318139"/>
    <n v="943370723"/>
  </r>
  <r>
    <x v="10"/>
    <s v="PETRÓLEO"/>
    <s v="US$ FOB"/>
    <n v="1014449589"/>
    <n v="1233606769"/>
    <n v="1524449171"/>
    <n v="1313522809"/>
    <n v="1743693234"/>
    <n v="1194755082"/>
    <n v="711758481"/>
    <n v="1392656997"/>
    <n v="1299147999"/>
    <n v="716646334"/>
    <n v="1333048223"/>
    <n v="2815505352"/>
  </r>
  <r>
    <x v="11"/>
    <s v="PETRÓLEO"/>
    <s v="US$ FOB"/>
    <n v="1188396928"/>
    <n v="1677642545"/>
    <n v="1143710739"/>
    <n v="1536034093"/>
    <n v="2693183311"/>
    <n v="1866824289"/>
    <n v="2023005424"/>
    <n v="2396571771"/>
    <n v="1459662419"/>
    <n v="1750551624"/>
    <n v="1522505197"/>
    <n v="2527356605"/>
  </r>
  <r>
    <x v="12"/>
    <s v="PETRÓLEO"/>
    <s v="US$ FOB"/>
    <n v="1553983918"/>
    <n v="1682153949"/>
    <n v="2115644731"/>
    <n v="2250979426"/>
    <n v="1779810230"/>
    <n v="1065155301"/>
    <n v="1348032731"/>
    <n v="2334210463"/>
    <n v="1496664060"/>
    <n v="794288048"/>
    <n v="1573939101"/>
    <n v="2311014633"/>
  </r>
  <r>
    <x v="13"/>
    <s v="PETRÓLEO"/>
    <s v="US$ FOB"/>
    <n v="473625468"/>
    <n v="1032218102"/>
    <n v="1290209733"/>
    <n v="675674329"/>
    <n v="1096945579"/>
    <n v="728293100"/>
    <n v="692158186"/>
    <n v="1088002165"/>
    <n v="1553745089"/>
    <n v="980878038"/>
    <n v="1574214894"/>
    <n v="1770642759"/>
  </r>
  <r>
    <x v="14"/>
    <s v="PETRÓLEO"/>
    <s v="US$ FOB"/>
    <n v="1111427967"/>
    <n v="795771598"/>
    <n v="975553711"/>
    <n v="1078398533"/>
    <n v="1435617332"/>
    <n v="1417716022"/>
    <n v="2602565612"/>
    <n v="1488898574"/>
    <n v="1327190582"/>
    <n v="1301079260"/>
    <n v="1376055404"/>
    <n v="1446464989"/>
  </r>
  <r>
    <x v="15"/>
    <s v="PETRÓLEO"/>
    <s v="US$ FOB"/>
    <n v="1188709955"/>
    <n v="676721007"/>
    <n v="849856388"/>
    <n v="1088393159"/>
    <n v="1149737010"/>
    <n v="1445919594"/>
    <n v="1001821787"/>
    <n v="1132640741"/>
    <n v="788144333"/>
    <n v="911490679"/>
    <n v="671700966"/>
    <n v="876172681"/>
  </r>
  <r>
    <x v="16"/>
    <s v="PETRÓLEO"/>
    <s v="US$ FOB"/>
    <n v="811488525"/>
    <n v="512908285"/>
    <n v="510255830"/>
    <n v="700856490"/>
    <n v="532942269"/>
    <n v="966238279"/>
    <n v="906794823"/>
    <n v="1068827024"/>
    <n v="1102109822"/>
    <n v="1110381320"/>
    <n v="1161048155"/>
    <n v="689946446"/>
  </r>
  <r>
    <x v="17"/>
    <s v="PETRÓLEO"/>
    <s v="US$ FOB"/>
    <n v="1764351878"/>
    <n v="2072786736"/>
    <n v="1311569791"/>
    <n v="1000108139"/>
    <n v="1084204184"/>
    <n v="1974958222"/>
    <n v="1559444323"/>
    <n v="1346375840"/>
    <n v="1224510539"/>
    <n v="1234825486"/>
    <n v="877012428"/>
    <n v="1174849249"/>
  </r>
  <r>
    <x v="18"/>
    <s v="PETRÓLEO"/>
    <s v="US$ FOB"/>
    <n v="2097812220"/>
    <n v="1526352825"/>
    <n v="1697297641"/>
    <n v="1866533334"/>
    <n v="1659626149"/>
    <n v="1225136635"/>
    <n v="3465354755"/>
    <n v="1992925456"/>
    <n v="2620580793"/>
    <n v="3113372773"/>
    <n v="2112114191"/>
    <n v="1719666531"/>
  </r>
  <r>
    <x v="19"/>
    <s v="PETRÓLEO"/>
    <s v="US$ FOB"/>
    <n v="2028953419"/>
    <n v="1596785188"/>
    <n v="1995565620"/>
    <n v="2972157607"/>
    <n v="2161957499"/>
    <n v="1580083573"/>
    <n v="1581879483"/>
    <n v="1883137326"/>
    <n v="2093208676"/>
    <n v="2027454116"/>
    <n v="1361476162"/>
    <n v="2719673183"/>
  </r>
  <r>
    <x v="20"/>
    <s v="PETRÓLEO"/>
    <s v="US$ FOB"/>
    <n v="1707992442"/>
    <n v="2316023766"/>
    <n v="2023525034"/>
    <n v="1817132843"/>
    <n v="1386002196"/>
    <n v="1156303100"/>
    <n v="1928276220"/>
    <n v="1496515261"/>
    <n v="1471324597"/>
    <n v="1262950878"/>
    <n v="1459084689"/>
    <n v="1588726881"/>
  </r>
  <r>
    <x v="21"/>
    <s v="PETRÓLEO"/>
    <s v="US$ FOB"/>
    <n v="1591315839"/>
    <n v="1877907033"/>
    <n v="2661483504"/>
    <n v="2826701536"/>
    <n v="2230682322"/>
    <n v="3743887034"/>
    <n v="2058804985"/>
    <n v="3204026884"/>
    <n v="2486562157"/>
    <n v="2985889023"/>
    <n v="1934787403"/>
    <n v="3006933933"/>
  </r>
  <r>
    <x v="22"/>
    <s v="PETRÓLEO"/>
    <s v="US$ FOB"/>
    <n v="2151151388"/>
    <n v="3938875347"/>
    <n v="3479507047"/>
    <n v="3021133133"/>
    <n v="3097566778"/>
    <n v="3971869769"/>
    <n v="3465105228"/>
    <n v="3928197090"/>
    <n v="3464156399"/>
    <n v="2959747613"/>
    <n v="4569070822"/>
    <n v="4507383475"/>
  </r>
  <r>
    <x v="23"/>
    <s v="PETRÓLEO"/>
    <s v="US$ FOB"/>
    <n v="3129360527"/>
    <n v="1194413455"/>
    <n v="5520902205"/>
    <n v="2393081486"/>
    <n v="3519997846"/>
    <n v="2803459014"/>
    <n v="3642496319"/>
    <n v="3885415318"/>
    <n v="4304909734"/>
    <n v="4225096578"/>
    <n v="4442141375"/>
    <n v="3549804815"/>
  </r>
  <r>
    <x v="24"/>
    <s v="PETRÓLEO"/>
    <s v="US$ FOB"/>
    <n v="4877245796"/>
    <n v="2712100038"/>
    <n v="3624326216"/>
    <n v="4514763346"/>
    <n v="4850725330"/>
    <n v="3623190643"/>
    <n v="3731437490"/>
    <n v="3587288642"/>
    <n v="3020437115"/>
    <n v="3679669622"/>
    <n v="4515628424"/>
    <n v="2227065858"/>
  </r>
  <r>
    <x v="25"/>
    <s v="PETRÓLEO"/>
    <s v="US$ FOB"/>
    <n v="4654542254"/>
    <n v="2125518853"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x v="0"/>
    <s v="US$ FOB"/>
    <n v="2250"/>
    <n v="40334"/>
    <n v="22737"/>
    <n v="111153"/>
    <n v="63576"/>
    <n v="17715"/>
    <n v="20955"/>
    <n v="30588"/>
    <n v="36752"/>
    <n v="55193"/>
    <n v="14551"/>
    <n v="19653"/>
  </r>
  <r>
    <x v="0"/>
    <x v="1"/>
    <s v="US$ FOB"/>
    <n v="719978"/>
    <n v="580677"/>
    <n v="404257"/>
    <n v="511119"/>
    <n v="563615"/>
    <n v="848088"/>
    <n v="486333"/>
    <n v="778961"/>
    <n v="564835"/>
    <n v="729330"/>
    <n v="349109"/>
    <n v="358946"/>
  </r>
  <r>
    <x v="0"/>
    <x v="2"/>
    <s v="US$ FOB"/>
    <n v="7182477"/>
    <n v="4224441"/>
    <n v="5152688"/>
    <n v="3830258"/>
    <n v="8518670"/>
    <n v="8140494"/>
    <n v="6484577"/>
    <n v="8539352"/>
    <n v="9200665"/>
    <n v="10402909"/>
    <n v="8286199"/>
    <n v="8648046"/>
  </r>
  <r>
    <x v="0"/>
    <x v="3"/>
    <s v="US$ FOB"/>
    <n v="55735007"/>
    <n v="51210392"/>
    <n v="54124002"/>
    <n v="33380757"/>
    <n v="65679133"/>
    <n v="66000276"/>
    <n v="82398504"/>
    <n v="98975790"/>
    <n v="62221632"/>
    <n v="91370007"/>
    <n v="81091813"/>
    <n v="56549496"/>
  </r>
  <r>
    <x v="0"/>
    <x v="4"/>
    <s v="US$ FOB"/>
    <n v="7418"/>
    <n v="0"/>
    <n v="1293"/>
    <n v="9291315"/>
    <n v="2127249"/>
    <n v="0"/>
    <n v="1174856"/>
    <n v="11071"/>
    <n v="0"/>
    <n v="5206"/>
    <n v="0"/>
    <n v="621"/>
  </r>
  <r>
    <x v="0"/>
    <x v="5"/>
    <s v="US$ FOB"/>
    <n v="0"/>
    <n v="0"/>
    <n v="0"/>
    <n v="0"/>
    <n v="0"/>
    <n v="0"/>
    <n v="0"/>
    <n v="0"/>
    <n v="0"/>
    <n v="0"/>
    <n v="0"/>
    <n v="0"/>
  </r>
  <r>
    <x v="0"/>
    <x v="6"/>
    <s v="US$ FOB"/>
    <n v="43072325"/>
    <n v="29749261"/>
    <n v="43431152"/>
    <n v="75336436"/>
    <n v="152385694"/>
    <n v="51109864"/>
    <n v="83973613"/>
    <n v="97921208"/>
    <n v="112863416"/>
    <n v="214378502"/>
    <n v="212635153"/>
    <n v="135215806"/>
  </r>
  <r>
    <x v="0"/>
    <x v="7"/>
    <s v="US$ FOB"/>
    <n v="4475"/>
    <n v="7703"/>
    <n v="2824179"/>
    <n v="1429"/>
    <n v="6814"/>
    <n v="1248736"/>
    <n v="2411292"/>
    <n v="1415232"/>
    <n v="2951990"/>
    <n v="764898"/>
    <n v="3120674"/>
    <n v="6498"/>
  </r>
  <r>
    <x v="0"/>
    <x v="8"/>
    <s v="US$ FOB"/>
    <n v="44295327"/>
    <n v="63861511"/>
    <n v="66095536"/>
    <n v="54749416"/>
    <n v="67238240"/>
    <n v="88530161"/>
    <n v="27577971"/>
    <n v="56833588"/>
    <n v="27918504"/>
    <n v="68014997"/>
    <n v="64909618"/>
    <n v="97194583"/>
  </r>
  <r>
    <x v="0"/>
    <x v="9"/>
    <s v="US$ FOB"/>
    <n v="0"/>
    <n v="0"/>
    <n v="0"/>
    <n v="0"/>
    <n v="0"/>
    <n v="0"/>
    <n v="0"/>
    <n v="0"/>
    <n v="0"/>
    <n v="0"/>
    <n v="0"/>
    <n v="0"/>
  </r>
  <r>
    <x v="0"/>
    <x v="10"/>
    <s v="US$ FOB"/>
    <n v="8152130"/>
    <n v="5822144"/>
    <n v="22852301"/>
    <n v="6415084"/>
    <n v="10259539"/>
    <n v="6804482"/>
    <n v="28325266"/>
    <n v="16843205"/>
    <n v="13153166"/>
    <n v="39507552"/>
    <n v="28065044"/>
    <n v="25860102"/>
  </r>
  <r>
    <x v="0"/>
    <x v="11"/>
    <s v="US$ FOB"/>
    <n v="3898136"/>
    <n v="5660559"/>
    <n v="1501295"/>
    <n v="1823264"/>
    <n v="4826992"/>
    <n v="804875"/>
    <n v="4932879"/>
    <n v="3978274"/>
    <n v="2538534"/>
    <n v="4250565"/>
    <n v="8009733"/>
    <n v="5541939"/>
  </r>
  <r>
    <x v="0"/>
    <x v="12"/>
    <s v="US$ FOB"/>
    <n v="703723"/>
    <n v="540778"/>
    <n v="866456"/>
    <n v="946940"/>
    <n v="785811"/>
    <n v="724107"/>
    <n v="1179267"/>
    <n v="926512"/>
    <n v="674458"/>
    <n v="755239"/>
    <n v="520874"/>
    <n v="890329"/>
  </r>
  <r>
    <x v="0"/>
    <x v="13"/>
    <s v="US$ FOB"/>
    <n v="3670287"/>
    <n v="3138331"/>
    <n v="2531937"/>
    <n v="1726069"/>
    <n v="3509442"/>
    <n v="4202980"/>
    <n v="3556554"/>
    <n v="5594446"/>
    <n v="5346149"/>
    <n v="9639475"/>
    <n v="11767768"/>
    <n v="2091679"/>
  </r>
  <r>
    <x v="1"/>
    <x v="0"/>
    <s v="US$ FOB"/>
    <n v="38103"/>
    <n v="32034"/>
    <n v="61419"/>
    <n v="12090"/>
    <n v="32510"/>
    <n v="36501"/>
    <n v="12314"/>
    <n v="20502"/>
    <n v="15604"/>
    <n v="20740"/>
    <n v="89811"/>
    <n v="18983"/>
  </r>
  <r>
    <x v="1"/>
    <x v="1"/>
    <s v="US$ FOB"/>
    <n v="3866678"/>
    <n v="1846136"/>
    <n v="1399474"/>
    <n v="378118"/>
    <n v="626794"/>
    <n v="1058394"/>
    <n v="3943305"/>
    <n v="1538905"/>
    <n v="3740879"/>
    <n v="437757"/>
    <n v="774769"/>
    <n v="633262"/>
  </r>
  <r>
    <x v="1"/>
    <x v="2"/>
    <s v="US$ FOB"/>
    <n v="11041427"/>
    <n v="9071346"/>
    <n v="11177638"/>
    <n v="12280219"/>
    <n v="9847550"/>
    <n v="7898684"/>
    <n v="10414119"/>
    <n v="6654527"/>
    <n v="12224257"/>
    <n v="8700356"/>
    <n v="6084880"/>
    <n v="7802389"/>
  </r>
  <r>
    <x v="1"/>
    <x v="3"/>
    <s v="US$ FOB"/>
    <n v="88534685"/>
    <n v="51139268"/>
    <n v="40558410"/>
    <n v="30106867"/>
    <n v="73950350"/>
    <n v="51789063"/>
    <n v="48500246"/>
    <n v="43165597"/>
    <n v="32695477"/>
    <n v="33171343"/>
    <n v="45998179"/>
    <n v="10937482"/>
  </r>
  <r>
    <x v="1"/>
    <x v="4"/>
    <s v="US$ FOB"/>
    <n v="4857"/>
    <n v="11482"/>
    <n v="0"/>
    <n v="0"/>
    <n v="0"/>
    <n v="0"/>
    <n v="1153"/>
    <n v="1252"/>
    <n v="765"/>
    <n v="0"/>
    <n v="11235"/>
    <n v="4205"/>
  </r>
  <r>
    <x v="1"/>
    <x v="5"/>
    <s v="US$ FOB"/>
    <n v="0"/>
    <n v="0"/>
    <n v="0"/>
    <n v="0"/>
    <n v="0"/>
    <n v="0"/>
    <n v="0"/>
    <n v="0"/>
    <n v="0"/>
    <n v="0"/>
    <n v="0"/>
    <n v="0"/>
  </r>
  <r>
    <x v="1"/>
    <x v="6"/>
    <s v="US$ FOB"/>
    <n v="133568109"/>
    <n v="39387706"/>
    <n v="123089756"/>
    <n v="66101957"/>
    <n v="128958071"/>
    <n v="87065061"/>
    <n v="130080125"/>
    <n v="48505719"/>
    <n v="131338712"/>
    <n v="108354127"/>
    <n v="139325664"/>
    <n v="78262224"/>
  </r>
  <r>
    <x v="1"/>
    <x v="7"/>
    <s v="US$ FOB"/>
    <n v="0"/>
    <n v="809"/>
    <n v="0"/>
    <n v="0"/>
    <n v="0"/>
    <n v="521"/>
    <n v="1880"/>
    <n v="1752"/>
    <n v="0"/>
    <n v="1911"/>
    <n v="1846936"/>
    <n v="1310"/>
  </r>
  <r>
    <x v="1"/>
    <x v="8"/>
    <s v="US$ FOB"/>
    <n v="72805792"/>
    <n v="22842958"/>
    <n v="124655813"/>
    <n v="61226023"/>
    <n v="36271348"/>
    <n v="56166729"/>
    <n v="55397534"/>
    <n v="26998962"/>
    <n v="5601964"/>
    <n v="13423962"/>
    <n v="30864527"/>
    <n v="28627664"/>
  </r>
  <r>
    <x v="1"/>
    <x v="9"/>
    <s v="US$ FOB"/>
    <n v="0"/>
    <n v="0"/>
    <n v="0"/>
    <n v="0"/>
    <n v="0"/>
    <n v="0"/>
    <n v="0"/>
    <n v="0"/>
    <n v="0"/>
    <n v="0"/>
    <n v="0"/>
    <n v="0"/>
  </r>
  <r>
    <x v="1"/>
    <x v="10"/>
    <s v="US$ FOB"/>
    <n v="28955845"/>
    <n v="26462649"/>
    <n v="24445332"/>
    <n v="23443830"/>
    <n v="14620824"/>
    <n v="18546779"/>
    <n v="22624601"/>
    <n v="5856449"/>
    <n v="5507797"/>
    <n v="24415245"/>
    <n v="34313327"/>
    <n v="13589421"/>
  </r>
  <r>
    <x v="1"/>
    <x v="11"/>
    <s v="US$ FOB"/>
    <n v="6165351"/>
    <n v="3053747"/>
    <n v="5003274"/>
    <n v="7230136"/>
    <n v="5644623"/>
    <n v="7163862"/>
    <n v="7806772"/>
    <n v="8616672"/>
    <n v="9370664"/>
    <n v="5741751"/>
    <n v="5393846"/>
    <n v="1297093"/>
  </r>
  <r>
    <x v="1"/>
    <x v="12"/>
    <s v="US$ FOB"/>
    <n v="804050"/>
    <n v="698009"/>
    <n v="936892"/>
    <n v="737748"/>
    <n v="1058672"/>
    <n v="620808"/>
    <n v="647543"/>
    <n v="1078807"/>
    <n v="931379"/>
    <n v="932104"/>
    <n v="770286"/>
    <n v="766503"/>
  </r>
  <r>
    <x v="1"/>
    <x v="13"/>
    <s v="US$ FOB"/>
    <n v="4729236"/>
    <n v="5568326"/>
    <n v="9900829"/>
    <n v="13750187"/>
    <n v="7482120"/>
    <n v="5324223"/>
    <n v="5885598"/>
    <n v="3808837"/>
    <n v="6326918"/>
    <n v="6649881"/>
    <n v="3481233"/>
    <n v="5055600"/>
  </r>
  <r>
    <x v="2"/>
    <x v="0"/>
    <s v="US$ FOB"/>
    <n v="23903"/>
    <n v="5679"/>
    <n v="44934"/>
    <n v="46430"/>
    <n v="34697"/>
    <n v="26148"/>
    <n v="82595"/>
    <n v="33398"/>
    <n v="136670"/>
    <n v="32162"/>
    <n v="17955"/>
    <n v="66910"/>
  </r>
  <r>
    <x v="2"/>
    <x v="1"/>
    <s v="US$ FOB"/>
    <n v="944523"/>
    <n v="940005"/>
    <n v="820742"/>
    <n v="691658"/>
    <n v="860043"/>
    <n v="659146"/>
    <n v="1417130"/>
    <n v="877878"/>
    <n v="1202267"/>
    <n v="705384"/>
    <n v="572730"/>
    <n v="1002921"/>
  </r>
  <r>
    <x v="2"/>
    <x v="2"/>
    <s v="US$ FOB"/>
    <n v="10596052"/>
    <n v="6749766"/>
    <n v="6041956"/>
    <n v="9356049"/>
    <n v="7493668"/>
    <n v="4838464"/>
    <n v="11583129"/>
    <n v="5036060"/>
    <n v="6082570"/>
    <n v="7738014"/>
    <n v="5674206"/>
    <n v="7906254"/>
  </r>
  <r>
    <x v="2"/>
    <x v="3"/>
    <s v="US$ FOB"/>
    <n v="38014261"/>
    <n v="18595644"/>
    <n v="22665239"/>
    <n v="29291587"/>
    <n v="39170570"/>
    <n v="18498168"/>
    <n v="38399034"/>
    <n v="40632243"/>
    <n v="20228830"/>
    <n v="40369959"/>
    <n v="38355302"/>
    <n v="27396528"/>
  </r>
  <r>
    <x v="2"/>
    <x v="4"/>
    <s v="US$ FOB"/>
    <n v="8534"/>
    <n v="0"/>
    <n v="8977"/>
    <n v="2677185"/>
    <n v="3193471"/>
    <n v="543516"/>
    <n v="4295891"/>
    <n v="3195356"/>
    <n v="2189926"/>
    <n v="5151134"/>
    <n v="3774068"/>
    <n v="4924279"/>
  </r>
  <r>
    <x v="2"/>
    <x v="5"/>
    <s v="US$ FOB"/>
    <n v="0"/>
    <n v="0"/>
    <n v="0"/>
    <n v="0"/>
    <n v="0"/>
    <n v="0"/>
    <n v="0"/>
    <n v="0"/>
    <n v="0"/>
    <n v="0"/>
    <n v="0"/>
    <n v="0"/>
  </r>
  <r>
    <x v="2"/>
    <x v="6"/>
    <s v="US$ FOB"/>
    <n v="48355285"/>
    <n v="44383170"/>
    <n v="66251466"/>
    <n v="96086480"/>
    <n v="85878425"/>
    <n v="82376251"/>
    <n v="102628881"/>
    <n v="79923951"/>
    <n v="160096327"/>
    <n v="167550180"/>
    <n v="74262585"/>
    <n v="76382950"/>
  </r>
  <r>
    <x v="2"/>
    <x v="7"/>
    <s v="US$ FOB"/>
    <n v="3201509"/>
    <n v="622707"/>
    <n v="2889"/>
    <n v="622739"/>
    <n v="0"/>
    <n v="0"/>
    <n v="864093"/>
    <n v="1621"/>
    <n v="1113059"/>
    <n v="0"/>
    <n v="0"/>
    <n v="1533"/>
  </r>
  <r>
    <x v="2"/>
    <x v="8"/>
    <s v="US$ FOB"/>
    <n v="15288514"/>
    <n v="35057230"/>
    <n v="43913504"/>
    <n v="40140121"/>
    <n v="38108879"/>
    <n v="29531682"/>
    <n v="35469060"/>
    <n v="22136264"/>
    <n v="19900763"/>
    <n v="43229078"/>
    <n v="81951607"/>
    <n v="79050331"/>
  </r>
  <r>
    <x v="2"/>
    <x v="9"/>
    <s v="US$ FOB"/>
    <n v="0"/>
    <n v="0"/>
    <n v="0"/>
    <n v="0"/>
    <n v="0"/>
    <n v="0"/>
    <n v="0"/>
    <n v="0"/>
    <n v="0"/>
    <n v="0"/>
    <n v="0"/>
    <n v="0"/>
  </r>
  <r>
    <x v="2"/>
    <x v="10"/>
    <s v="US$ FOB"/>
    <n v="9435157"/>
    <n v="12254881"/>
    <n v="17375495"/>
    <n v="24706013"/>
    <n v="5447969"/>
    <n v="17745015"/>
    <n v="14833804"/>
    <n v="8314263"/>
    <n v="14437966"/>
    <n v="12762376"/>
    <n v="10010786"/>
    <n v="29963569"/>
  </r>
  <r>
    <x v="2"/>
    <x v="11"/>
    <s v="US$ FOB"/>
    <n v="6379080"/>
    <n v="5822051"/>
    <n v="4030547"/>
    <n v="1877246"/>
    <n v="6602734"/>
    <n v="5329540"/>
    <n v="6104335"/>
    <n v="3998307"/>
    <n v="3061575"/>
    <n v="3034802"/>
    <n v="6301039"/>
    <n v="2044423"/>
  </r>
  <r>
    <x v="2"/>
    <x v="12"/>
    <s v="US$ FOB"/>
    <n v="671093"/>
    <n v="600375"/>
    <n v="1325444"/>
    <n v="896481"/>
    <n v="721322"/>
    <n v="829355"/>
    <n v="1249218"/>
    <n v="728612"/>
    <n v="611750"/>
    <n v="812908"/>
    <n v="884071"/>
    <n v="896156"/>
  </r>
  <r>
    <x v="2"/>
    <x v="13"/>
    <s v="US$ FOB"/>
    <n v="7609346"/>
    <n v="3279018"/>
    <n v="7393216"/>
    <n v="4511130"/>
    <n v="5368956"/>
    <n v="5495153"/>
    <n v="6665764"/>
    <n v="5649924"/>
    <n v="9652829"/>
    <n v="5894695"/>
    <n v="8481189"/>
    <n v="5998978"/>
  </r>
  <r>
    <x v="3"/>
    <x v="0"/>
    <s v="US$ FOB"/>
    <n v="119648"/>
    <n v="44160"/>
    <n v="29716"/>
    <n v="45962"/>
    <n v="39818"/>
    <n v="33964"/>
    <n v="63225"/>
    <n v="38884"/>
    <n v="79327"/>
    <n v="39220"/>
    <n v="65369"/>
    <n v="44833"/>
  </r>
  <r>
    <x v="3"/>
    <x v="1"/>
    <s v="US$ FOB"/>
    <n v="659635"/>
    <n v="549674"/>
    <n v="443173"/>
    <n v="664989"/>
    <n v="823854"/>
    <n v="569304"/>
    <n v="716025"/>
    <n v="1010418"/>
    <n v="1427889"/>
    <n v="1179016"/>
    <n v="1146870"/>
    <n v="779551"/>
  </r>
  <r>
    <x v="3"/>
    <x v="2"/>
    <s v="US$ FOB"/>
    <n v="7812196"/>
    <n v="10013260"/>
    <n v="10809598"/>
    <n v="10654240"/>
    <n v="8456580"/>
    <n v="8452989"/>
    <n v="6490389"/>
    <n v="9533731"/>
    <n v="4290402"/>
    <n v="12672797"/>
    <n v="9606457"/>
    <n v="9508058"/>
  </r>
  <r>
    <x v="3"/>
    <x v="3"/>
    <s v="US$ FOB"/>
    <n v="37721894"/>
    <n v="36436588"/>
    <n v="20608925"/>
    <n v="37525757"/>
    <n v="16920206"/>
    <n v="32205822"/>
    <n v="17573319"/>
    <n v="10154975"/>
    <n v="26176163"/>
    <n v="33784856"/>
    <n v="18545671"/>
    <n v="29453390"/>
  </r>
  <r>
    <x v="3"/>
    <x v="4"/>
    <s v="US$ FOB"/>
    <n v="6432338"/>
    <n v="1249663"/>
    <n v="829717"/>
    <n v="1329932"/>
    <n v="3619204"/>
    <n v="4183518"/>
    <n v="4216236"/>
    <n v="2528198"/>
    <n v="2340523"/>
    <n v="6107957"/>
    <n v="2449083"/>
    <n v="2741527"/>
  </r>
  <r>
    <x v="3"/>
    <x v="5"/>
    <s v="US$ FOB"/>
    <n v="0"/>
    <n v="254632"/>
    <n v="0"/>
    <n v="0"/>
    <n v="0"/>
    <n v="0"/>
    <n v="451195"/>
    <n v="0"/>
    <n v="0"/>
    <n v="540884"/>
    <n v="0"/>
    <n v="0"/>
  </r>
  <r>
    <x v="3"/>
    <x v="6"/>
    <s v="US$ FOB"/>
    <n v="34029963"/>
    <n v="71371037"/>
    <n v="47054834"/>
    <n v="98221800"/>
    <n v="96553630"/>
    <n v="57896575"/>
    <n v="29804328"/>
    <n v="48477436"/>
    <n v="133904675"/>
    <n v="143662129"/>
    <n v="28870180"/>
    <n v="1965504"/>
  </r>
  <r>
    <x v="3"/>
    <x v="7"/>
    <s v="US$ FOB"/>
    <n v="1217639"/>
    <n v="4089757"/>
    <n v="1701724"/>
    <n v="983481"/>
    <n v="1329"/>
    <n v="260"/>
    <n v="0"/>
    <n v="0"/>
    <n v="38012"/>
    <n v="1152662"/>
    <n v="1122270"/>
    <n v="7012308"/>
  </r>
  <r>
    <x v="3"/>
    <x v="8"/>
    <s v="US$ FOB"/>
    <n v="42554152"/>
    <n v="51162900"/>
    <n v="56143078"/>
    <n v="35889205"/>
    <n v="61335157"/>
    <n v="24860362"/>
    <n v="55632063"/>
    <n v="37883650"/>
    <n v="60362248"/>
    <n v="48092221"/>
    <n v="66350546"/>
    <n v="44143724"/>
  </r>
  <r>
    <x v="3"/>
    <x v="9"/>
    <s v="US$ FOB"/>
    <n v="0"/>
    <n v="0"/>
    <n v="0"/>
    <n v="0"/>
    <n v="0"/>
    <n v="0"/>
    <n v="0"/>
    <n v="0"/>
    <n v="0"/>
    <n v="0"/>
    <n v="0"/>
    <n v="0"/>
  </r>
  <r>
    <x v="3"/>
    <x v="10"/>
    <s v="US$ FOB"/>
    <n v="11130467"/>
    <n v="4222328"/>
    <n v="0"/>
    <n v="3291773"/>
    <n v="8028267"/>
    <n v="3141279"/>
    <n v="7947735"/>
    <n v="14606839"/>
    <n v="8744790"/>
    <n v="368531"/>
    <n v="12719802"/>
    <n v="10175"/>
  </r>
  <r>
    <x v="3"/>
    <x v="11"/>
    <s v="US$ FOB"/>
    <n v="8837067"/>
    <n v="6257476"/>
    <n v="25729180"/>
    <n v="7647092"/>
    <n v="16750040"/>
    <n v="11250787"/>
    <n v="16291000"/>
    <n v="16725252"/>
    <n v="13551763"/>
    <n v="16855808"/>
    <n v="18050597"/>
    <n v="21448038"/>
  </r>
  <r>
    <x v="3"/>
    <x v="12"/>
    <s v="US$ FOB"/>
    <n v="881702"/>
    <n v="615846"/>
    <n v="948003"/>
    <n v="1043913"/>
    <n v="941542"/>
    <n v="1187250"/>
    <n v="929800"/>
    <n v="1496077"/>
    <n v="1085645"/>
    <n v="1581146"/>
    <n v="828821"/>
    <n v="816865"/>
  </r>
  <r>
    <x v="3"/>
    <x v="13"/>
    <s v="US$ FOB"/>
    <n v="6373319"/>
    <n v="9499417"/>
    <n v="6533822"/>
    <n v="9749458"/>
    <n v="7444324"/>
    <n v="6440217"/>
    <n v="8184964"/>
    <n v="7864408"/>
    <n v="10510307"/>
    <n v="6316285"/>
    <n v="6777493"/>
    <n v="5446640"/>
  </r>
  <r>
    <x v="4"/>
    <x v="0"/>
    <s v="US$ FOB"/>
    <n v="57712"/>
    <n v="56778"/>
    <n v="77879"/>
    <n v="71578"/>
    <n v="199289"/>
    <n v="164268"/>
    <n v="251673"/>
    <n v="113701"/>
    <n v="76367"/>
    <n v="112247"/>
    <n v="154424"/>
    <n v="117689"/>
  </r>
  <r>
    <x v="4"/>
    <x v="1"/>
    <s v="US$ FOB"/>
    <n v="666971"/>
    <n v="994032"/>
    <n v="535710"/>
    <n v="577057"/>
    <n v="315729"/>
    <n v="633366"/>
    <n v="465266"/>
    <n v="684000"/>
    <n v="603838"/>
    <n v="528274"/>
    <n v="484290"/>
    <n v="550679"/>
  </r>
  <r>
    <x v="4"/>
    <x v="2"/>
    <s v="US$ FOB"/>
    <n v="7526373"/>
    <n v="2312139"/>
    <n v="12769416"/>
    <n v="5618103"/>
    <n v="7998997"/>
    <n v="11324528"/>
    <n v="11141188"/>
    <n v="10317609"/>
    <n v="7623599"/>
    <n v="12408818"/>
    <n v="5772562"/>
    <n v="11583357"/>
  </r>
  <r>
    <x v="4"/>
    <x v="3"/>
    <s v="US$ FOB"/>
    <n v="39567904"/>
    <n v="9030187"/>
    <n v="33857561"/>
    <n v="12551534"/>
    <n v="17040995"/>
    <n v="36333220"/>
    <n v="33545612"/>
    <n v="63797848"/>
    <n v="66922356"/>
    <n v="37745475"/>
    <n v="31530842"/>
    <n v="15797270"/>
  </r>
  <r>
    <x v="4"/>
    <x v="4"/>
    <s v="US$ FOB"/>
    <n v="3813821"/>
    <n v="852771"/>
    <n v="6119126"/>
    <n v="623946"/>
    <n v="688241"/>
    <n v="417073"/>
    <n v="0"/>
    <n v="0"/>
    <n v="14829"/>
    <n v="615"/>
    <n v="41312"/>
    <n v="0"/>
  </r>
  <r>
    <x v="4"/>
    <x v="5"/>
    <s v="US$ FOB"/>
    <n v="0"/>
    <n v="243935"/>
    <n v="0"/>
    <n v="303655"/>
    <n v="0"/>
    <n v="0"/>
    <n v="0"/>
    <n v="0"/>
    <n v="0"/>
    <n v="0"/>
    <n v="0"/>
    <n v="0"/>
  </r>
  <r>
    <x v="4"/>
    <x v="6"/>
    <s v="US$ FOB"/>
    <n v="42221711"/>
    <n v="26267599"/>
    <n v="21585374"/>
    <n v="10454818"/>
    <n v="18039356"/>
    <n v="28769885"/>
    <n v="68716917"/>
    <n v="57240830"/>
    <n v="44229105"/>
    <n v="275552855"/>
    <n v="178383671"/>
    <n v="55302525"/>
  </r>
  <r>
    <x v="4"/>
    <x v="7"/>
    <s v="US$ FOB"/>
    <n v="2550417"/>
    <n v="2930518"/>
    <n v="4062166"/>
    <n v="5534500"/>
    <n v="0"/>
    <n v="1500"/>
    <n v="0"/>
    <n v="899"/>
    <n v="4938399"/>
    <n v="0"/>
    <n v="0"/>
    <n v="5392987"/>
  </r>
  <r>
    <x v="4"/>
    <x v="8"/>
    <s v="US$ FOB"/>
    <n v="23973495"/>
    <n v="47571884"/>
    <n v="66592937"/>
    <n v="60028797"/>
    <n v="41487814"/>
    <n v="47745192"/>
    <n v="34500135"/>
    <n v="43585181"/>
    <n v="99251652"/>
    <n v="96954712"/>
    <n v="112448375"/>
    <n v="164585420"/>
  </r>
  <r>
    <x v="4"/>
    <x v="9"/>
    <s v="US$ FOB"/>
    <n v="0"/>
    <n v="0"/>
    <n v="0"/>
    <n v="0"/>
    <n v="0"/>
    <n v="0"/>
    <n v="0"/>
    <n v="0"/>
    <n v="0"/>
    <n v="0"/>
    <n v="0"/>
    <n v="0"/>
  </r>
  <r>
    <x v="4"/>
    <x v="10"/>
    <s v="US$ FOB"/>
    <n v="4400448"/>
    <n v="525929"/>
    <n v="0"/>
    <n v="638189"/>
    <n v="0"/>
    <n v="0"/>
    <n v="12250"/>
    <n v="12250"/>
    <n v="13475"/>
    <n v="16097620"/>
    <n v="0"/>
    <n v="17314690"/>
  </r>
  <r>
    <x v="4"/>
    <x v="11"/>
    <s v="US$ FOB"/>
    <n v="33983154"/>
    <n v="24792217"/>
    <n v="38317216"/>
    <n v="20610590"/>
    <n v="23120128"/>
    <n v="19327864"/>
    <n v="13040944"/>
    <n v="14805489"/>
    <n v="17178747"/>
    <n v="19482464"/>
    <n v="8754647"/>
    <n v="11669783"/>
  </r>
  <r>
    <x v="4"/>
    <x v="12"/>
    <s v="US$ FOB"/>
    <n v="1098690"/>
    <n v="648831"/>
    <n v="1649942"/>
    <n v="1219148"/>
    <n v="898258"/>
    <n v="1362556"/>
    <n v="1562285"/>
    <n v="1837553"/>
    <n v="1730503"/>
    <n v="1578000"/>
    <n v="1112620"/>
    <n v="1483314"/>
  </r>
  <r>
    <x v="4"/>
    <x v="13"/>
    <s v="US$ FOB"/>
    <n v="11201867"/>
    <n v="5322794"/>
    <n v="15133748"/>
    <n v="4485866"/>
    <n v="13168948"/>
    <n v="12277742"/>
    <n v="10194117"/>
    <n v="12379826"/>
    <n v="10926857"/>
    <n v="12063669"/>
    <n v="10309397"/>
    <n v="10469961"/>
  </r>
  <r>
    <x v="5"/>
    <x v="0"/>
    <s v="US$ FOB"/>
    <n v="139813"/>
    <n v="119271"/>
    <n v="141764"/>
    <n v="102612"/>
    <n v="119074"/>
    <n v="141806"/>
    <n v="92828"/>
    <n v="204842"/>
    <n v="226623"/>
    <n v="188916"/>
    <n v="367563"/>
    <n v="219438"/>
  </r>
  <r>
    <x v="5"/>
    <x v="1"/>
    <s v="US$ FOB"/>
    <n v="386946"/>
    <n v="448187"/>
    <n v="354339"/>
    <n v="209667"/>
    <n v="389781"/>
    <n v="333170"/>
    <n v="272983"/>
    <n v="616497"/>
    <n v="336461"/>
    <n v="715212"/>
    <n v="545748"/>
    <n v="829555"/>
  </r>
  <r>
    <x v="5"/>
    <x v="2"/>
    <s v="US$ FOB"/>
    <n v="11309422"/>
    <n v="10526131"/>
    <n v="11426537"/>
    <n v="13903471"/>
    <n v="10930879"/>
    <n v="11935963"/>
    <n v="8811461"/>
    <n v="17552217"/>
    <n v="11893235"/>
    <n v="8203210"/>
    <n v="16873093"/>
    <n v="12792308"/>
  </r>
  <r>
    <x v="5"/>
    <x v="3"/>
    <s v="US$ FOB"/>
    <n v="14539718"/>
    <n v="11859568"/>
    <n v="5200250"/>
    <n v="16030741"/>
    <n v="17653229"/>
    <n v="27927371"/>
    <n v="18677422"/>
    <n v="24431407"/>
    <n v="24720300"/>
    <n v="34862252"/>
    <n v="42532453"/>
    <n v="13839940"/>
  </r>
  <r>
    <x v="5"/>
    <x v="4"/>
    <s v="US$ FOB"/>
    <n v="6617"/>
    <n v="2193734"/>
    <n v="49758"/>
    <n v="136190"/>
    <n v="6059719"/>
    <n v="1552679"/>
    <n v="1844685"/>
    <n v="3716704"/>
    <n v="69939"/>
    <n v="122467"/>
    <n v="177880"/>
    <n v="8308591"/>
  </r>
  <r>
    <x v="5"/>
    <x v="5"/>
    <s v="US$ FOB"/>
    <n v="0"/>
    <n v="0"/>
    <n v="0"/>
    <n v="0"/>
    <n v="0"/>
    <n v="0"/>
    <n v="0"/>
    <n v="0"/>
    <n v="0"/>
    <n v="0"/>
    <n v="0"/>
    <n v="0"/>
  </r>
  <r>
    <x v="5"/>
    <x v="6"/>
    <s v="US$ FOB"/>
    <n v="45546577"/>
    <n v="32037"/>
    <n v="65629262"/>
    <n v="73750126"/>
    <n v="171541434"/>
    <n v="15453600"/>
    <n v="6022588"/>
    <n v="357513828"/>
    <n v="140200843"/>
    <n v="122197792"/>
    <n v="17812598"/>
    <n v="3935331"/>
  </r>
  <r>
    <x v="5"/>
    <x v="7"/>
    <s v="US$ FOB"/>
    <n v="849096"/>
    <n v="12243900"/>
    <n v="0"/>
    <n v="0"/>
    <n v="1024"/>
    <n v="1000"/>
    <n v="0"/>
    <n v="559912"/>
    <n v="0"/>
    <n v="0"/>
    <n v="141"/>
    <n v="0"/>
  </r>
  <r>
    <x v="5"/>
    <x v="8"/>
    <s v="US$ FOB"/>
    <n v="88331778"/>
    <n v="82981987"/>
    <n v="90611651"/>
    <n v="51451266"/>
    <n v="111098476"/>
    <n v="310256173"/>
    <n v="92915091"/>
    <n v="143918623"/>
    <n v="100322339"/>
    <n v="48698759"/>
    <n v="129093060"/>
    <n v="137954950"/>
  </r>
  <r>
    <x v="5"/>
    <x v="9"/>
    <s v="US$ FOB"/>
    <n v="0"/>
    <n v="0"/>
    <n v="0"/>
    <n v="0"/>
    <n v="0"/>
    <n v="0"/>
    <n v="0"/>
    <n v="0"/>
    <n v="0"/>
    <n v="0"/>
    <n v="0"/>
    <n v="0"/>
  </r>
  <r>
    <x v="5"/>
    <x v="10"/>
    <s v="US$ FOB"/>
    <n v="25611"/>
    <n v="14362953"/>
    <n v="26950"/>
    <n v="1140944"/>
    <n v="0"/>
    <n v="10307078"/>
    <n v="808664"/>
    <n v="72603971"/>
    <n v="25752920"/>
    <n v="23391225"/>
    <n v="0"/>
    <n v="16147998"/>
  </r>
  <r>
    <x v="5"/>
    <x v="11"/>
    <s v="US$ FOB"/>
    <n v="12089134"/>
    <n v="11775138"/>
    <n v="12302012"/>
    <n v="2302819"/>
    <n v="6351167"/>
    <n v="2493243"/>
    <n v="14639335"/>
    <n v="15047423"/>
    <n v="2718444"/>
    <n v="9161082"/>
    <n v="1616870"/>
    <n v="13892008"/>
  </r>
  <r>
    <x v="5"/>
    <x v="12"/>
    <s v="US$ FOB"/>
    <n v="2353177"/>
    <n v="1534336"/>
    <n v="1649302"/>
    <n v="1831310"/>
    <n v="2405866"/>
    <n v="4450738"/>
    <n v="1469194"/>
    <n v="1777002"/>
    <n v="1939031"/>
    <n v="1348808"/>
    <n v="1979599"/>
    <n v="1398052"/>
  </r>
  <r>
    <x v="5"/>
    <x v="13"/>
    <s v="US$ FOB"/>
    <n v="18196440"/>
    <n v="15767604"/>
    <n v="14263886"/>
    <n v="24504830"/>
    <n v="18779893"/>
    <n v="17441543"/>
    <n v="14384226"/>
    <n v="15173229"/>
    <n v="14452557"/>
    <n v="13214000"/>
    <n v="11480052"/>
    <n v="14020574"/>
  </r>
  <r>
    <x v="6"/>
    <x v="0"/>
    <s v="US$ FOB"/>
    <n v="309476"/>
    <n v="135436"/>
    <n v="373854"/>
    <n v="242042"/>
    <n v="177486"/>
    <n v="458132"/>
    <n v="346109"/>
    <n v="201402"/>
    <n v="102360"/>
    <n v="199981"/>
    <n v="121993"/>
    <n v="271866"/>
  </r>
  <r>
    <x v="6"/>
    <x v="1"/>
    <s v="US$ FOB"/>
    <n v="600334"/>
    <n v="800852"/>
    <n v="953954"/>
    <n v="1049875"/>
    <n v="782356"/>
    <n v="728533"/>
    <n v="924578"/>
    <n v="983649"/>
    <n v="1532895"/>
    <n v="1362590"/>
    <n v="1357953"/>
    <n v="963073"/>
  </r>
  <r>
    <x v="6"/>
    <x v="2"/>
    <s v="US$ FOB"/>
    <n v="12519696"/>
    <n v="12093497"/>
    <n v="12667321"/>
    <n v="15710311"/>
    <n v="14313219"/>
    <n v="9551948"/>
    <n v="24565422"/>
    <n v="23461369"/>
    <n v="16690072"/>
    <n v="13050487"/>
    <n v="18893996"/>
    <n v="16106175"/>
  </r>
  <r>
    <x v="6"/>
    <x v="3"/>
    <s v="US$ FOB"/>
    <n v="21087268"/>
    <n v="13728205"/>
    <n v="9322437"/>
    <n v="47774634"/>
    <n v="38139453"/>
    <n v="40444192"/>
    <n v="59009981"/>
    <n v="28934420"/>
    <n v="36941674"/>
    <n v="67229795"/>
    <n v="42351221"/>
    <n v="37158883"/>
  </r>
  <r>
    <x v="6"/>
    <x v="4"/>
    <s v="US$ FOB"/>
    <n v="3346003"/>
    <n v="0"/>
    <n v="1075992"/>
    <n v="0"/>
    <n v="2099"/>
    <n v="0"/>
    <n v="7104"/>
    <n v="4373"/>
    <n v="12503"/>
    <n v="0"/>
    <n v="6963"/>
    <n v="6845353"/>
  </r>
  <r>
    <x v="6"/>
    <x v="5"/>
    <s v="US$ FOB"/>
    <n v="0"/>
    <n v="0"/>
    <n v="0"/>
    <n v="0"/>
    <n v="0"/>
    <n v="0"/>
    <n v="0"/>
    <n v="0"/>
    <n v="0"/>
    <n v="0"/>
    <n v="0"/>
    <n v="0"/>
  </r>
  <r>
    <x v="6"/>
    <x v="6"/>
    <s v="US$ FOB"/>
    <n v="173793146"/>
    <n v="117470232"/>
    <n v="110618979"/>
    <n v="106195386"/>
    <n v="2778679"/>
    <n v="155811003"/>
    <n v="87492304"/>
    <n v="85627240"/>
    <n v="235767149"/>
    <n v="169523752"/>
    <n v="320240653"/>
    <n v="181390857"/>
  </r>
  <r>
    <x v="6"/>
    <x v="7"/>
    <s v="US$ FOB"/>
    <n v="0"/>
    <n v="1833605"/>
    <n v="3180937"/>
    <n v="10892656"/>
    <n v="13556745"/>
    <n v="1978048"/>
    <n v="4222661"/>
    <n v="1011119"/>
    <n v="7288443"/>
    <n v="28417041"/>
    <n v="0"/>
    <n v="6914147"/>
  </r>
  <r>
    <x v="6"/>
    <x v="8"/>
    <s v="US$ FOB"/>
    <n v="107677433"/>
    <n v="93999358"/>
    <n v="96636257"/>
    <n v="140825345"/>
    <n v="169431073"/>
    <n v="173731678"/>
    <n v="232927683"/>
    <n v="156735715"/>
    <n v="157189164"/>
    <n v="212005988"/>
    <n v="43273009"/>
    <n v="129621950"/>
  </r>
  <r>
    <x v="6"/>
    <x v="9"/>
    <s v="US$ FOB"/>
    <n v="0"/>
    <n v="0"/>
    <n v="0"/>
    <n v="0"/>
    <n v="0"/>
    <n v="0"/>
    <n v="0"/>
    <n v="0"/>
    <n v="0"/>
    <n v="0"/>
    <n v="0"/>
    <n v="0"/>
  </r>
  <r>
    <x v="6"/>
    <x v="10"/>
    <s v="US$ FOB"/>
    <n v="34125008"/>
    <n v="11331301"/>
    <n v="43048431"/>
    <n v="64103344"/>
    <n v="7532576"/>
    <n v="5386177"/>
    <n v="36980401"/>
    <n v="58246223"/>
    <n v="22279843"/>
    <n v="53126171"/>
    <n v="22054299"/>
    <n v="11955934"/>
  </r>
  <r>
    <x v="6"/>
    <x v="11"/>
    <s v="US$ FOB"/>
    <n v="6082870"/>
    <n v="5081796"/>
    <n v="8281909"/>
    <n v="5223179"/>
    <n v="10355884"/>
    <n v="14282843"/>
    <n v="10912058"/>
    <n v="6397771"/>
    <n v="16575488"/>
    <n v="11199023"/>
    <n v="9937670"/>
    <n v="10108005"/>
  </r>
  <r>
    <x v="6"/>
    <x v="12"/>
    <s v="US$ FOB"/>
    <n v="1764477"/>
    <n v="2015593"/>
    <n v="2196048"/>
    <n v="1758092"/>
    <n v="2173795"/>
    <n v="2649078"/>
    <n v="2811829"/>
    <n v="3093535"/>
    <n v="2411069"/>
    <n v="2661109"/>
    <n v="1526219"/>
    <n v="2410710"/>
  </r>
  <r>
    <x v="6"/>
    <x v="13"/>
    <s v="US$ FOB"/>
    <n v="20381350"/>
    <n v="21129749"/>
    <n v="20383825"/>
    <n v="14263233"/>
    <n v="11349822"/>
    <n v="16622339"/>
    <n v="31812179"/>
    <n v="10259494"/>
    <n v="29906728"/>
    <n v="25824854"/>
    <n v="28239319"/>
    <n v="18185801"/>
  </r>
  <r>
    <x v="7"/>
    <x v="0"/>
    <s v="US$ FOB"/>
    <n v="285148"/>
    <n v="311791"/>
    <n v="190374"/>
    <n v="298983"/>
    <n v="230622"/>
    <n v="264749"/>
    <n v="285717"/>
    <n v="327106"/>
    <n v="350367"/>
    <n v="538936"/>
    <n v="458762"/>
    <n v="455755"/>
  </r>
  <r>
    <x v="7"/>
    <x v="1"/>
    <s v="US$ FOB"/>
    <n v="1850319"/>
    <n v="1021840"/>
    <n v="1563960"/>
    <n v="1551892"/>
    <n v="1206650"/>
    <n v="1423180"/>
    <n v="4497931"/>
    <n v="2273545"/>
    <n v="1672117"/>
    <n v="1713441"/>
    <n v="1826248"/>
    <n v="1151936"/>
  </r>
  <r>
    <x v="7"/>
    <x v="2"/>
    <s v="US$ FOB"/>
    <n v="21863248"/>
    <n v="22742897"/>
    <n v="29206045"/>
    <n v="10005738"/>
    <n v="28156574"/>
    <n v="24164916"/>
    <n v="18412300"/>
    <n v="26555454"/>
    <n v="24166390"/>
    <n v="24208554"/>
    <n v="24161572"/>
    <n v="17478591"/>
  </r>
  <r>
    <x v="7"/>
    <x v="3"/>
    <s v="US$ FOB"/>
    <n v="37763088"/>
    <n v="34645523"/>
    <n v="43345137"/>
    <n v="46017112"/>
    <n v="41122002"/>
    <n v="56337295"/>
    <n v="95826306"/>
    <n v="71065024"/>
    <n v="39838374"/>
    <n v="52160220"/>
    <n v="53138643"/>
    <n v="39182391"/>
  </r>
  <r>
    <x v="7"/>
    <x v="4"/>
    <s v="US$ FOB"/>
    <n v="19863"/>
    <m/>
    <n v="3606125"/>
    <n v="1319"/>
    <n v="62467"/>
    <n v="46646"/>
    <m/>
    <n v="18085"/>
    <n v="71140"/>
    <n v="7069"/>
    <n v="9584"/>
    <n v="31579"/>
  </r>
  <r>
    <x v="7"/>
    <x v="5"/>
    <s v="US$ FOB"/>
    <n v="0"/>
    <n v="0"/>
    <n v="0"/>
    <n v="0"/>
    <n v="0"/>
    <n v="0"/>
    <n v="0"/>
    <n v="0"/>
    <n v="71140"/>
    <n v="0"/>
    <n v="0"/>
    <n v="0"/>
  </r>
  <r>
    <x v="7"/>
    <x v="6"/>
    <s v="US$ FOB"/>
    <n v="104321273"/>
    <n v="103810871"/>
    <n v="106680821"/>
    <n v="115717997"/>
    <n v="180217540"/>
    <n v="294417511"/>
    <n v="309723447"/>
    <n v="340375128"/>
    <n v="498610841"/>
    <n v="160072069"/>
    <n v="515298975"/>
    <n v="290269307"/>
  </r>
  <r>
    <x v="7"/>
    <x v="7"/>
    <s v="US$ FOB"/>
    <n v="9514185"/>
    <n v="975"/>
    <n v="3227347"/>
    <n v="3871947"/>
    <n v="298"/>
    <n v="12443979"/>
    <n v="1794654"/>
    <n v="0"/>
    <n v="0"/>
    <n v="974"/>
    <n v="0"/>
    <n v="7991314"/>
  </r>
  <r>
    <x v="7"/>
    <x v="8"/>
    <s v="US$ FOB"/>
    <n v="76751378"/>
    <n v="153665195"/>
    <n v="210038234"/>
    <n v="146705965"/>
    <n v="166789171"/>
    <n v="169203955"/>
    <n v="190360881"/>
    <n v="133119052"/>
    <n v="211851169"/>
    <n v="57153260"/>
    <n v="190096576"/>
    <n v="179166010"/>
  </r>
  <r>
    <x v="7"/>
    <x v="9"/>
    <s v="US$ FOB"/>
    <n v="0"/>
    <n v="0"/>
    <n v="0"/>
    <n v="0"/>
    <n v="0"/>
    <n v="0"/>
    <n v="0"/>
    <n v="0"/>
    <n v="0"/>
    <n v="0"/>
    <n v="0"/>
    <n v="0"/>
  </r>
  <r>
    <x v="7"/>
    <x v="10"/>
    <s v="US$ FOB"/>
    <n v="41856725"/>
    <n v="36958272"/>
    <n v="28838685"/>
    <n v="23510550"/>
    <n v="40054677"/>
    <n v="25297318"/>
    <n v="29248715"/>
    <n v="83706082"/>
    <n v="80303592"/>
    <n v="33752876"/>
    <n v="31661839"/>
    <n v="75654946"/>
  </r>
  <r>
    <x v="7"/>
    <x v="11"/>
    <s v="US$ FOB"/>
    <n v="13374386"/>
    <n v="9299034"/>
    <n v="14888206"/>
    <n v="10711271"/>
    <n v="10439525"/>
    <n v="8474144"/>
    <n v="12378533"/>
    <n v="11550621"/>
    <n v="11623294"/>
    <n v="17151185"/>
    <n v="11983907"/>
    <n v="14556913"/>
  </r>
  <r>
    <x v="7"/>
    <x v="12"/>
    <s v="US$ FOB"/>
    <n v="2540658"/>
    <n v="2796718"/>
    <n v="3845502"/>
    <n v="2461497"/>
    <n v="3353118"/>
    <n v="2413985"/>
    <n v="3318656"/>
    <n v="2907066"/>
    <n v="2429401"/>
    <n v="2916630"/>
    <n v="2983370"/>
    <n v="2249473"/>
  </r>
  <r>
    <x v="7"/>
    <x v="13"/>
    <s v="US$ FOB"/>
    <n v="33527269"/>
    <n v="22105396"/>
    <n v="23671571"/>
    <n v="22407233"/>
    <n v="38982033"/>
    <n v="32778231"/>
    <n v="25192697"/>
    <n v="37518114"/>
    <n v="35354433"/>
    <n v="37792956"/>
    <n v="26488725"/>
    <n v="35971283"/>
  </r>
  <r>
    <x v="8"/>
    <x v="0"/>
    <s v="US$ FOB"/>
    <n v="496500"/>
    <n v="218340"/>
    <n v="245984"/>
    <n v="267633"/>
    <n v="469889"/>
    <n v="232270"/>
    <n v="363902"/>
    <n v="167986"/>
    <n v="426467"/>
    <n v="424305"/>
    <n v="536248"/>
    <n v="528743"/>
  </r>
  <r>
    <x v="8"/>
    <x v="1"/>
    <s v="US$ FOB"/>
    <n v="2237938"/>
    <n v="3273140"/>
    <n v="1355913"/>
    <n v="1363381"/>
    <n v="1273764"/>
    <n v="2600249"/>
    <n v="1771055"/>
    <n v="4376870"/>
    <n v="3455451"/>
    <n v="4180459"/>
    <n v="3855800"/>
    <n v="1959097"/>
  </r>
  <r>
    <x v="8"/>
    <x v="2"/>
    <s v="US$ FOB"/>
    <n v="26563030"/>
    <n v="26592731"/>
    <n v="23738077"/>
    <n v="43866410"/>
    <n v="35665607"/>
    <n v="45237522"/>
    <n v="32513012"/>
    <n v="46327479"/>
    <n v="47431503"/>
    <n v="42769895"/>
    <n v="52961201"/>
    <n v="30088468"/>
  </r>
  <r>
    <x v="8"/>
    <x v="3"/>
    <s v="US$ FOB"/>
    <n v="30807483"/>
    <n v="10855819"/>
    <n v="85708491"/>
    <n v="69390932"/>
    <n v="97291401"/>
    <n v="103563180"/>
    <n v="124912661"/>
    <n v="129401254"/>
    <n v="113869043"/>
    <n v="112842462"/>
    <n v="37387925"/>
    <n v="42986965"/>
  </r>
  <r>
    <x v="8"/>
    <x v="4"/>
    <s v="US$ FOB"/>
    <n v="88711"/>
    <n v="230590"/>
    <n v="137477"/>
    <n v="1921"/>
    <n v="24792"/>
    <n v="1268"/>
    <n v="2164"/>
    <n v="23323"/>
    <n v="16629"/>
    <n v="0"/>
    <n v="45852"/>
    <n v="0"/>
  </r>
  <r>
    <x v="8"/>
    <x v="5"/>
    <s v="US$ FOB"/>
    <n v="0"/>
    <n v="0"/>
    <n v="0"/>
    <n v="0"/>
    <n v="0"/>
    <n v="0"/>
    <n v="0"/>
    <n v="0"/>
    <n v="0"/>
    <n v="0"/>
    <n v="0"/>
    <n v="0"/>
  </r>
  <r>
    <x v="8"/>
    <x v="6"/>
    <s v="US$ FOB"/>
    <n v="75634403"/>
    <n v="292972685"/>
    <n v="591319949"/>
    <n v="392580120"/>
    <n v="669087512"/>
    <n v="449539567"/>
    <n v="396852922"/>
    <n v="682940771"/>
    <n v="768068495"/>
    <n v="506567988"/>
    <n v="233314644"/>
    <n v="82061811"/>
  </r>
  <r>
    <x v="8"/>
    <x v="7"/>
    <s v="US$ FOB"/>
    <n v="5985253"/>
    <n v="17586530"/>
    <n v="0"/>
    <n v="1422796"/>
    <n v="0"/>
    <n v="2886388"/>
    <n v="1400"/>
    <n v="0"/>
    <n v="0"/>
    <n v="38753797"/>
    <n v="27458258"/>
    <n v="0"/>
  </r>
  <r>
    <x v="8"/>
    <x v="8"/>
    <s v="US$ FOB"/>
    <n v="240071600"/>
    <n v="206919944"/>
    <n v="288388408"/>
    <n v="154093213"/>
    <n v="148649611"/>
    <n v="66701333"/>
    <n v="11111301"/>
    <n v="224625696"/>
    <n v="218145506"/>
    <n v="296564054"/>
    <n v="205653775"/>
    <n v="105245629"/>
  </r>
  <r>
    <x v="8"/>
    <x v="9"/>
    <s v="US$ FOB"/>
    <n v="0"/>
    <n v="0"/>
    <n v="0"/>
    <n v="0"/>
    <n v="0"/>
    <n v="0"/>
    <n v="0"/>
    <n v="0"/>
    <n v="0"/>
    <n v="0"/>
    <n v="0"/>
    <n v="0"/>
  </r>
  <r>
    <x v="8"/>
    <x v="10"/>
    <s v="US$ FOB"/>
    <n v="64753800"/>
    <n v="166111729"/>
    <n v="86085359"/>
    <n v="2910678"/>
    <n v="132206159"/>
    <n v="110645108"/>
    <n v="111198172"/>
    <n v="91387594"/>
    <n v="95077747"/>
    <n v="255503466"/>
    <n v="115645581"/>
    <n v="23149782"/>
  </r>
  <r>
    <x v="8"/>
    <x v="11"/>
    <s v="US$ FOB"/>
    <n v="9448200"/>
    <n v="22934099"/>
    <n v="48148058"/>
    <n v="20797719"/>
    <n v="36358503"/>
    <n v="19891126"/>
    <n v="12033146"/>
    <n v="13687755"/>
    <n v="45644180"/>
    <n v="55042565"/>
    <n v="8747012"/>
    <n v="33459494"/>
  </r>
  <r>
    <x v="8"/>
    <x v="12"/>
    <s v="US$ FOB"/>
    <n v="2784833"/>
    <n v="5598994"/>
    <n v="3055869"/>
    <n v="1064542"/>
    <n v="4397655"/>
    <n v="4978347"/>
    <n v="3297120"/>
    <n v="6599570"/>
    <n v="7281489"/>
    <n v="6292145"/>
    <n v="5510407"/>
    <n v="5147877"/>
  </r>
  <r>
    <x v="8"/>
    <x v="13"/>
    <s v="US$ FOB"/>
    <n v="28083170"/>
    <n v="49019783"/>
    <n v="18248475"/>
    <n v="51355617"/>
    <n v="36712021"/>
    <n v="56327253"/>
    <n v="72520589"/>
    <n v="45693505"/>
    <n v="81698819"/>
    <n v="94174064"/>
    <n v="87210556"/>
    <n v="65196182"/>
  </r>
  <r>
    <x v="9"/>
    <x v="0"/>
    <s v="US$ FOB"/>
    <n v="575908"/>
    <n v="96866"/>
    <n v="120907"/>
    <n v="64977"/>
    <n v="111475"/>
    <n v="114548"/>
    <n v="93947"/>
    <n v="140079"/>
    <n v="176589"/>
    <n v="104898"/>
    <n v="6055600"/>
    <n v="7125343"/>
  </r>
  <r>
    <x v="9"/>
    <x v="1"/>
    <s v="US$ FOB"/>
    <n v="2181165"/>
    <n v="2090124"/>
    <n v="3331809"/>
    <n v="3070992"/>
    <n v="3208245"/>
    <n v="2664707"/>
    <n v="3016693"/>
    <n v="3378301"/>
    <n v="2283232"/>
    <n v="5829060"/>
    <n v="4252805"/>
    <n v="3389998"/>
  </r>
  <r>
    <x v="9"/>
    <x v="2"/>
    <s v="US$ FOB"/>
    <n v="56382704"/>
    <n v="9452890"/>
    <n v="34442013"/>
    <n v="15422108"/>
    <n v="19952674"/>
    <n v="12536201"/>
    <n v="22585820"/>
    <n v="23237091"/>
    <n v="17985146"/>
    <n v="21807233"/>
    <n v="15743395"/>
    <n v="27493580"/>
  </r>
  <r>
    <x v="9"/>
    <x v="3"/>
    <s v="US$ FOB"/>
    <n v="26455718"/>
    <n v="17051354"/>
    <n v="31974154"/>
    <n v="32551852"/>
    <n v="51910751"/>
    <n v="58325978"/>
    <n v="55733719"/>
    <n v="56889770"/>
    <n v="75216771"/>
    <n v="104104200"/>
    <n v="73875452"/>
    <n v="89685779"/>
  </r>
  <r>
    <x v="9"/>
    <x v="4"/>
    <s v="US$ FOB"/>
    <n v="3417"/>
    <n v="8977"/>
    <n v="23085"/>
    <n v="1538"/>
    <n v="3555"/>
    <n v="24547"/>
    <n v="0"/>
    <n v="0"/>
    <n v="3493"/>
    <n v="0"/>
    <n v="0"/>
    <n v="2018"/>
  </r>
  <r>
    <x v="9"/>
    <x v="5"/>
    <s v="US$ FOB"/>
    <n v="0"/>
    <n v="1337248"/>
    <n v="0"/>
    <n v="0"/>
    <n v="0"/>
    <n v="0"/>
    <n v="0"/>
    <n v="0"/>
    <n v="0"/>
    <n v="0"/>
    <n v="0"/>
    <n v="0"/>
  </r>
  <r>
    <x v="9"/>
    <x v="6"/>
    <s v="US$ FOB"/>
    <n v="51580880"/>
    <n v="75208064"/>
    <n v="121487515"/>
    <n v="59951254"/>
    <n v="48823021"/>
    <n v="115162570"/>
    <n v="141733227"/>
    <n v="187540676"/>
    <n v="165995475"/>
    <n v="287959006"/>
    <n v="177864507"/>
    <n v="239192275"/>
  </r>
  <r>
    <x v="9"/>
    <x v="7"/>
    <s v="US$ FOB"/>
    <n v="0"/>
    <n v="0"/>
    <n v="0"/>
    <n v="1029"/>
    <n v="0"/>
    <n v="21932"/>
    <n v="15970"/>
    <n v="14472"/>
    <n v="23367"/>
    <n v="9946"/>
    <n v="24484"/>
    <n v="4451313"/>
  </r>
  <r>
    <x v="9"/>
    <x v="8"/>
    <s v="US$ FOB"/>
    <n v="51803450"/>
    <n v="51098233"/>
    <n v="121727442"/>
    <n v="94187394"/>
    <n v="186466956"/>
    <n v="81250902"/>
    <n v="191522735"/>
    <n v="224269051"/>
    <n v="166510954"/>
    <n v="91109171"/>
    <n v="149415655"/>
    <n v="122988406"/>
  </r>
  <r>
    <x v="9"/>
    <x v="9"/>
    <s v="US$ FOB"/>
    <n v="0"/>
    <n v="0"/>
    <n v="0"/>
    <n v="0"/>
    <n v="0"/>
    <n v="0"/>
    <n v="0"/>
    <n v="0"/>
    <n v="0"/>
    <n v="0"/>
    <n v="0"/>
    <n v="0"/>
  </r>
  <r>
    <x v="9"/>
    <x v="10"/>
    <s v="US$ FOB"/>
    <n v="65356742"/>
    <n v="32085956"/>
    <n v="37298439"/>
    <n v="12928458"/>
    <n v="65831972"/>
    <n v="20913318"/>
    <n v="61594260"/>
    <n v="48507117"/>
    <n v="70256617"/>
    <n v="72023950"/>
    <n v="53696353"/>
    <n v="85061653"/>
  </r>
  <r>
    <x v="9"/>
    <x v="11"/>
    <s v="US$ FOB"/>
    <n v="4478787"/>
    <n v="9779833"/>
    <n v="14189336"/>
    <n v="22313716"/>
    <n v="15358306"/>
    <n v="36367223"/>
    <n v="19202679"/>
    <n v="15749485"/>
    <n v="40616078"/>
    <n v="37157561"/>
    <n v="43481923"/>
    <n v="37592340"/>
  </r>
  <r>
    <x v="9"/>
    <x v="12"/>
    <s v="US$ FOB"/>
    <n v="3166975"/>
    <n v="4770987"/>
    <n v="5866723"/>
    <n v="2868137"/>
    <n v="3915505"/>
    <n v="6115117"/>
    <n v="4944719"/>
    <n v="3526981"/>
    <n v="6224812"/>
    <n v="6174660"/>
    <n v="3806805"/>
    <n v="6690467"/>
  </r>
  <r>
    <x v="9"/>
    <x v="13"/>
    <s v="US$ FOB"/>
    <n v="59957313"/>
    <n v="29596455"/>
    <n v="24110982"/>
    <n v="22820657"/>
    <n v="18745647"/>
    <n v="19299743"/>
    <n v="20218244"/>
    <n v="23036905"/>
    <n v="51072566"/>
    <n v="38965105"/>
    <n v="36978635"/>
    <n v="31643870"/>
  </r>
  <r>
    <x v="10"/>
    <x v="0"/>
    <s v="US$ FOB"/>
    <n v="6581521"/>
    <n v="8374479"/>
    <n v="10286895"/>
    <n v="6486509"/>
    <n v="8824406"/>
    <n v="7588861"/>
    <n v="13138845"/>
    <n v="23024808"/>
    <n v="12038196"/>
    <n v="10474293"/>
    <n v="9843831"/>
    <n v="4852920"/>
  </r>
  <r>
    <x v="10"/>
    <x v="1"/>
    <s v="US$ FOB"/>
    <n v="2412459"/>
    <n v="2609924"/>
    <n v="1850229"/>
    <n v="2861610"/>
    <n v="3706257"/>
    <n v="3977808"/>
    <n v="5138903"/>
    <n v="6171244"/>
    <n v="5924199"/>
    <n v="7270165"/>
    <n v="8630632"/>
    <n v="12082636"/>
  </r>
  <r>
    <x v="10"/>
    <x v="2"/>
    <s v="US$ FOB"/>
    <n v="18769130"/>
    <n v="31159934"/>
    <n v="34938242"/>
    <n v="28112640"/>
    <n v="46165149"/>
    <n v="49337375"/>
    <n v="54746594"/>
    <n v="53860517"/>
    <n v="41237787"/>
    <n v="49672991"/>
    <n v="35935881"/>
    <n v="57475217"/>
  </r>
  <r>
    <x v="10"/>
    <x v="3"/>
    <s v="US$ FOB"/>
    <n v="45445759"/>
    <n v="61588982"/>
    <n v="108559848"/>
    <n v="102623860"/>
    <n v="89402592"/>
    <n v="91761644"/>
    <n v="121532985"/>
    <n v="104049699"/>
    <n v="90787498"/>
    <n v="123502104"/>
    <n v="90226100"/>
    <n v="98657571"/>
  </r>
  <r>
    <x v="10"/>
    <x v="4"/>
    <s v="US$ FOB"/>
    <n v="0"/>
    <n v="101161412"/>
    <n v="111634448"/>
    <n v="68618678"/>
    <n v="3724"/>
    <n v="3279915"/>
    <n v="22590"/>
    <n v="5650"/>
    <n v="535"/>
    <n v="27470"/>
    <n v="0"/>
    <n v="3843"/>
  </r>
  <r>
    <x v="10"/>
    <x v="5"/>
    <s v="US$ FOB"/>
    <n v="2350829"/>
    <n v="0"/>
    <n v="0"/>
    <n v="0"/>
    <n v="0"/>
    <n v="0"/>
    <n v="1832321"/>
    <n v="0"/>
    <n v="0"/>
    <n v="0"/>
    <n v="0"/>
    <n v="0"/>
  </r>
  <r>
    <x v="10"/>
    <x v="6"/>
    <s v="US$ FOB"/>
    <n v="180072903"/>
    <n v="184117552"/>
    <n v="374709156"/>
    <n v="596225840"/>
    <n v="467138356"/>
    <n v="396207629"/>
    <n v="322920295"/>
    <n v="626186329"/>
    <n v="625645021"/>
    <n v="558833261"/>
    <n v="639301744"/>
    <n v="159721274"/>
  </r>
  <r>
    <x v="10"/>
    <x v="7"/>
    <s v="US$ FOB"/>
    <n v="4109"/>
    <n v="8876107"/>
    <n v="1468"/>
    <n v="2656"/>
    <n v="0"/>
    <n v="3021"/>
    <n v="176"/>
    <n v="0"/>
    <n v="61892459"/>
    <n v="467"/>
    <n v="4379"/>
    <n v="0"/>
  </r>
  <r>
    <x v="10"/>
    <x v="8"/>
    <s v="US$ FOB"/>
    <n v="240141389"/>
    <n v="344293420"/>
    <n v="325702551"/>
    <n v="302873340"/>
    <n v="208998631"/>
    <n v="273593642"/>
    <n v="268310893"/>
    <n v="272867855"/>
    <n v="367678667"/>
    <n v="188463598"/>
    <n v="191957671"/>
    <n v="258856479"/>
  </r>
  <r>
    <x v="10"/>
    <x v="9"/>
    <s v="US$ FOB"/>
    <n v="0"/>
    <n v="0"/>
    <n v="0"/>
    <n v="0"/>
    <n v="0"/>
    <n v="0"/>
    <n v="0"/>
    <n v="0"/>
    <n v="0"/>
    <n v="0"/>
    <n v="0"/>
    <n v="0"/>
  </r>
  <r>
    <x v="10"/>
    <x v="10"/>
    <s v="US$ FOB"/>
    <n v="77486957"/>
    <n v="61101892"/>
    <n v="77464180"/>
    <n v="103602773"/>
    <n v="87471705"/>
    <n v="91337694"/>
    <n v="92940521"/>
    <n v="88929815"/>
    <n v="82126112"/>
    <n v="110220198"/>
    <n v="112052153"/>
    <n v="86488346"/>
  </r>
  <r>
    <x v="10"/>
    <x v="11"/>
    <s v="US$ FOB"/>
    <n v="52886162"/>
    <n v="56614004"/>
    <n v="63227812"/>
    <n v="49031457"/>
    <n v="40410300"/>
    <n v="49906164"/>
    <n v="35872226"/>
    <n v="42128247"/>
    <n v="41045174"/>
    <n v="48733339"/>
    <n v="35013338"/>
    <n v="37200513"/>
  </r>
  <r>
    <x v="10"/>
    <x v="12"/>
    <s v="US$ FOB"/>
    <n v="4827609"/>
    <n v="7242839"/>
    <n v="10062746"/>
    <n v="5128354"/>
    <n v="6568864"/>
    <n v="8310686"/>
    <n v="8760228"/>
    <n v="5743024"/>
    <n v="6320378"/>
    <n v="6333482"/>
    <n v="7362523"/>
    <n v="6524247"/>
  </r>
  <r>
    <x v="10"/>
    <x v="13"/>
    <s v="US$ FOB"/>
    <n v="51340760"/>
    <n v="24554765"/>
    <n v="49377794"/>
    <n v="43212822"/>
    <n v="56548472"/>
    <n v="70009733"/>
    <n v="49645461"/>
    <n v="66415207"/>
    <n v="70792518"/>
    <n v="85383253"/>
    <n v="87522950"/>
    <n v="70612412"/>
  </r>
  <r>
    <x v="11"/>
    <x v="0"/>
    <s v="US$ FOB"/>
    <n v="107762"/>
    <n v="2560888"/>
    <n v="3537871"/>
    <n v="5918182"/>
    <n v="3452379"/>
    <n v="3454830"/>
    <n v="135822"/>
    <n v="7144632"/>
    <n v="6134631"/>
    <n v="10124598"/>
    <n v="3840701"/>
    <n v="6656966"/>
  </r>
  <r>
    <x v="11"/>
    <x v="1"/>
    <s v="US$ FOB"/>
    <n v="21068144"/>
    <n v="12003743"/>
    <n v="8989271"/>
    <n v="3910251"/>
    <n v="4989444"/>
    <n v="4464336"/>
    <n v="4276689"/>
    <n v="6413844"/>
    <n v="3154955"/>
    <n v="4112671"/>
    <n v="3868839"/>
    <n v="2378745"/>
  </r>
  <r>
    <x v="11"/>
    <x v="2"/>
    <s v="US$ FOB"/>
    <n v="62886160"/>
    <n v="41496363"/>
    <n v="80993819"/>
    <n v="69629342"/>
    <n v="65497917"/>
    <n v="81374851"/>
    <n v="58324911"/>
    <n v="91915136"/>
    <n v="86482888"/>
    <n v="55346326"/>
    <n v="54301035"/>
    <n v="52008804"/>
  </r>
  <r>
    <x v="11"/>
    <x v="3"/>
    <s v="US$ FOB"/>
    <n v="89669096"/>
    <n v="100507793"/>
    <n v="153431123"/>
    <n v="132590411"/>
    <n v="121334361"/>
    <n v="160786035"/>
    <n v="139452734"/>
    <n v="168549588"/>
    <n v="156563370"/>
    <n v="149446672"/>
    <n v="84565519"/>
    <n v="111085079"/>
  </r>
  <r>
    <x v="11"/>
    <x v="4"/>
    <s v="US$ FOB"/>
    <n v="1796"/>
    <n v="10623"/>
    <n v="0"/>
    <n v="134353513"/>
    <n v="195963458"/>
    <n v="0"/>
    <n v="0"/>
    <n v="74259759"/>
    <n v="253543814"/>
    <n v="387667795"/>
    <n v="214004866"/>
    <n v="384480579"/>
  </r>
  <r>
    <x v="11"/>
    <x v="5"/>
    <s v="US$ FOB"/>
    <n v="0"/>
    <n v="0"/>
    <n v="0"/>
    <n v="2516797"/>
    <n v="0"/>
    <n v="0"/>
    <n v="0"/>
    <n v="0"/>
    <n v="0"/>
    <n v="0"/>
    <n v="0"/>
    <n v="2755555"/>
  </r>
  <r>
    <x v="11"/>
    <x v="6"/>
    <s v="US$ FOB"/>
    <n v="110053088"/>
    <n v="320207704"/>
    <n v="494171855"/>
    <n v="561107052"/>
    <n v="500883269"/>
    <n v="779528504"/>
    <n v="745260095"/>
    <n v="968300374"/>
    <n v="849739832"/>
    <n v="773495225"/>
    <n v="836240273"/>
    <n v="482954577"/>
  </r>
  <r>
    <x v="11"/>
    <x v="7"/>
    <s v="US$ FOB"/>
    <n v="0"/>
    <n v="233"/>
    <n v="0"/>
    <n v="35505321"/>
    <n v="0"/>
    <n v="28235854"/>
    <n v="74215665"/>
    <n v="84943438"/>
    <n v="71249847"/>
    <n v="86095965"/>
    <n v="79994193"/>
    <n v="18"/>
  </r>
  <r>
    <x v="11"/>
    <x v="8"/>
    <s v="US$ FOB"/>
    <n v="338412000"/>
    <n v="187091602"/>
    <n v="319261893"/>
    <n v="408477655"/>
    <n v="506748397"/>
    <n v="337849637"/>
    <n v="450439263"/>
    <n v="493556916"/>
    <n v="481703183"/>
    <n v="476052012"/>
    <n v="327283693"/>
    <n v="285554510"/>
  </r>
  <r>
    <x v="11"/>
    <x v="9"/>
    <s v="US$ FOB"/>
    <n v="0"/>
    <n v="0"/>
    <n v="0"/>
    <n v="0"/>
    <n v="0"/>
    <n v="0"/>
    <n v="0"/>
    <n v="0"/>
    <n v="0"/>
    <n v="0"/>
    <n v="0"/>
    <n v="0"/>
  </r>
  <r>
    <x v="11"/>
    <x v="10"/>
    <s v="US$ FOB"/>
    <n v="78214316"/>
    <n v="115915039"/>
    <n v="56860555"/>
    <n v="141121545"/>
    <n v="147729110"/>
    <n v="166829049"/>
    <n v="99518541"/>
    <n v="112785895"/>
    <n v="154414422"/>
    <n v="109032569"/>
    <n v="135213553"/>
    <n v="102182879"/>
  </r>
  <r>
    <x v="11"/>
    <x v="11"/>
    <s v="US$ FOB"/>
    <n v="17341537"/>
    <n v="23678334"/>
    <n v="36802267"/>
    <n v="35305154"/>
    <n v="25345920"/>
    <n v="43315776"/>
    <n v="23383966"/>
    <n v="37000513"/>
    <n v="32434963"/>
    <n v="26624455"/>
    <n v="38686758"/>
    <n v="18074204"/>
  </r>
  <r>
    <x v="11"/>
    <x v="12"/>
    <s v="US$ FOB"/>
    <n v="5344049"/>
    <n v="6928537"/>
    <n v="7951556"/>
    <n v="6584546"/>
    <n v="8807744"/>
    <n v="6318811"/>
    <n v="8268690"/>
    <n v="10148544"/>
    <n v="9154256"/>
    <n v="5598955"/>
    <n v="10111844"/>
    <n v="7116770"/>
  </r>
  <r>
    <x v="11"/>
    <x v="13"/>
    <s v="US$ FOB"/>
    <n v="48299637"/>
    <n v="54586902"/>
    <n v="68655078"/>
    <n v="77425015"/>
    <n v="52491539"/>
    <n v="79820241"/>
    <n v="71276572"/>
    <n v="100504945"/>
    <n v="89223363"/>
    <n v="87689469"/>
    <n v="86764436"/>
    <n v="71253119"/>
  </r>
  <r>
    <x v="12"/>
    <x v="0"/>
    <s v="US$ FOB"/>
    <n v="3600118"/>
    <n v="3323294"/>
    <n v="8065886"/>
    <n v="7086751"/>
    <n v="12089842"/>
    <n v="14619739"/>
    <n v="6280489"/>
    <n v="4284230"/>
    <n v="4102657"/>
    <n v="193117"/>
    <n v="3262570"/>
    <n v="204511"/>
  </r>
  <r>
    <x v="12"/>
    <x v="1"/>
    <s v="US$ FOB"/>
    <n v="4077118"/>
    <n v="2869138"/>
    <n v="4654272"/>
    <n v="5045538"/>
    <n v="4776667"/>
    <n v="6010496"/>
    <n v="5093743"/>
    <n v="6884172"/>
    <n v="6221825"/>
    <n v="3565988"/>
    <n v="3747306"/>
    <n v="2723277"/>
  </r>
  <r>
    <x v="12"/>
    <x v="2"/>
    <s v="US$ FOB"/>
    <n v="43199837"/>
    <n v="60959982"/>
    <n v="42893069"/>
    <n v="27667913"/>
    <n v="31899215"/>
    <n v="43061346"/>
    <n v="41822356"/>
    <n v="54952055"/>
    <n v="45054352"/>
    <n v="35103439"/>
    <n v="45854930"/>
    <n v="34553845"/>
  </r>
  <r>
    <x v="12"/>
    <x v="3"/>
    <s v="US$ FOB"/>
    <n v="128686691"/>
    <n v="68600417"/>
    <n v="101076601"/>
    <n v="102614151"/>
    <n v="121441985"/>
    <n v="79950060"/>
    <n v="68863851"/>
    <n v="47903206"/>
    <n v="36561710"/>
    <n v="182972835"/>
    <n v="62257192"/>
    <n v="74147023"/>
  </r>
  <r>
    <x v="12"/>
    <x v="4"/>
    <s v="US$ FOB"/>
    <n v="229826929"/>
    <n v="330743882"/>
    <n v="397665624"/>
    <n v="251978486"/>
    <n v="170256792"/>
    <n v="188389609"/>
    <n v="140240444"/>
    <n v="125355764"/>
    <n v="70209791"/>
    <n v="417245709"/>
    <n v="523416748"/>
    <n v="156888128"/>
  </r>
  <r>
    <x v="12"/>
    <x v="5"/>
    <s v="US$ FOB"/>
    <n v="0"/>
    <n v="6159043"/>
    <n v="0"/>
    <n v="0"/>
    <n v="0"/>
    <n v="0"/>
    <n v="0"/>
    <n v="0"/>
    <n v="0"/>
    <n v="0"/>
    <n v="0"/>
    <n v="0"/>
  </r>
  <r>
    <x v="12"/>
    <x v="6"/>
    <s v="US$ FOB"/>
    <n v="243451929"/>
    <n v="547549087"/>
    <n v="601000045"/>
    <n v="864484972"/>
    <n v="744227654"/>
    <n v="685110392"/>
    <n v="384968077"/>
    <n v="267862531"/>
    <n v="469384152"/>
    <n v="295702703"/>
    <n v="1246241786"/>
    <n v="223736590"/>
  </r>
  <r>
    <x v="12"/>
    <x v="7"/>
    <s v="US$ FOB"/>
    <n v="39789027"/>
    <n v="21261650"/>
    <n v="1176"/>
    <n v="17309"/>
    <n v="0"/>
    <n v="60032"/>
    <n v="0"/>
    <n v="36911474"/>
    <n v="22497"/>
    <n v="238"/>
    <n v="416"/>
    <n v="39915247"/>
  </r>
  <r>
    <x v="12"/>
    <x v="8"/>
    <s v="US$ FOB"/>
    <n v="184589232"/>
    <n v="251016275"/>
    <n v="361015083"/>
    <n v="743338046"/>
    <n v="634112486"/>
    <n v="365983284"/>
    <n v="140313106"/>
    <n v="168762827"/>
    <n v="213846134"/>
    <n v="341237815"/>
    <n v="175680214"/>
    <n v="535229689"/>
  </r>
  <r>
    <x v="12"/>
    <x v="9"/>
    <s v="US$ FOB"/>
    <n v="0"/>
    <n v="0"/>
    <n v="0"/>
    <n v="0"/>
    <n v="0"/>
    <n v="0"/>
    <n v="0"/>
    <n v="0"/>
    <n v="0"/>
    <n v="0"/>
    <n v="0"/>
    <n v="0"/>
  </r>
  <r>
    <x v="12"/>
    <x v="10"/>
    <s v="US$ FOB"/>
    <n v="141462717"/>
    <n v="135352903"/>
    <n v="165684857"/>
    <n v="121716768"/>
    <n v="118520563"/>
    <n v="242267935"/>
    <n v="752707"/>
    <n v="0"/>
    <n v="35567785"/>
    <n v="67233383"/>
    <n v="312404540"/>
    <n v="0"/>
  </r>
  <r>
    <x v="12"/>
    <x v="11"/>
    <s v="US$ FOB"/>
    <n v="13760538"/>
    <n v="19277748"/>
    <n v="26661841"/>
    <n v="17438101"/>
    <n v="21932669"/>
    <n v="20123712"/>
    <n v="16960162"/>
    <n v="16311616"/>
    <n v="18694290"/>
    <n v="24694506"/>
    <n v="27723763"/>
    <n v="24396631"/>
  </r>
  <r>
    <x v="12"/>
    <x v="12"/>
    <s v="US$ FOB"/>
    <n v="1055623"/>
    <n v="802410"/>
    <n v="856419"/>
    <n v="360078"/>
    <n v="1779246"/>
    <n v="735658"/>
    <n v="914660"/>
    <n v="1576736"/>
    <n v="1143799"/>
    <n v="1035580"/>
    <n v="1148384"/>
    <n v="526974"/>
  </r>
  <r>
    <x v="12"/>
    <x v="13"/>
    <s v="US$ FOB"/>
    <n v="52325358"/>
    <n v="66777930"/>
    <n v="75965902"/>
    <n v="80774912"/>
    <n v="84640100"/>
    <n v="104464969"/>
    <n v="67557566"/>
    <n v="123540056"/>
    <n v="115961635"/>
    <n v="79565625"/>
    <n v="84403906"/>
    <n v="74219633"/>
  </r>
  <r>
    <x v="13"/>
    <x v="0"/>
    <s v="US$ FOB"/>
    <n v="217350"/>
    <n v="163696"/>
    <n v="4129715"/>
    <n v="298651"/>
    <n v="14378541"/>
    <n v="8435859"/>
    <n v="303326"/>
    <n v="253920"/>
    <n v="4137039"/>
    <n v="3438847"/>
    <n v="7584774"/>
    <n v="7079525"/>
  </r>
  <r>
    <x v="13"/>
    <x v="1"/>
    <s v="US$ FOB"/>
    <n v="4192770"/>
    <n v="3691596"/>
    <n v="3945194"/>
    <n v="5142744"/>
    <n v="4670040"/>
    <n v="4319980"/>
    <n v="3270678"/>
    <n v="5147049"/>
    <n v="3194602"/>
    <n v="4355134"/>
    <n v="3361998"/>
    <n v="3894124"/>
  </r>
  <r>
    <x v="13"/>
    <x v="2"/>
    <s v="US$ FOB"/>
    <n v="29877097"/>
    <n v="18671410"/>
    <n v="50178255"/>
    <n v="41358092"/>
    <n v="43514615"/>
    <n v="29412759"/>
    <n v="0"/>
    <n v="55532010"/>
    <n v="35158628"/>
    <n v="43788406"/>
    <n v="47290473"/>
    <n v="34739733"/>
  </r>
  <r>
    <x v="13"/>
    <x v="3"/>
    <s v="US$ FOB"/>
    <n v="209695282"/>
    <n v="43371204"/>
    <n v="89315480"/>
    <n v="60536708"/>
    <n v="105248711"/>
    <n v="52805206"/>
    <n v="143977315"/>
    <n v="161245330"/>
    <n v="84211308"/>
    <n v="104022867"/>
    <n v="103995977"/>
    <n v="126883095"/>
  </r>
  <r>
    <x v="13"/>
    <x v="4"/>
    <s v="US$ FOB"/>
    <n v="509164278"/>
    <n v="428207716"/>
    <n v="263224163"/>
    <n v="228244981"/>
    <n v="298736562"/>
    <n v="73340393"/>
    <n v="64438005"/>
    <n v="0"/>
    <n v="106383314"/>
    <n v="33121880"/>
    <n v="106262922"/>
    <n v="32760209"/>
  </r>
  <r>
    <x v="13"/>
    <x v="5"/>
    <s v="US$ FOB"/>
    <n v="0"/>
    <n v="0"/>
    <n v="0"/>
    <n v="0"/>
    <n v="0"/>
    <n v="0"/>
    <n v="0"/>
    <n v="0"/>
    <n v="0"/>
    <n v="0"/>
    <n v="0"/>
    <n v="0"/>
  </r>
  <r>
    <x v="13"/>
    <x v="6"/>
    <s v="US$ FOB"/>
    <n v="1075508570"/>
    <n v="377912020"/>
    <n v="610020884"/>
    <n v="1167412168"/>
    <n v="932578245"/>
    <n v="354487484"/>
    <n v="594086608"/>
    <n v="634231013"/>
    <n v="466907846"/>
    <n v="735398292"/>
    <n v="600695205"/>
    <n v="735547149"/>
  </r>
  <r>
    <x v="13"/>
    <x v="7"/>
    <s v="US$ FOB"/>
    <n v="1477"/>
    <n v="0"/>
    <n v="397"/>
    <n v="8646"/>
    <n v="118"/>
    <n v="0"/>
    <n v="6384"/>
    <n v="2337"/>
    <n v="20468214"/>
    <n v="27598364"/>
    <n v="0"/>
    <n v="13102770"/>
  </r>
  <r>
    <x v="13"/>
    <x v="8"/>
    <s v="US$ FOB"/>
    <n v="267458758"/>
    <n v="329015209"/>
    <n v="316849017"/>
    <n v="390546293"/>
    <n v="516810058"/>
    <n v="259588768"/>
    <n v="350901869"/>
    <n v="558035603"/>
    <n v="421359021"/>
    <n v="461528413"/>
    <n v="293379088"/>
    <n v="293327610"/>
  </r>
  <r>
    <x v="13"/>
    <x v="9"/>
    <s v="US$ FOB"/>
    <n v="0"/>
    <n v="0"/>
    <n v="0"/>
    <n v="0"/>
    <n v="0"/>
    <n v="0"/>
    <n v="0"/>
    <n v="0"/>
    <n v="0"/>
    <n v="0"/>
    <n v="0"/>
    <n v="0"/>
  </r>
  <r>
    <x v="13"/>
    <x v="10"/>
    <s v="US$ FOB"/>
    <n v="142003806"/>
    <n v="89384361"/>
    <n v="52518340"/>
    <n v="281103119"/>
    <n v="173403854"/>
    <n v="110159355"/>
    <n v="98632763"/>
    <n v="72191942"/>
    <n v="41450315"/>
    <n v="231854785"/>
    <n v="85688115"/>
    <n v="242117882"/>
  </r>
  <r>
    <x v="13"/>
    <x v="11"/>
    <s v="US$ FOB"/>
    <n v="18968445"/>
    <n v="13728695"/>
    <n v="33576801"/>
    <n v="20595658"/>
    <n v="22343831"/>
    <n v="16757222"/>
    <n v="26743511"/>
    <n v="16906104"/>
    <n v="25665264"/>
    <n v="12838042"/>
    <n v="50017373"/>
    <n v="18431759"/>
  </r>
  <r>
    <x v="13"/>
    <x v="12"/>
    <s v="US$ FOB"/>
    <n v="1609591"/>
    <n v="390786"/>
    <n v="609841"/>
    <n v="1581802"/>
    <n v="883733"/>
    <n v="422188"/>
    <n v="1573830"/>
    <n v="1316882"/>
    <n v="1239743"/>
    <n v="1156955"/>
    <n v="746455"/>
    <n v="538584"/>
  </r>
  <r>
    <x v="13"/>
    <x v="13"/>
    <s v="US$ FOB"/>
    <n v="57533493"/>
    <n v="68266441"/>
    <n v="64725226"/>
    <n v="91034946"/>
    <n v="67256823"/>
    <n v="81760239"/>
    <n v="85645299"/>
    <n v="84286472"/>
    <n v="87647892"/>
    <n v="68074476"/>
    <n v="90443646"/>
    <n v="81463263"/>
  </r>
  <r>
    <x v="14"/>
    <x v="0"/>
    <s v="US$ FOB"/>
    <n v="216541"/>
    <n v="195220"/>
    <n v="292810"/>
    <n v="356278"/>
    <n v="251547"/>
    <n v="194438"/>
    <n v="7691444"/>
    <n v="224929"/>
    <n v="247622"/>
    <n v="3449419"/>
    <n v="326257"/>
    <n v="4379792"/>
  </r>
  <r>
    <x v="14"/>
    <x v="1"/>
    <s v="US$ FOB"/>
    <n v="4843602"/>
    <n v="3412895"/>
    <n v="3950313"/>
    <n v="3914468"/>
    <n v="2778089"/>
    <n v="3067895"/>
    <n v="5058976"/>
    <n v="2844713"/>
    <n v="2847981"/>
    <n v="2921549"/>
    <n v="2297231"/>
    <n v="2769520"/>
  </r>
  <r>
    <x v="14"/>
    <x v="2"/>
    <s v="US$ FOB"/>
    <n v="35594337"/>
    <n v="27016828"/>
    <n v="33522756"/>
    <n v="24207895"/>
    <n v="50236620"/>
    <n v="44539621"/>
    <n v="32210414"/>
    <n v="26797610"/>
    <n v="34700471"/>
    <n v="42058017"/>
    <n v="30466739"/>
    <n v="33700484"/>
  </r>
  <r>
    <x v="14"/>
    <x v="3"/>
    <s v="US$ FOB"/>
    <n v="203331854"/>
    <n v="125826236"/>
    <n v="124721958"/>
    <n v="91977052"/>
    <n v="97239976"/>
    <n v="65590563"/>
    <n v="313721075"/>
    <n v="134452638"/>
    <n v="53844642"/>
    <n v="66688453"/>
    <n v="144505023"/>
    <n v="85906344"/>
  </r>
  <r>
    <x v="14"/>
    <x v="4"/>
    <s v="US$ FOB"/>
    <n v="33333258"/>
    <n v="273640893"/>
    <n v="148918310"/>
    <n v="171378412"/>
    <n v="206196258"/>
    <n v="119858192"/>
    <n v="192160402"/>
    <n v="89275002"/>
    <n v="55304064"/>
    <n v="58648203"/>
    <n v="123013585"/>
    <n v="110612052"/>
  </r>
  <r>
    <x v="14"/>
    <x v="5"/>
    <s v="US$ FOB"/>
    <n v="0"/>
    <n v="0"/>
    <n v="0"/>
    <n v="0"/>
    <n v="0"/>
    <n v="0"/>
    <n v="0"/>
    <n v="0"/>
    <n v="0"/>
    <m/>
    <n v="0"/>
    <n v="0"/>
  </r>
  <r>
    <x v="14"/>
    <x v="6"/>
    <s v="US$ FOB"/>
    <n v="1036978743"/>
    <n v="758666009"/>
    <n v="466543691"/>
    <n v="502823423"/>
    <n v="628179406"/>
    <n v="801130473"/>
    <n v="815297159"/>
    <n v="449336107"/>
    <n v="987650137"/>
    <n v="496939373"/>
    <n v="668071844"/>
    <n v="1113204987"/>
  </r>
  <r>
    <x v="14"/>
    <x v="7"/>
    <s v="US$ FOB"/>
    <n v="13900581"/>
    <n v="20278081"/>
    <n v="21117846"/>
    <n v="100"/>
    <n v="47083986"/>
    <n v="7232443"/>
    <n v="12619499"/>
    <n v="55441663"/>
    <n v="51133547"/>
    <n v="18454355"/>
    <n v="45573964"/>
    <n v="18478396"/>
  </r>
  <r>
    <x v="14"/>
    <x v="8"/>
    <s v="US$ FOB"/>
    <n v="241055114"/>
    <n v="440558468"/>
    <n v="364173140"/>
    <n v="260111898"/>
    <n v="513628677"/>
    <n v="418678270"/>
    <n v="243739292"/>
    <n v="554804937"/>
    <n v="319564039"/>
    <n v="340622343"/>
    <n v="324789556"/>
    <n v="400769144"/>
  </r>
  <r>
    <x v="14"/>
    <x v="9"/>
    <s v="US$ FOB"/>
    <n v="0"/>
    <n v="0"/>
    <n v="0"/>
    <n v="0"/>
    <n v="0"/>
    <n v="0"/>
    <n v="0"/>
    <n v="0"/>
    <n v="0"/>
    <n v="0"/>
    <n v="0"/>
    <n v="0"/>
  </r>
  <r>
    <x v="14"/>
    <x v="10"/>
    <s v="US$ FOB"/>
    <n v="125516730"/>
    <n v="42363203"/>
    <n v="102364023"/>
    <n v="178580584"/>
    <n v="27587958"/>
    <n v="185209678"/>
    <n v="119187632"/>
    <n v="0"/>
    <n v="123961807"/>
    <n v="57382995"/>
    <n v="59950422"/>
    <n v="120497442"/>
  </r>
  <r>
    <x v="14"/>
    <x v="11"/>
    <s v="US$ FOB"/>
    <n v="11134241"/>
    <n v="42952604"/>
    <n v="35511851"/>
    <n v="18617175"/>
    <n v="35537326"/>
    <n v="22587937"/>
    <n v="22367606"/>
    <n v="35232319"/>
    <n v="95433244"/>
    <n v="46008481"/>
    <n v="47866721"/>
    <n v="64036926"/>
  </r>
  <r>
    <x v="14"/>
    <x v="12"/>
    <s v="US$ FOB"/>
    <n v="767523"/>
    <n v="276117"/>
    <n v="1135551"/>
    <n v="717391"/>
    <n v="750776"/>
    <n v="557897"/>
    <n v="866714"/>
    <n v="954656"/>
    <n v="498996"/>
    <n v="1250061"/>
    <n v="432577"/>
    <n v="665579"/>
  </r>
  <r>
    <x v="14"/>
    <x v="13"/>
    <s v="US$ FOB"/>
    <n v="67051235"/>
    <n v="71193440"/>
    <n v="32638617"/>
    <n v="73746221"/>
    <n v="87440586"/>
    <n v="72166988"/>
    <n v="76341680"/>
    <n v="92930035"/>
    <n v="65853502"/>
    <n v="62833128"/>
    <n v="58164594"/>
    <n v="64194189"/>
  </r>
  <r>
    <x v="15"/>
    <x v="0"/>
    <s v="US$ FOB"/>
    <n v="4067649"/>
    <n v="144552"/>
    <n v="157250"/>
    <n v="141767"/>
    <n v="178222"/>
    <n v="117196"/>
    <n v="148067"/>
    <n v="223565"/>
    <n v="136076"/>
    <n v="202120"/>
    <n v="167201"/>
    <n v="197511"/>
  </r>
  <r>
    <x v="15"/>
    <x v="1"/>
    <s v="US$ FOB"/>
    <n v="2514987"/>
    <n v="2578547"/>
    <n v="3580521"/>
    <n v="3088817"/>
    <n v="3370593"/>
    <n v="3442305"/>
    <n v="3930275"/>
    <n v="3215605"/>
    <n v="3020044"/>
    <n v="3523083"/>
    <n v="2307014"/>
    <n v="1752772"/>
  </r>
  <r>
    <x v="15"/>
    <x v="2"/>
    <s v="US$ FOB"/>
    <n v="28384202"/>
    <n v="19248570"/>
    <n v="46117870"/>
    <n v="14718658"/>
    <n v="32641755"/>
    <n v="24197716"/>
    <n v="34022316"/>
    <n v="19613245"/>
    <n v="15216545"/>
    <n v="8252430"/>
    <n v="18129000"/>
    <n v="18755382"/>
  </r>
  <r>
    <x v="15"/>
    <x v="3"/>
    <s v="US$ FOB"/>
    <n v="67011285"/>
    <n v="42291751"/>
    <n v="52731866"/>
    <n v="68716670"/>
    <n v="19114577"/>
    <n v="45418737"/>
    <n v="38387355"/>
    <n v="24878610"/>
    <n v="41975512"/>
    <n v="33928814"/>
    <n v="115143473"/>
    <n v="46942949"/>
  </r>
  <r>
    <x v="15"/>
    <x v="4"/>
    <s v="US$ FOB"/>
    <n v="192198148"/>
    <n v="163801084"/>
    <n v="103821707"/>
    <n v="152115408"/>
    <n v="131950007"/>
    <n v="94875996"/>
    <n v="53240666"/>
    <n v="22130037"/>
    <n v="2440712"/>
    <n v="18411441"/>
    <n v="67737919"/>
    <n v="44946305"/>
  </r>
  <r>
    <x v="15"/>
    <x v="5"/>
    <s v="US$ FOB"/>
    <n v="0"/>
    <n v="0"/>
    <m/>
    <n v="0"/>
    <n v="0"/>
    <m/>
    <n v="0"/>
    <n v="0"/>
    <n v="0"/>
    <m/>
    <n v="0"/>
    <n v="0"/>
  </r>
  <r>
    <x v="15"/>
    <x v="6"/>
    <s v="US$ FOB"/>
    <n v="481060475"/>
    <n v="472130125"/>
    <n v="389998734"/>
    <n v="208451361"/>
    <n v="309510334"/>
    <n v="310183480"/>
    <n v="423852704"/>
    <n v="12322797"/>
    <n v="240001587"/>
    <n v="150245441"/>
    <n v="339782482"/>
    <n v="77607685"/>
  </r>
  <r>
    <x v="15"/>
    <x v="7"/>
    <s v="US$ FOB"/>
    <n v="28400917"/>
    <n v="33362808"/>
    <n v="6305492"/>
    <n v="17852733"/>
    <n v="9058728"/>
    <n v="12503903"/>
    <n v="16560134"/>
    <n v="6644837"/>
    <n v="14637"/>
    <n v="6092394"/>
    <n v="2558474"/>
    <n v="2436156"/>
  </r>
  <r>
    <x v="15"/>
    <x v="8"/>
    <s v="US$ FOB"/>
    <n v="276566453"/>
    <n v="253522469"/>
    <n v="376049481"/>
    <n v="220209010"/>
    <n v="183936803"/>
    <n v="249564587"/>
    <n v="141250949"/>
    <n v="71279491"/>
    <n v="156007908"/>
    <n v="222189382"/>
    <n v="277666497"/>
    <n v="152034903"/>
  </r>
  <r>
    <x v="15"/>
    <x v="9"/>
    <s v="US$ FOB"/>
    <n v="0"/>
    <n v="0"/>
    <m/>
    <n v="0"/>
    <n v="0"/>
    <m/>
    <n v="0"/>
    <n v="0"/>
    <n v="0"/>
    <m/>
    <n v="0"/>
    <n v="0"/>
  </r>
  <r>
    <x v="15"/>
    <x v="10"/>
    <s v="US$ FOB"/>
    <n v="31441884"/>
    <n v="141693277"/>
    <n v="20468060"/>
    <n v="47902302"/>
    <n v="92228529"/>
    <n v="75431456"/>
    <n v="54713045"/>
    <n v="0"/>
    <n v="1396736"/>
    <n v="81149413"/>
    <n v="86865773"/>
    <n v="15030559"/>
  </r>
  <r>
    <x v="15"/>
    <x v="11"/>
    <s v="US$ FOB"/>
    <n v="49126100"/>
    <n v="76380979"/>
    <n v="12615105"/>
    <n v="33907219"/>
    <n v="10683087"/>
    <n v="44955333"/>
    <n v="30522632"/>
    <n v="13827500"/>
    <n v="30492443"/>
    <n v="23493064"/>
    <n v="34167150"/>
    <n v="18746053"/>
  </r>
  <r>
    <x v="15"/>
    <x v="12"/>
    <s v="US$ FOB"/>
    <n v="1006376"/>
    <n v="611339"/>
    <n v="491867"/>
    <n v="68964"/>
    <n v="563424"/>
    <n v="710292"/>
    <n v="840401"/>
    <n v="404672"/>
    <n v="544314"/>
    <n v="373948"/>
    <n v="713205"/>
    <n v="437955"/>
  </r>
  <r>
    <x v="15"/>
    <x v="13"/>
    <s v="US$ FOB"/>
    <n v="47278184"/>
    <n v="37179632"/>
    <n v="46359339"/>
    <n v="30797471"/>
    <n v="44444908"/>
    <n v="81860504"/>
    <n v="37906818"/>
    <n v="28069565"/>
    <n v="50996745"/>
    <n v="38151320"/>
    <n v="59578916"/>
    <n v="70719016"/>
  </r>
  <r>
    <x v="16"/>
    <x v="0"/>
    <s v="US$ FOB"/>
    <n v="98478"/>
    <n v="146159"/>
    <n v="201427"/>
    <n v="63003"/>
    <n v="25349"/>
    <n v="69245"/>
    <n v="51762"/>
    <n v="145432"/>
    <n v="68618"/>
    <n v="69003"/>
    <n v="121407"/>
    <n v="63867"/>
  </r>
  <r>
    <x v="16"/>
    <x v="1"/>
    <s v="US$ FOB"/>
    <n v="3615760"/>
    <n v="2508884"/>
    <n v="3257325"/>
    <n v="1955324"/>
    <n v="2766046"/>
    <n v="2791601"/>
    <n v="2534540"/>
    <n v="2368991"/>
    <n v="2428830"/>
    <n v="2348201"/>
    <n v="4088070"/>
    <n v="2173519"/>
  </r>
  <r>
    <x v="16"/>
    <x v="2"/>
    <s v="US$ FOB"/>
    <n v="16112956"/>
    <n v="5286736"/>
    <n v="25328759"/>
    <n v="11897416"/>
    <n v="5171760"/>
    <n v="10969299"/>
    <n v="2355339"/>
    <n v="16739350"/>
    <n v="19620358"/>
    <n v="5282505"/>
    <n v="11411150"/>
    <n v="16798995"/>
  </r>
  <r>
    <x v="16"/>
    <x v="3"/>
    <s v="US$ FOB"/>
    <n v="10502633"/>
    <n v="97194767"/>
    <n v="26324031"/>
    <n v="81645630"/>
    <n v="61457452"/>
    <n v="69911608"/>
    <n v="59403676"/>
    <n v="72612015"/>
    <n v="50940056"/>
    <n v="40513400"/>
    <n v="39279503"/>
    <n v="31841666"/>
  </r>
  <r>
    <x v="16"/>
    <x v="4"/>
    <s v="US$ FOB"/>
    <n v="262"/>
    <n v="83193707"/>
    <n v="96699329"/>
    <n v="55313051"/>
    <n v="59264532"/>
    <n v="109759554"/>
    <n v="105000092"/>
    <n v="102306692"/>
    <n v="96649326"/>
    <n v="63002485"/>
    <n v="55226259"/>
    <n v="88663529"/>
  </r>
  <r>
    <x v="16"/>
    <x v="5"/>
    <s v="US$ FOB"/>
    <n v="0"/>
    <n v="0"/>
    <n v="0"/>
    <n v="0"/>
    <n v="0"/>
    <n v="0"/>
    <n v="0"/>
    <n v="0"/>
    <n v="0"/>
    <n v="0"/>
    <n v="0"/>
    <m/>
  </r>
  <r>
    <x v="16"/>
    <x v="6"/>
    <s v="US$ FOB"/>
    <n v="58075521"/>
    <n v="158641123"/>
    <n v="315949542"/>
    <n v="181131255"/>
    <n v="209223922"/>
    <n v="228087966"/>
    <n v="309155065"/>
    <n v="292954014"/>
    <n v="293039586"/>
    <n v="265856228"/>
    <n v="292184466"/>
    <n v="292517525"/>
  </r>
  <r>
    <x v="16"/>
    <x v="7"/>
    <s v="US$ FOB"/>
    <n v="4947233"/>
    <n v="11683"/>
    <n v="778604"/>
    <n v="786513"/>
    <n v="163346"/>
    <n v="326250"/>
    <n v="4331349"/>
    <n v="163125"/>
    <n v="164085"/>
    <n v="2263169"/>
    <n v="1409508"/>
    <n v="258116"/>
  </r>
  <r>
    <x v="16"/>
    <x v="8"/>
    <s v="US$ FOB"/>
    <n v="7769770"/>
    <n v="310560216"/>
    <n v="200222462"/>
    <n v="260459043"/>
    <n v="151736083"/>
    <n v="134564288"/>
    <n v="372227152"/>
    <n v="372133454"/>
    <n v="154309915"/>
    <n v="169561333"/>
    <n v="98017492"/>
    <n v="174274388"/>
  </r>
  <r>
    <x v="16"/>
    <x v="9"/>
    <s v="US$ FOB"/>
    <n v="0"/>
    <n v="0"/>
    <n v="0"/>
    <n v="0"/>
    <n v="0"/>
    <n v="0"/>
    <n v="0"/>
    <n v="0"/>
    <n v="0"/>
    <n v="0"/>
    <n v="0"/>
    <n v="0"/>
  </r>
  <r>
    <x v="16"/>
    <x v="10"/>
    <s v="US$ FOB"/>
    <n v="14547913"/>
    <n v="59528150"/>
    <n v="37637143"/>
    <n v="77588525"/>
    <n v="84605061"/>
    <n v="7497807"/>
    <n v="17241319"/>
    <n v="14608898"/>
    <n v="35345172"/>
    <n v="56645033"/>
    <n v="0"/>
    <n v="39449900"/>
  </r>
  <r>
    <x v="16"/>
    <x v="11"/>
    <s v="US$ FOB"/>
    <n v="5046118"/>
    <n v="34298032"/>
    <n v="8157521"/>
    <n v="10199651"/>
    <n v="11973269"/>
    <n v="30774080"/>
    <n v="14940071"/>
    <n v="24307219"/>
    <n v="21941575"/>
    <n v="41926276"/>
    <n v="26945423"/>
    <n v="14559629"/>
  </r>
  <r>
    <x v="16"/>
    <x v="12"/>
    <s v="US$ FOB"/>
    <n v="674795"/>
    <n v="233767"/>
    <n v="340267"/>
    <n v="335527"/>
    <n v="471408"/>
    <n v="584888"/>
    <n v="647171"/>
    <n v="3664335"/>
    <n v="522679"/>
    <n v="1391982"/>
    <n v="403792"/>
    <n v="225996"/>
  </r>
  <r>
    <x v="16"/>
    <x v="13"/>
    <s v="US$ FOB"/>
    <n v="30165570"/>
    <n v="56798262"/>
    <n v="29073804"/>
    <n v="35932710"/>
    <n v="32757177"/>
    <n v="35056649"/>
    <n v="42274834"/>
    <n v="33510287"/>
    <n v="44187187"/>
    <n v="57550706"/>
    <n v="32109369"/>
    <n v="48865742"/>
  </r>
  <r>
    <x v="17"/>
    <x v="0"/>
    <s v="US$ FOB"/>
    <n v="134186"/>
    <n v="100337"/>
    <n v="290898"/>
    <n v="223044"/>
    <n v="103135"/>
    <n v="232263"/>
    <n v="149106"/>
    <n v="81564"/>
    <n v="98469"/>
    <n v="251087"/>
    <n v="190449"/>
    <n v="431747"/>
  </r>
  <r>
    <x v="17"/>
    <x v="1"/>
    <s v="US$ FOB"/>
    <n v="2572245"/>
    <n v="1159447"/>
    <n v="3374506"/>
    <n v="4498235"/>
    <n v="2386879"/>
    <n v="2889901"/>
    <n v="3375992"/>
    <n v="4455418"/>
    <n v="4071560"/>
    <n v="4120665"/>
    <n v="3933958"/>
    <n v="2867877"/>
  </r>
  <r>
    <x v="17"/>
    <x v="2"/>
    <s v="US$ FOB"/>
    <n v="18377954"/>
    <n v="18591365"/>
    <n v="18852371"/>
    <n v="21956526"/>
    <n v="26578133"/>
    <n v="7972952"/>
    <n v="18384679"/>
    <n v="10666463"/>
    <n v="20983365"/>
    <n v="16377136"/>
    <n v="30170609"/>
    <n v="11034920"/>
  </r>
  <r>
    <x v="17"/>
    <x v="3"/>
    <s v="US$ FOB"/>
    <n v="40581273"/>
    <n v="107332782"/>
    <n v="28068765"/>
    <n v="20758259"/>
    <n v="31281884"/>
    <n v="101796898"/>
    <n v="88576291"/>
    <n v="101706807"/>
    <n v="99765464"/>
    <n v="48770363"/>
    <n v="31861774"/>
    <n v="7679310"/>
  </r>
  <r>
    <x v="17"/>
    <x v="4"/>
    <s v="US$ FOB"/>
    <n v="115274214"/>
    <n v="263418318"/>
    <n v="201064455"/>
    <n v="159032884"/>
    <n v="112776335"/>
    <n v="182891215"/>
    <n v="114815784"/>
    <n v="116509775"/>
    <n v="97498361"/>
    <n v="129176940"/>
    <n v="81161851"/>
    <n v="158008714"/>
  </r>
  <r>
    <x v="17"/>
    <x v="5"/>
    <s v="US$ FOB"/>
    <n v="0"/>
    <n v="0"/>
    <n v="0"/>
    <n v="0"/>
    <s v="-"/>
    <n v="203241"/>
    <n v="0"/>
    <n v="0"/>
    <n v="0"/>
    <n v="0"/>
    <n v="0"/>
    <n v="0"/>
  </r>
  <r>
    <x v="17"/>
    <x v="6"/>
    <s v="US$ FOB"/>
    <n v="329705864"/>
    <n v="482049409"/>
    <n v="356665390"/>
    <n v="346923659"/>
    <n v="341106131"/>
    <n v="492780485"/>
    <n v="457784510"/>
    <n v="518082834"/>
    <n v="442086564"/>
    <n v="632835389"/>
    <n v="611416300"/>
    <n v="611012298"/>
  </r>
  <r>
    <x v="17"/>
    <x v="7"/>
    <s v="US$ FOB"/>
    <n v="4979"/>
    <n v="0"/>
    <n v="1760300"/>
    <n v="42822"/>
    <n v="6690"/>
    <n v="0"/>
    <n v="55711"/>
    <n v="46254"/>
    <n v="0"/>
    <n v="0"/>
    <n v="91552"/>
    <n v="23133044"/>
  </r>
  <r>
    <x v="17"/>
    <x v="8"/>
    <s v="US$ FOB"/>
    <n v="396984348"/>
    <n v="364429847"/>
    <n v="331956768"/>
    <n v="298673233"/>
    <n v="145405735"/>
    <n v="280879780"/>
    <n v="281789035"/>
    <n v="274728640"/>
    <n v="233735191"/>
    <n v="360524178"/>
    <n v="132749095"/>
    <n v="329683000"/>
  </r>
  <r>
    <x v="17"/>
    <x v="9"/>
    <s v="US$ FOB"/>
    <n v="0"/>
    <n v="0"/>
    <n v="0"/>
    <n v="0"/>
    <s v="-"/>
    <n v="0"/>
    <n v="0"/>
    <n v="0"/>
    <n v="0"/>
    <n v="0"/>
    <n v="0"/>
    <n v="0"/>
  </r>
  <r>
    <x v="17"/>
    <x v="10"/>
    <s v="US$ FOB"/>
    <n v="46016903"/>
    <n v="8332727"/>
    <n v="32109877"/>
    <n v="168"/>
    <n v="19497916"/>
    <n v="41144893"/>
    <n v="0"/>
    <n v="17673469"/>
    <n v="16554974"/>
    <n v="40897537"/>
    <n v="0"/>
    <n v="469103"/>
  </r>
  <r>
    <x v="17"/>
    <x v="11"/>
    <s v="US$ FOB"/>
    <n v="23129330"/>
    <n v="54960580"/>
    <n v="54785456"/>
    <n v="69653878"/>
    <n v="6825650"/>
    <n v="35660145"/>
    <n v="41989103"/>
    <n v="43734293"/>
    <n v="27121030"/>
    <n v="38868365"/>
    <n v="16299663"/>
    <n v="56123226"/>
  </r>
  <r>
    <x v="17"/>
    <x v="12"/>
    <s v="US$ FOB"/>
    <n v="398923"/>
    <n v="504463"/>
    <n v="621224"/>
    <n v="734002"/>
    <n v="394346"/>
    <n v="488109"/>
    <n v="914120"/>
    <n v="709199"/>
    <n v="588200"/>
    <n v="580926"/>
    <n v="614321"/>
    <n v="470153"/>
  </r>
  <r>
    <x v="17"/>
    <x v="13"/>
    <s v="US$ FOB"/>
    <n v="29063458"/>
    <n v="24632309"/>
    <n v="39902503"/>
    <n v="37873197"/>
    <n v="60701031"/>
    <n v="39829170"/>
    <n v="51155596"/>
    <n v="45135329"/>
    <n v="41249772"/>
    <n v="39260540"/>
    <n v="46022190"/>
    <n v="33528376"/>
  </r>
  <r>
    <x v="18"/>
    <x v="0"/>
    <s v="US$ FOB"/>
    <n v="45621"/>
    <n v="200348"/>
    <n v="280346"/>
    <n v="65784"/>
    <n v="110737"/>
    <n v="324695"/>
    <n v="119090"/>
    <n v="192392"/>
    <n v="152745"/>
    <n v="137138"/>
    <n v="160254"/>
    <n v="276322"/>
  </r>
  <r>
    <x v="18"/>
    <x v="1"/>
    <s v="US$ FOB"/>
    <n v="3570987"/>
    <n v="3198627"/>
    <n v="4357011"/>
    <n v="4691285"/>
    <n v="3143567"/>
    <n v="4609918"/>
    <n v="3506086"/>
    <n v="4144117"/>
    <n v="3438423"/>
    <n v="2630922"/>
    <n v="1952750"/>
    <n v="1503381"/>
  </r>
  <r>
    <x v="18"/>
    <x v="2"/>
    <s v="US$ FOB"/>
    <n v="11353715"/>
    <n v="37735602"/>
    <n v="20512006"/>
    <n v="43098406"/>
    <n v="14265174"/>
    <n v="30175903"/>
    <n v="26325423"/>
    <n v="26895216"/>
    <n v="17348663"/>
    <n v="35742648"/>
    <n v="17671277"/>
    <n v="19448753"/>
  </r>
  <r>
    <x v="18"/>
    <x v="3"/>
    <s v="US$ FOB"/>
    <n v="140558144"/>
    <n v="138343683"/>
    <n v="100087559"/>
    <n v="70402531"/>
    <n v="46159438"/>
    <n v="62861327"/>
    <n v="96434416"/>
    <n v="198426816"/>
    <n v="67709129"/>
    <n v="67921274"/>
    <n v="150438819"/>
    <n v="93278851"/>
  </r>
  <r>
    <x v="18"/>
    <x v="4"/>
    <s v="US$ FOB"/>
    <n v="179457789"/>
    <n v="209788037"/>
    <n v="182250611"/>
    <n v="121623726"/>
    <n v="104260234"/>
    <n v="112485014"/>
    <n v="91421957"/>
    <n v="74639844"/>
    <n v="48399140"/>
    <n v="44765689"/>
    <n v="103067169"/>
    <n v="161236322"/>
  </r>
  <r>
    <x v="18"/>
    <x v="5"/>
    <s v="US$ FOB"/>
    <n v="0"/>
    <n v="0"/>
    <n v="0"/>
    <n v="0"/>
    <n v="0"/>
    <n v="0"/>
    <n v="0"/>
    <n v="0"/>
    <n v="0"/>
    <n v="0"/>
    <n v="0"/>
    <n v="3782813"/>
  </r>
  <r>
    <x v="18"/>
    <x v="6"/>
    <s v="US$ FOB"/>
    <n v="797492005"/>
    <n v="482270621"/>
    <n v="530279263"/>
    <n v="582503613"/>
    <n v="397968566"/>
    <n v="374957548"/>
    <n v="392857692"/>
    <n v="418898343"/>
    <n v="277594965"/>
    <n v="660464457"/>
    <n v="544111231"/>
    <n v="834624906"/>
  </r>
  <r>
    <x v="18"/>
    <x v="7"/>
    <s v="US$ FOB"/>
    <n v="46923"/>
    <n v="12998435"/>
    <n v="16305472"/>
    <n v="27656"/>
    <n v="15977857"/>
    <n v="46297"/>
    <n v="11907692"/>
    <n v="19350713"/>
    <n v="0"/>
    <n v="337"/>
    <n v="33540442"/>
    <n v="20184629"/>
  </r>
  <r>
    <x v="18"/>
    <x v="8"/>
    <s v="US$ FOB"/>
    <n v="173872930"/>
    <n v="274799351"/>
    <n v="257125554"/>
    <n v="180875812"/>
    <n v="137920944"/>
    <n v="288833722"/>
    <n v="550380398"/>
    <n v="435285539"/>
    <n v="300848412"/>
    <n v="298669404"/>
    <n v="281783477"/>
    <n v="428134732"/>
  </r>
  <r>
    <x v="18"/>
    <x v="9"/>
    <s v="US$ FOB"/>
    <n v="0"/>
    <n v="0"/>
    <n v="0"/>
    <n v="0"/>
    <n v="0"/>
    <n v="0"/>
    <n v="0"/>
    <n v="0"/>
    <n v="0"/>
    <n v="0"/>
    <n v="0"/>
    <n v="0"/>
  </r>
  <r>
    <x v="18"/>
    <x v="10"/>
    <s v="US$ FOB"/>
    <n v="63758335"/>
    <n v="22953199"/>
    <n v="12030759"/>
    <n v="225250"/>
    <n v="0"/>
    <n v="31498334"/>
    <n v="26040256"/>
    <n v="988"/>
    <n v="56066562"/>
    <n v="109100217"/>
    <n v="76806487"/>
    <n v="55017942"/>
  </r>
  <r>
    <x v="18"/>
    <x v="11"/>
    <s v="US$ FOB"/>
    <n v="24074552"/>
    <n v="13099718"/>
    <n v="10670908"/>
    <n v="25551784"/>
    <n v="69332603"/>
    <n v="21273013"/>
    <n v="60061147"/>
    <n v="43990630"/>
    <n v="27949833"/>
    <n v="49794186"/>
    <n v="89747388"/>
    <n v="43765573"/>
  </r>
  <r>
    <x v="18"/>
    <x v="12"/>
    <s v="US$ FOB"/>
    <n v="1756713"/>
    <n v="608109"/>
    <n v="1166213"/>
    <n v="814982"/>
    <n v="888714"/>
    <n v="1258479"/>
    <n v="1096467"/>
    <n v="990642"/>
    <n v="439971"/>
    <n v="1271703"/>
    <n v="1248309"/>
    <n v="1194868"/>
  </r>
  <r>
    <x v="18"/>
    <x v="13"/>
    <s v="US$ FOB"/>
    <n v="49635676"/>
    <n v="31918497"/>
    <n v="69763380"/>
    <n v="79948939"/>
    <n v="42480953"/>
    <n v="38766771"/>
    <n v="65249164"/>
    <n v="99560965"/>
    <n v="81115495"/>
    <n v="56690307"/>
    <n v="47247312"/>
    <n v="43179260"/>
  </r>
  <r>
    <x v="19"/>
    <x v="0"/>
    <s v="US$ FOB"/>
    <n v="115030"/>
    <n v="240506"/>
    <n v="165686"/>
    <n v="260411"/>
    <n v="375200"/>
    <n v="215381"/>
    <n v="932762"/>
    <n v="328497"/>
    <n v="390125"/>
    <n v="968951"/>
    <n v="463769"/>
    <n v="629269"/>
  </r>
  <r>
    <x v="19"/>
    <x v="1"/>
    <s v="US$ FOB"/>
    <n v="2258689"/>
    <n v="1664107"/>
    <n v="2092852"/>
    <n v="2596015"/>
    <n v="2252347"/>
    <n v="2149609"/>
    <n v="2496561"/>
    <n v="1396119"/>
    <n v="2248127"/>
    <n v="2903723"/>
    <n v="2003997"/>
    <n v="1444015"/>
  </r>
  <r>
    <x v="19"/>
    <x v="2"/>
    <s v="US$ FOB"/>
    <n v="14373683"/>
    <n v="28990097"/>
    <n v="17105380"/>
    <n v="18214965"/>
    <n v="27263778"/>
    <n v="7439666"/>
    <n v="19931090"/>
    <n v="15693985"/>
    <n v="13596665"/>
    <n v="17603010"/>
    <n v="14499430"/>
    <n v="14030151"/>
  </r>
  <r>
    <x v="19"/>
    <x v="3"/>
    <s v="US$ FOB"/>
    <n v="106793850"/>
    <n v="31860953"/>
    <n v="55890779"/>
    <n v="65768594"/>
    <n v="95836918"/>
    <n v="46392408"/>
    <n v="50551891"/>
    <n v="42146768"/>
    <n v="14764911"/>
    <n v="72750746"/>
    <n v="28842496"/>
    <n v="78239046"/>
  </r>
  <r>
    <x v="19"/>
    <x v="4"/>
    <s v="US$ FOB"/>
    <n v="165301056"/>
    <n v="115713666"/>
    <n v="127780200"/>
    <n v="196416004"/>
    <n v="245263808"/>
    <n v="112335749"/>
    <n v="253339300"/>
    <n v="135899611"/>
    <n v="128057505"/>
    <n v="166920369"/>
    <n v="247135856"/>
    <n v="145228291"/>
  </r>
  <r>
    <x v="19"/>
    <x v="5"/>
    <s v="US$ FOB"/>
    <n v="3474162"/>
    <n v="2835236"/>
    <n v="0"/>
    <n v="216001"/>
    <n v="13644489"/>
    <n v="0"/>
    <n v="6018918"/>
    <n v="10"/>
    <n v="167375"/>
    <n v="424203"/>
    <n v="7217551"/>
    <n v="6465117"/>
  </r>
  <r>
    <x v="19"/>
    <x v="6"/>
    <s v="US$ FOB"/>
    <n v="462885063"/>
    <n v="322058985"/>
    <n v="404714452"/>
    <n v="547288654"/>
    <n v="588743972"/>
    <n v="467029152"/>
    <n v="558514835"/>
    <n v="508841749"/>
    <n v="605189772"/>
    <n v="798813266"/>
    <n v="973941107"/>
    <n v="448858430"/>
  </r>
  <r>
    <x v="19"/>
    <x v="7"/>
    <s v="US$ FOB"/>
    <n v="31135"/>
    <n v="0"/>
    <n v="0"/>
    <n v="0"/>
    <n v="0"/>
    <n v="0"/>
    <n v="20320333"/>
    <n v="0"/>
    <n v="30416"/>
    <n v="0"/>
    <n v="0"/>
    <n v="0"/>
  </r>
  <r>
    <x v="19"/>
    <x v="8"/>
    <s v="US$ FOB"/>
    <n v="156760372"/>
    <n v="362761198"/>
    <n v="274620369"/>
    <n v="149511911"/>
    <n v="162592960"/>
    <n v="125041119"/>
    <n v="648220501"/>
    <n v="268066325"/>
    <n v="285240516"/>
    <n v="234722042"/>
    <n v="212259240"/>
    <n v="32665128"/>
  </r>
  <r>
    <x v="19"/>
    <x v="9"/>
    <s v="US$ FOB"/>
    <n v="0"/>
    <n v="0"/>
    <n v="0"/>
    <n v="0"/>
    <n v="0"/>
    <n v="0"/>
    <n v="0"/>
    <n v="0"/>
    <n v="0"/>
    <n v="0"/>
    <n v="0"/>
    <n v="0"/>
  </r>
  <r>
    <x v="19"/>
    <x v="10"/>
    <s v="US$ FOB"/>
    <n v="106941405"/>
    <n v="51998993"/>
    <n v="0"/>
    <n v="82945852"/>
    <n v="27587125"/>
    <n v="393645"/>
    <n v="5833200"/>
    <n v="68019748"/>
    <n v="78155136"/>
    <n v="53656527"/>
    <n v="25960621"/>
    <n v="24623877"/>
  </r>
  <r>
    <x v="19"/>
    <x v="11"/>
    <s v="US$ FOB"/>
    <n v="28833370"/>
    <n v="10048987"/>
    <n v="46547123"/>
    <n v="21438523"/>
    <n v="41305380"/>
    <n v="7971104"/>
    <n v="30190033"/>
    <n v="31253067"/>
    <n v="9576559"/>
    <n v="15401239"/>
    <n v="17637893"/>
    <n v="7014607"/>
  </r>
  <r>
    <x v="19"/>
    <x v="12"/>
    <s v="US$ FOB"/>
    <n v="663051"/>
    <n v="1842354"/>
    <n v="356453"/>
    <n v="1999097"/>
    <n v="1549320"/>
    <n v="700735"/>
    <n v="1268861"/>
    <n v="538983"/>
    <n v="653725"/>
    <n v="1202739"/>
    <n v="760151"/>
    <n v="891385"/>
  </r>
  <r>
    <x v="19"/>
    <x v="13"/>
    <s v="US$ FOB"/>
    <n v="48192968"/>
    <n v="45023069"/>
    <n v="46313825"/>
    <n v="49193684"/>
    <n v="48900348"/>
    <n v="63392396"/>
    <n v="51646971"/>
    <n v="50561617"/>
    <n v="57337167"/>
    <n v="65232636"/>
    <n v="58653055"/>
    <n v="57483969"/>
  </r>
  <r>
    <x v="20"/>
    <x v="0"/>
    <s v="US$ FOB"/>
    <n v="671203"/>
    <n v="1183571"/>
    <n v="1000179"/>
    <n v="1789264"/>
    <n v="2358165"/>
    <n v="635765"/>
    <n v="1178926"/>
    <n v="514400"/>
    <n v="848004"/>
    <n v="1153706"/>
    <n v="1251177"/>
    <n v="1180615"/>
  </r>
  <r>
    <x v="20"/>
    <x v="1"/>
    <s v="US$ FOB"/>
    <n v="2721523"/>
    <n v="2662898"/>
    <n v="4834043"/>
    <n v="3656514"/>
    <n v="2063200"/>
    <n v="2321469"/>
    <n v="4032793"/>
    <n v="3773212"/>
    <n v="9435577"/>
    <n v="11351487"/>
    <n v="12364192"/>
    <n v="10291042"/>
  </r>
  <r>
    <x v="20"/>
    <x v="2"/>
    <s v="US$ FOB"/>
    <n v="17063310"/>
    <n v="7933338"/>
    <n v="8159455"/>
    <n v="10431014"/>
    <n v="9631307"/>
    <n v="13269486"/>
    <n v="14225317"/>
    <n v="9091791"/>
    <n v="17304090"/>
    <n v="12408611"/>
    <n v="28094244"/>
    <n v="10737988"/>
  </r>
  <r>
    <x v="20"/>
    <x v="3"/>
    <s v="US$ FOB"/>
    <n v="35585179"/>
    <n v="24550902"/>
    <n v="35463851"/>
    <n v="45967604"/>
    <n v="57478441"/>
    <n v="62972935"/>
    <n v="36914036"/>
    <n v="21773491"/>
    <n v="36072156"/>
    <n v="36113711"/>
    <n v="95131164"/>
    <n v="72760549"/>
  </r>
  <r>
    <x v="20"/>
    <x v="4"/>
    <s v="US$ FOB"/>
    <n v="253631137"/>
    <n v="156309154"/>
    <n v="180508967"/>
    <n v="88087471"/>
    <n v="52656292"/>
    <n v="34184780"/>
    <n v="48376940"/>
    <n v="64182674"/>
    <n v="58014080"/>
    <n v="92657819"/>
    <n v="75286546"/>
    <n v="111546152"/>
  </r>
  <r>
    <x v="20"/>
    <x v="5"/>
    <s v="US$ FOB"/>
    <n v="0"/>
    <n v="6722109"/>
    <n v="6466152"/>
    <n v="10"/>
    <n v="10"/>
    <n v="2857618"/>
    <n v="4536370"/>
    <n v="0"/>
    <n v="0"/>
    <n v="0"/>
    <n v="20"/>
    <n v="0"/>
  </r>
  <r>
    <x v="20"/>
    <x v="6"/>
    <s v="US$ FOB"/>
    <n v="596249420"/>
    <n v="532926221"/>
    <n v="376359647"/>
    <n v="279945942"/>
    <n v="169208021"/>
    <n v="191578337"/>
    <n v="331316749"/>
    <n v="349310675"/>
    <n v="300786957"/>
    <n v="342126843"/>
    <n v="252555239"/>
    <n v="304843216"/>
  </r>
  <r>
    <x v="20"/>
    <x v="7"/>
    <s v="US$ FOB"/>
    <n v="0"/>
    <n v="0"/>
    <n v="39514"/>
    <n v="0"/>
    <n v="0"/>
    <n v="0"/>
    <n v="0"/>
    <n v="15507260"/>
    <n v="0"/>
    <n v="0"/>
    <n v="0"/>
    <n v="13124929"/>
  </r>
  <r>
    <x v="20"/>
    <x v="8"/>
    <s v="US$ FOB"/>
    <n v="176973517"/>
    <n v="143944677"/>
    <n v="119590876"/>
    <n v="106969270"/>
    <n v="21610896"/>
    <n v="53822007"/>
    <n v="35975604"/>
    <n v="88546386"/>
    <n v="165213242"/>
    <n v="88810211"/>
    <n v="122159639"/>
    <n v="18260908"/>
  </r>
  <r>
    <x v="20"/>
    <x v="9"/>
    <s v="US$ FOB"/>
    <n v="0"/>
    <n v="0"/>
    <n v="0"/>
    <n v="0"/>
    <n v="0"/>
    <n v="0"/>
    <n v="0"/>
    <n v="0"/>
    <n v="0"/>
    <n v="0"/>
    <n v="0"/>
    <n v="0"/>
  </r>
  <r>
    <x v="20"/>
    <x v="10"/>
    <s v="US$ FOB"/>
    <n v="78953444"/>
    <n v="45326397"/>
    <n v="0"/>
    <n v="0"/>
    <n v="0"/>
    <n v="0"/>
    <n v="0"/>
    <n v="0"/>
    <n v="0"/>
    <n v="0"/>
    <n v="0"/>
    <n v="28725951"/>
  </r>
  <r>
    <x v="20"/>
    <x v="11"/>
    <s v="US$ FOB"/>
    <n v="20868672"/>
    <n v="34615190"/>
    <n v="25918989"/>
    <n v="17718598"/>
    <n v="14259345"/>
    <n v="14693412"/>
    <n v="7153252"/>
    <n v="19800036"/>
    <n v="27240214"/>
    <n v="42619023"/>
    <n v="32227579"/>
    <n v="67196229"/>
  </r>
  <r>
    <x v="20"/>
    <x v="12"/>
    <s v="US$ FOB"/>
    <n v="1266296"/>
    <n v="1218400"/>
    <n v="1332655"/>
    <n v="742846"/>
    <n v="439521"/>
    <n v="34386"/>
    <n v="524910"/>
    <n v="1036404"/>
    <n v="976983"/>
    <n v="886904"/>
    <n v="1028898"/>
    <n v="1594927"/>
  </r>
  <r>
    <x v="20"/>
    <x v="13"/>
    <s v="US$ FOB"/>
    <n v="39862333"/>
    <n v="43177607"/>
    <n v="45213786"/>
    <n v="63266379"/>
    <n v="52382525"/>
    <n v="42111173"/>
    <n v="29594900"/>
    <n v="32020741"/>
    <n v="47911432"/>
    <n v="51293439"/>
    <n v="88422082"/>
    <n v="59577192"/>
  </r>
  <r>
    <x v="21"/>
    <x v="0"/>
    <s v="US$ FOB"/>
    <n v="764601"/>
    <n v="1416636"/>
    <n v="1593133"/>
    <n v="2452457"/>
    <n v="2955981"/>
    <n v="3181663"/>
    <n v="1939365"/>
    <n v="4574174"/>
    <n v="4469191"/>
    <n v="2806277"/>
    <n v="2951148"/>
    <n v="1024782"/>
  </r>
  <r>
    <x v="21"/>
    <x v="2"/>
    <s v="US$ FOB"/>
    <n v="13954348"/>
    <n v="36827721"/>
    <n v="30103323"/>
    <n v="23747186"/>
    <n v="36460751"/>
    <n v="44900678"/>
    <n v="31186266"/>
    <n v="38118004"/>
    <n v="69203389"/>
    <n v="34979269"/>
    <n v="55260420"/>
    <n v="33026653"/>
  </r>
  <r>
    <x v="21"/>
    <x v="4"/>
    <s v="US$ FOB"/>
    <n v="82748934"/>
    <n v="52545477"/>
    <n v="52878819"/>
    <n v="38815856"/>
    <n v="56987045"/>
    <n v="67034989"/>
    <n v="61357524"/>
    <n v="181883723"/>
    <n v="137465887"/>
    <n v="223795646"/>
    <n v="127166385"/>
    <n v="78241047"/>
  </r>
  <r>
    <x v="21"/>
    <x v="5"/>
    <s v="US$ FOB"/>
    <n v="0"/>
    <n v="0"/>
    <n v="0"/>
    <n v="0"/>
    <n v="0"/>
    <n v="0"/>
    <n v="0"/>
    <n v="0"/>
    <n v="0"/>
    <n v="0"/>
    <n v="0"/>
    <n v="0"/>
  </r>
  <r>
    <x v="21"/>
    <x v="3"/>
    <s v="US$ FOB"/>
    <n v="57515342"/>
    <n v="64971335"/>
    <n v="105107484"/>
    <n v="80703388"/>
    <n v="87614172"/>
    <n v="92043205"/>
    <n v="152714787"/>
    <n v="197819019"/>
    <n v="76342770"/>
    <n v="147855905"/>
    <n v="47152712"/>
    <n v="90984403"/>
  </r>
  <r>
    <x v="21"/>
    <x v="13"/>
    <s v="US$ FOB"/>
    <n v="64850877"/>
    <n v="104078525"/>
    <n v="108236376"/>
    <n v="73772030"/>
    <n v="73393353"/>
    <n v="69920599"/>
    <n v="112957798"/>
    <n v="81866709"/>
    <n v="130777122"/>
    <n v="123669262"/>
    <n v="125127043"/>
    <n v="46010529"/>
  </r>
  <r>
    <x v="21"/>
    <x v="8"/>
    <s v="US$ FOB"/>
    <n v="360951734"/>
    <n v="0"/>
    <n v="144772420"/>
    <n v="319518680"/>
    <n v="181627057"/>
    <n v="312540446"/>
    <n v="104829424"/>
    <n v="307057854"/>
    <n v="250344851"/>
    <n v="416409458"/>
    <n v="358226945"/>
    <n v="362549737"/>
  </r>
  <r>
    <x v="21"/>
    <x v="7"/>
    <s v="US$ FOB"/>
    <n v="15229535"/>
    <n v="0"/>
    <n v="0"/>
    <n v="0"/>
    <n v="0"/>
    <n v="35591"/>
    <n v="12410"/>
    <n v="50718929"/>
    <n v="74029192"/>
    <n v="41258664"/>
    <n v="19018118"/>
    <n v="101827367"/>
  </r>
  <r>
    <x v="21"/>
    <x v="6"/>
    <s v="US$ FOB"/>
    <n v="284198203"/>
    <n v="274917970"/>
    <n v="394418285"/>
    <n v="619012653"/>
    <n v="621711277"/>
    <n v="590533200"/>
    <n v="619022221"/>
    <n v="847173699"/>
    <n v="488336906"/>
    <n v="994665640"/>
    <n v="667324247"/>
    <n v="669483911"/>
  </r>
  <r>
    <x v="21"/>
    <x v="12"/>
    <s v="US$ FOB"/>
    <n v="1122180"/>
    <n v="601042"/>
    <n v="1099512"/>
    <n v="873919"/>
    <n v="1712425"/>
    <n v="1195819"/>
    <n v="1214419"/>
    <n v="559809"/>
    <n v="1871717"/>
    <n v="1405238"/>
    <n v="1824131"/>
    <n v="639674"/>
  </r>
  <r>
    <x v="21"/>
    <x v="1"/>
    <s v="US$ FOB"/>
    <n v="12858801"/>
    <n v="9481382"/>
    <n v="8226611"/>
    <n v="9652485"/>
    <n v="9475770"/>
    <n v="7275070"/>
    <n v="7486480"/>
    <n v="8631237"/>
    <n v="9256941"/>
    <n v="10916841"/>
    <n v="12196283"/>
    <n v="8797143"/>
  </r>
  <r>
    <x v="21"/>
    <x v="10"/>
    <s v="US$ FOB"/>
    <n v="0"/>
    <n v="39754322"/>
    <n v="23691889"/>
    <n v="29689388"/>
    <n v="0"/>
    <n v="0"/>
    <n v="24167479"/>
    <n v="23556486"/>
    <n v="0"/>
    <n v="0"/>
    <n v="30216915"/>
    <n v="0"/>
  </r>
  <r>
    <x v="21"/>
    <x v="9"/>
    <s v="US$ FOB"/>
    <n v="0"/>
    <n v="0"/>
    <n v="0"/>
    <n v="0"/>
    <n v="0"/>
    <n v="0"/>
    <n v="0"/>
    <n v="0"/>
    <n v="0"/>
    <n v="0"/>
    <n v="0"/>
    <n v="0"/>
  </r>
  <r>
    <x v="21"/>
    <x v="11"/>
    <s v="US$ FOB"/>
    <n v="73976077"/>
    <n v="75748124"/>
    <n v="50110120"/>
    <n v="39405792"/>
    <n v="66221162"/>
    <n v="27101740"/>
    <n v="59948955"/>
    <n v="67590617"/>
    <n v="31739259"/>
    <n v="40779325"/>
    <n v="72742811"/>
    <n v="50157702"/>
  </r>
  <r>
    <x v="22"/>
    <x v="0"/>
    <s v="US$ FOB"/>
    <n v="1851448"/>
    <n v="3311499"/>
    <n v="3987326"/>
    <n v="4130851"/>
    <n v="3300600"/>
    <n v="866168"/>
    <n v="2125825"/>
    <n v="2043398"/>
    <n v="3562902"/>
    <n v="982700"/>
    <n v="4074143"/>
    <n v="1235246"/>
  </r>
  <r>
    <x v="22"/>
    <x v="2"/>
    <s v="US$ FOB"/>
    <n v="25738964"/>
    <n v="45662516"/>
    <n v="41777167"/>
    <n v="94843208"/>
    <n v="126286436"/>
    <n v="38444822"/>
    <n v="89545278"/>
    <n v="74626713"/>
    <n v="70801699"/>
    <n v="27611906"/>
    <n v="79590143"/>
    <n v="75697918"/>
  </r>
  <r>
    <x v="22"/>
    <x v="4"/>
    <s v="US$ FOB"/>
    <n v="191543405"/>
    <n v="103038266"/>
    <n v="108449938"/>
    <n v="98741531"/>
    <n v="116061773"/>
    <n v="103157112"/>
    <n v="171070658"/>
    <n v="208159453"/>
    <n v="275638622"/>
    <n v="435870354"/>
    <n v="307544472"/>
    <n v="521461900"/>
  </r>
  <r>
    <x v="22"/>
    <x v="5"/>
    <s v="US$ FOB"/>
    <n v="0"/>
    <n v="0"/>
    <n v="0"/>
    <n v="1050"/>
    <n v="0"/>
    <n v="0"/>
    <n v="0"/>
    <n v="10"/>
    <n v="0"/>
    <n v="0"/>
    <n v="0"/>
    <n v="0"/>
  </r>
  <r>
    <x v="22"/>
    <x v="3"/>
    <s v="US$ FOB"/>
    <n v="79535722"/>
    <n v="43320554"/>
    <n v="155832006"/>
    <n v="65235386"/>
    <n v="150654204"/>
    <n v="161401877"/>
    <n v="195138728"/>
    <n v="81076293"/>
    <n v="73927983"/>
    <n v="72053024"/>
    <n v="48803046"/>
    <n v="91985750"/>
  </r>
  <r>
    <x v="22"/>
    <x v="13"/>
    <s v="US$ FOB"/>
    <n v="71141423"/>
    <n v="68379647"/>
    <n v="93880786"/>
    <n v="77425327"/>
    <n v="93416886"/>
    <n v="119899316"/>
    <n v="108535058"/>
    <n v="103141752"/>
    <n v="114835797"/>
    <n v="168356834"/>
    <n v="105916140"/>
    <n v="96077219"/>
  </r>
  <r>
    <x v="22"/>
    <x v="8"/>
    <s v="US$ FOB"/>
    <n v="253081154"/>
    <n v="19417334"/>
    <n v="208601592"/>
    <n v="523608895"/>
    <n v="724248472"/>
    <n v="140094447"/>
    <n v="443994337"/>
    <n v="466825980"/>
    <n v="290223731"/>
    <n v="95916714"/>
    <n v="144532530"/>
    <n v="479809053"/>
  </r>
  <r>
    <x v="22"/>
    <x v="7"/>
    <s v="US$ FOB"/>
    <n v="0"/>
    <n v="26401"/>
    <n v="0"/>
    <n v="10758722"/>
    <n v="66791418"/>
    <n v="0"/>
    <n v="31593280"/>
    <n v="52033"/>
    <n v="37"/>
    <n v="21665628"/>
    <n v="0"/>
    <n v="7435087"/>
  </r>
  <r>
    <x v="22"/>
    <x v="6"/>
    <s v="US$ FOB"/>
    <n v="806804759"/>
    <n v="342948252"/>
    <n v="866756379"/>
    <n v="1438433406"/>
    <n v="1381759387"/>
    <n v="1009214055"/>
    <n v="1365707457"/>
    <n v="1748231212"/>
    <n v="1799455665"/>
    <n v="1402017922"/>
    <n v="614038871"/>
    <n v="1181537428"/>
  </r>
  <r>
    <x v="22"/>
    <x v="12"/>
    <s v="US$ FOB"/>
    <n v="1221512"/>
    <n v="1446877"/>
    <n v="1695859"/>
    <n v="2035028"/>
    <n v="2052074"/>
    <n v="2151159"/>
    <n v="1411801"/>
    <n v="1461529"/>
    <n v="2283719"/>
    <n v="2138939"/>
    <n v="1535917"/>
    <n v="1193903"/>
  </r>
  <r>
    <x v="22"/>
    <x v="1"/>
    <s v="US$ FOB"/>
    <n v="8332174"/>
    <n v="5124070"/>
    <n v="6619784"/>
    <n v="4207004"/>
    <n v="4670876"/>
    <n v="4935534"/>
    <n v="5963034"/>
    <n v="9074901"/>
    <n v="8131172"/>
    <n v="6178343"/>
    <n v="9693722"/>
    <n v="6117353"/>
  </r>
  <r>
    <x v="22"/>
    <x v="10"/>
    <s v="US$ FOB"/>
    <n v="67217112"/>
    <n v="36243813"/>
    <n v="0"/>
    <n v="53523639"/>
    <n v="56773868"/>
    <n v="106945691"/>
    <n v="170864601"/>
    <n v="114414075"/>
    <n v="132077839"/>
    <n v="67966140"/>
    <n v="139775609"/>
    <n v="155581641"/>
  </r>
  <r>
    <x v="22"/>
    <x v="11"/>
    <s v="US$ FOB"/>
    <n v="75348260"/>
    <n v="55471598"/>
    <n v="62384279"/>
    <n v="70215607"/>
    <n v="122496283"/>
    <n v="61567078"/>
    <n v="82595209"/>
    <n v="75235800"/>
    <n v="56222829"/>
    <n v="64600037"/>
    <n v="51222868"/>
    <n v="108839663"/>
  </r>
  <r>
    <x v="22"/>
    <x v="9"/>
    <s v="US$ FOB"/>
    <n v="0"/>
    <n v="0"/>
    <n v="0"/>
    <n v="0"/>
    <n v="0"/>
    <n v="0"/>
    <n v="0"/>
    <n v="0"/>
    <n v="0"/>
    <n v="0"/>
    <n v="0"/>
    <m/>
  </r>
  <r>
    <x v="23"/>
    <x v="0"/>
    <s v="US$ FOB"/>
    <n v="6933951"/>
    <n v="2925387"/>
    <n v="10630213"/>
    <n v="1340629"/>
    <n v="6934110"/>
    <n v="3540174"/>
    <n v="3779357"/>
    <n v="7804192"/>
    <n v="4603227"/>
    <n v="5261051"/>
    <n v="4695906"/>
    <n v="15369619"/>
  </r>
  <r>
    <x v="23"/>
    <x v="2"/>
    <s v="US$ FOB"/>
    <n v="53583913"/>
    <n v="56783775"/>
    <n v="61475777"/>
    <n v="89130250"/>
    <n v="53855233"/>
    <n v="48154903"/>
    <n v="48905570"/>
    <n v="48154268"/>
    <n v="48343588"/>
    <n v="22790604"/>
    <n v="43869055"/>
    <n v="26214886"/>
  </r>
  <r>
    <x v="23"/>
    <x v="4"/>
    <s v="US$ FOB"/>
    <n v="105123127"/>
    <n v="347900087"/>
    <n v="157803811"/>
    <n v="153567821"/>
    <n v="299531489"/>
    <n v="225857691"/>
    <n v="121088973"/>
    <n v="245801550"/>
    <n v="195277610"/>
    <n v="141526505"/>
    <n v="97992292"/>
    <n v="96095301"/>
  </r>
  <r>
    <x v="23"/>
    <x v="5"/>
    <s v="US$ FOB"/>
    <n v="0"/>
    <n v="0"/>
    <n v="0"/>
    <n v="0"/>
    <n v="0"/>
    <n v="0"/>
    <n v="0"/>
    <n v="0"/>
    <n v="0"/>
    <n v="0"/>
    <n v="0"/>
    <n v="0"/>
  </r>
  <r>
    <x v="23"/>
    <x v="3"/>
    <s v="US$ FOB"/>
    <n v="62491823"/>
    <n v="41403169"/>
    <n v="55542862"/>
    <n v="112666031"/>
    <n v="75305613"/>
    <n v="45207364"/>
    <n v="59371996"/>
    <n v="52392887"/>
    <n v="50161172"/>
    <n v="41890882"/>
    <n v="52636822"/>
    <n v="32788544"/>
  </r>
  <r>
    <x v="23"/>
    <x v="13"/>
    <s v="US$ FOB"/>
    <n v="99358389"/>
    <n v="78943633"/>
    <n v="84597349"/>
    <n v="93814869"/>
    <n v="79288789"/>
    <n v="105815570"/>
    <n v="101194564"/>
    <n v="112251683"/>
    <n v="70110089"/>
    <n v="130225183"/>
    <n v="100883902"/>
    <n v="105140283"/>
  </r>
  <r>
    <x v="23"/>
    <x v="8"/>
    <s v="US$ FOB"/>
    <n v="404542376"/>
    <n v="232610917"/>
    <n v="387781387"/>
    <n v="212628638"/>
    <n v="158405477"/>
    <n v="173684538"/>
    <n v="222423341"/>
    <n v="158405763"/>
    <n v="228773032"/>
    <n v="160317208"/>
    <n v="144105349"/>
    <n v="166604145"/>
  </r>
  <r>
    <x v="23"/>
    <x v="7"/>
    <s v="US$ FOB"/>
    <n v="12383531"/>
    <n v="4549564"/>
    <n v="13539775"/>
    <n v="0"/>
    <n v="22244"/>
    <n v="0"/>
    <n v="4186486"/>
    <n v="0"/>
    <n v="46525"/>
    <n v="3316"/>
    <n v="1681988"/>
    <n v="1680518"/>
  </r>
  <r>
    <x v="23"/>
    <x v="6"/>
    <s v="US$ FOB"/>
    <n v="585100572"/>
    <n v="768434415"/>
    <n v="1160416791"/>
    <n v="567880350"/>
    <n v="752551636"/>
    <n v="580802433"/>
    <n v="681163753"/>
    <n v="879229255"/>
    <n v="848716145"/>
    <n v="947359884"/>
    <n v="720748026"/>
    <n v="1198239390"/>
  </r>
  <r>
    <x v="23"/>
    <x v="12"/>
    <s v="US$ FOB"/>
    <n v="1141114"/>
    <n v="3253592"/>
    <n v="2901831"/>
    <n v="1296180"/>
    <n v="2116168"/>
    <n v="1111401"/>
    <n v="2680222"/>
    <n v="2808918"/>
    <n v="2479345"/>
    <n v="2516852"/>
    <n v="1666183"/>
    <n v="2430156"/>
  </r>
  <r>
    <x v="23"/>
    <x v="1"/>
    <s v="US$ FOB"/>
    <n v="6726760"/>
    <n v="4830826"/>
    <n v="8244485"/>
    <n v="13799655"/>
    <n v="12507407"/>
    <n v="13717296"/>
    <n v="9807449"/>
    <n v="17070636"/>
    <n v="12215372"/>
    <n v="9627604"/>
    <n v="9118765"/>
    <n v="6485386"/>
  </r>
  <r>
    <x v="23"/>
    <x v="10"/>
    <s v="US$ FOB"/>
    <n v="139843839"/>
    <n v="42998063"/>
    <n v="57500268"/>
    <n v="0"/>
    <n v="47301275"/>
    <n v="96935504"/>
    <n v="48391045"/>
    <n v="121404119"/>
    <n v="0"/>
    <n v="60016619"/>
    <n v="56781586"/>
    <n v="54088030"/>
  </r>
  <r>
    <x v="23"/>
    <x v="11"/>
    <s v="US$ FOB"/>
    <n v="28240944"/>
    <n v="155654661"/>
    <n v="54079640"/>
    <n v="72305557"/>
    <n v="80261997"/>
    <n v="47845654"/>
    <n v="100559422"/>
    <n v="109989450"/>
    <n v="93975146"/>
    <n v="60572984"/>
    <n v="62501733"/>
    <n v="180906888"/>
  </r>
  <r>
    <x v="23"/>
    <x v="9"/>
    <s v="US$ FOB"/>
    <n v="0"/>
    <n v="0"/>
    <n v="0"/>
    <n v="0"/>
    <n v="0"/>
    <n v="0"/>
    <n v="0"/>
    <n v="0"/>
    <n v="0"/>
    <n v="0"/>
    <n v="0"/>
    <n v="0"/>
  </r>
  <r>
    <x v="24"/>
    <x v="0"/>
    <s v="US$ FOB"/>
    <n v="9935828"/>
    <n v="7540291"/>
    <n v="8766484"/>
    <n v="1198060"/>
    <n v="9469974"/>
    <n v="5419766"/>
    <n v="23202511"/>
    <n v="23156250"/>
    <n v="14059984"/>
    <n v="16779903"/>
    <n v="17121693"/>
    <n v="5901366"/>
  </r>
  <r>
    <x v="24"/>
    <x v="2"/>
    <s v="US$ FOB"/>
    <n v="42882036"/>
    <n v="47050411"/>
    <n v="38679832"/>
    <n v="48806533"/>
    <n v="44113311"/>
    <n v="29880662"/>
    <n v="54473832"/>
    <n v="27098784"/>
    <n v="40443068"/>
    <n v="36397061"/>
    <n v="17967407"/>
    <n v="24997079"/>
  </r>
  <r>
    <x v="24"/>
    <x v="4"/>
    <s v="US$ FOB"/>
    <n v="219173849"/>
    <n v="91596528"/>
    <n v="168289758"/>
    <n v="67882272"/>
    <n v="152938984"/>
    <n v="40950116"/>
    <n v="137050004"/>
    <n v="142008424"/>
    <n v="88504371"/>
    <n v="132974305"/>
    <n v="58720408"/>
    <n v="148416412"/>
  </r>
  <r>
    <x v="24"/>
    <x v="5"/>
    <s v="US$ FOB"/>
    <n v="0"/>
    <n v="0"/>
    <n v="0"/>
    <n v="0"/>
    <n v="0"/>
    <n v="0"/>
    <n v="0"/>
    <n v="0"/>
    <n v="0"/>
    <n v="0"/>
    <n v="0"/>
    <n v="0"/>
  </r>
  <r>
    <x v="24"/>
    <x v="3"/>
    <s v="US$ FOB"/>
    <n v="77510644"/>
    <n v="50488416"/>
    <n v="73754809"/>
    <n v="84015983"/>
    <n v="87938181"/>
    <n v="100577680"/>
    <n v="43421586"/>
    <n v="91560511"/>
    <n v="88892648"/>
    <n v="24525542"/>
    <n v="101686309"/>
    <n v="63917587"/>
  </r>
  <r>
    <x v="24"/>
    <x v="13"/>
    <s v="US$ FOB"/>
    <n v="131171733"/>
    <n v="75023140"/>
    <n v="111761672"/>
    <n v="86745383"/>
    <n v="101689245"/>
    <n v="70871418"/>
    <n v="98836791"/>
    <n v="95838079"/>
    <n v="131836215"/>
    <n v="63312507"/>
    <n v="98791683"/>
    <n v="46869080"/>
  </r>
  <r>
    <x v="24"/>
    <x v="8"/>
    <s v="US$ FOB"/>
    <n v="249708929"/>
    <n v="180306874"/>
    <n v="277326868"/>
    <n v="247625950"/>
    <n v="265623126"/>
    <n v="235755102"/>
    <n v="226851337"/>
    <n v="308616641"/>
    <n v="163872845"/>
    <n v="145442733"/>
    <n v="112434958"/>
    <n v="214875041"/>
  </r>
  <r>
    <x v="24"/>
    <x v="7"/>
    <s v="US$ FOB"/>
    <n v="0"/>
    <n v="0"/>
    <n v="0"/>
    <n v="41396"/>
    <n v="1750806"/>
    <n v="33976"/>
    <n v="6647838"/>
    <n v="4660540"/>
    <n v="1193820"/>
    <n v="1745227"/>
    <n v="10006034"/>
    <n v="4858561"/>
  </r>
  <r>
    <x v="24"/>
    <x v="6"/>
    <s v="US$ FOB"/>
    <n v="637827241"/>
    <n v="560692836"/>
    <n v="804040599"/>
    <n v="727295648"/>
    <n v="615817797"/>
    <n v="846512022"/>
    <n v="736314005"/>
    <n v="717712051"/>
    <n v="863917559"/>
    <n v="832868019"/>
    <n v="471051301"/>
    <n v="545443014"/>
  </r>
  <r>
    <x v="24"/>
    <x v="12"/>
    <s v="US$ FOB"/>
    <n v="2057113"/>
    <n v="2485812"/>
    <n v="3184437"/>
    <n v="3047088"/>
    <n v="2224852"/>
    <n v="3596206"/>
    <n v="3403095"/>
    <n v="2195171"/>
    <n v="7221917"/>
    <n v="4218524"/>
    <n v="1996968"/>
    <n v="2238800"/>
  </r>
  <r>
    <x v="24"/>
    <x v="1"/>
    <s v="US$ FOB"/>
    <n v="8245361"/>
    <n v="6738524"/>
    <n v="9197216"/>
    <n v="6665705"/>
    <n v="7130880"/>
    <n v="7359851"/>
    <n v="6756379"/>
    <n v="6845349"/>
    <n v="6218958"/>
    <n v="7367535"/>
    <n v="6512500"/>
    <n v="6106987"/>
  </r>
  <r>
    <x v="24"/>
    <x v="10"/>
    <s v="US$ FOB"/>
    <n v="55916551"/>
    <n v="57375299"/>
    <n v="87926544"/>
    <n v="49950849"/>
    <n v="32362026"/>
    <n v="0"/>
    <n v="79876797"/>
    <n v="86088486"/>
    <n v="26714068"/>
    <n v="88367996"/>
    <n v="87789858"/>
    <n v="29180997"/>
  </r>
  <r>
    <x v="24"/>
    <x v="11"/>
    <s v="US$ FOB"/>
    <n v="66789103"/>
    <n v="69909796"/>
    <n v="135447844"/>
    <n v="96992820"/>
    <n v="130625222"/>
    <n v="139568913"/>
    <n v="77182292"/>
    <n v="125139064"/>
    <n v="84687892"/>
    <n v="99755475"/>
    <n v="56603733"/>
    <n v="52509630"/>
  </r>
  <r>
    <x v="24"/>
    <x v="9"/>
    <s v="US$ FOB"/>
    <n v="0"/>
    <n v="0"/>
    <n v="0"/>
    <n v="0"/>
    <n v="0"/>
    <n v="0"/>
    <n v="0"/>
    <n v="0"/>
    <n v="0"/>
    <n v="0"/>
    <n v="0"/>
    <n v="0"/>
  </r>
  <r>
    <x v="25"/>
    <x v="0"/>
    <s v="US$ FOB"/>
    <n v="10495231"/>
    <n v="8853483"/>
    <m/>
    <m/>
    <m/>
    <m/>
    <m/>
    <m/>
    <m/>
    <m/>
    <m/>
    <m/>
  </r>
  <r>
    <x v="25"/>
    <x v="2"/>
    <s v="US$ FOB"/>
    <n v="26458189"/>
    <n v="35437792"/>
    <m/>
    <m/>
    <m/>
    <m/>
    <m/>
    <m/>
    <m/>
    <m/>
    <m/>
    <m/>
  </r>
  <r>
    <x v="25"/>
    <x v="4"/>
    <s v="US$ FOB"/>
    <n v="191524911"/>
    <n v="60808678"/>
    <m/>
    <m/>
    <m/>
    <m/>
    <m/>
    <m/>
    <m/>
    <m/>
    <m/>
    <m/>
  </r>
  <r>
    <x v="25"/>
    <x v="5"/>
    <s v="US$ FOB"/>
    <n v="0"/>
    <n v="0"/>
    <m/>
    <m/>
    <m/>
    <m/>
    <m/>
    <m/>
    <m/>
    <m/>
    <m/>
    <m/>
  </r>
  <r>
    <x v="25"/>
    <x v="3"/>
    <s v="US$ FOB"/>
    <n v="84242951"/>
    <n v="65798513"/>
    <m/>
    <m/>
    <m/>
    <m/>
    <m/>
    <m/>
    <m/>
    <m/>
    <m/>
    <m/>
  </r>
  <r>
    <x v="25"/>
    <x v="13"/>
    <s v="US$ FOB"/>
    <n v="95414982"/>
    <n v="55508120"/>
    <m/>
    <m/>
    <m/>
    <m/>
    <m/>
    <m/>
    <m/>
    <m/>
    <m/>
    <m/>
  </r>
  <r>
    <x v="25"/>
    <x v="8"/>
    <s v="US$ FOB"/>
    <n v="317805909"/>
    <n v="182382312"/>
    <m/>
    <m/>
    <m/>
    <m/>
    <m/>
    <m/>
    <m/>
    <m/>
    <m/>
    <m/>
  </r>
  <r>
    <x v="25"/>
    <x v="7"/>
    <s v="US$ FOB"/>
    <n v="2391073"/>
    <n v="12075862"/>
    <m/>
    <m/>
    <m/>
    <m/>
    <m/>
    <m/>
    <m/>
    <m/>
    <m/>
    <m/>
  </r>
  <r>
    <x v="25"/>
    <x v="6"/>
    <s v="US$ FOB"/>
    <n v="723015900"/>
    <n v="640248133"/>
    <m/>
    <m/>
    <m/>
    <m/>
    <m/>
    <m/>
    <m/>
    <m/>
    <m/>
    <m/>
  </r>
  <r>
    <x v="25"/>
    <x v="12"/>
    <s v="US$ FOB"/>
    <n v="3109518"/>
    <n v="2533622"/>
    <m/>
    <m/>
    <m/>
    <m/>
    <m/>
    <m/>
    <m/>
    <m/>
    <m/>
    <m/>
  </r>
  <r>
    <x v="25"/>
    <x v="1"/>
    <s v="US$ FOB"/>
    <n v="5398364"/>
    <n v="5857522"/>
    <m/>
    <m/>
    <m/>
    <m/>
    <m/>
    <m/>
    <m/>
    <m/>
    <m/>
    <m/>
  </r>
  <r>
    <x v="25"/>
    <x v="10"/>
    <s v="US$ FOB"/>
    <n v="76256447"/>
    <n v="78262885"/>
    <m/>
    <m/>
    <m/>
    <m/>
    <m/>
    <m/>
    <m/>
    <m/>
    <m/>
    <m/>
  </r>
  <r>
    <x v="25"/>
    <x v="11"/>
    <s v="US$ FOB"/>
    <n v="31931174"/>
    <n v="73793262"/>
    <m/>
    <m/>
    <m/>
    <m/>
    <m/>
    <m/>
    <m/>
    <m/>
    <m/>
    <m/>
  </r>
  <r>
    <x v="25"/>
    <x v="9"/>
    <s v="US$ FOB"/>
    <n v="0"/>
    <n v="0"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x v="0"/>
    <x v="0"/>
    <s v="US$ FOB"/>
    <n v="881715"/>
    <n v="153032"/>
    <n v="510540"/>
    <n v="28731"/>
    <n v="0"/>
    <n v="1329492"/>
    <n v="398056"/>
    <n v="150616"/>
    <n v="1699734"/>
    <n v="1490425"/>
    <n v="405002"/>
    <n v="249817"/>
  </r>
  <r>
    <x v="0"/>
    <x v="1"/>
    <s v="US$ FOB"/>
    <n v="17694662"/>
    <n v="272899"/>
    <n v="42384151"/>
    <n v="99029"/>
    <n v="27489316"/>
    <n v="15629763"/>
    <n v="35360967"/>
    <n v="71753834"/>
    <n v="49619966"/>
    <n v="40384444"/>
    <n v="20076542"/>
    <n v="77930515"/>
  </r>
  <r>
    <x v="0"/>
    <x v="2"/>
    <s v="US$ FOB"/>
    <n v="21928386"/>
    <n v="16453909"/>
    <n v="13833099"/>
    <n v="0"/>
    <n v="15559163"/>
    <n v="14645555"/>
    <n v="92024004"/>
    <n v="46761040"/>
    <n v="26965579"/>
    <n v="0"/>
    <n v="0"/>
    <n v="2933412"/>
  </r>
  <r>
    <x v="0"/>
    <x v="3"/>
    <s v="US$ FOB"/>
    <n v="12796"/>
    <n v="22227"/>
    <n v="17391"/>
    <n v="5"/>
    <n v="59253"/>
    <n v="0"/>
    <n v="14924"/>
    <n v="0"/>
    <n v="10126097"/>
    <n v="11"/>
    <n v="0"/>
    <n v="5"/>
  </r>
  <r>
    <x v="0"/>
    <x v="4"/>
    <s v="US$ FOB"/>
    <n v="0"/>
    <n v="0"/>
    <n v="0"/>
    <n v="0"/>
    <n v="0"/>
    <n v="0"/>
    <n v="403762"/>
    <n v="839173"/>
    <n v="888758"/>
    <n v="5"/>
    <n v="500"/>
    <n v="0"/>
  </r>
  <r>
    <x v="0"/>
    <x v="5"/>
    <s v="US$ FOB"/>
    <n v="91790"/>
    <n v="0"/>
    <n v="212825"/>
    <n v="0"/>
    <n v="302007"/>
    <n v="71323"/>
    <n v="67839"/>
    <n v="0"/>
    <n v="0"/>
    <n v="0"/>
    <n v="0"/>
    <n v="20"/>
  </r>
  <r>
    <x v="0"/>
    <x v="6"/>
    <s v="US$ FOB"/>
    <n v="0"/>
    <n v="0"/>
    <n v="0"/>
    <n v="0"/>
    <n v="0"/>
    <n v="0"/>
    <n v="0"/>
    <n v="0"/>
    <n v="0"/>
    <n v="0"/>
    <n v="0"/>
    <n v="0"/>
  </r>
  <r>
    <x v="0"/>
    <x v="7"/>
    <s v="US$ FOB"/>
    <n v="301718"/>
    <n v="2683300"/>
    <n v="368125"/>
    <n v="599649"/>
    <n v="1833797"/>
    <n v="2390486"/>
    <n v="2860411"/>
    <n v="1177234"/>
    <n v="523882"/>
    <n v="474943"/>
    <n v="243679"/>
    <n v="1740751"/>
  </r>
  <r>
    <x v="0"/>
    <x v="8"/>
    <s v="US$ FOB"/>
    <n v="750"/>
    <n v="33452"/>
    <n v="2052458"/>
    <n v="1928915"/>
    <n v="10799"/>
    <n v="1383326"/>
    <n v="1739748"/>
    <n v="1327245"/>
    <n v="2294543"/>
    <n v="2396897"/>
    <n v="22258"/>
    <n v="1739985"/>
  </r>
  <r>
    <x v="0"/>
    <x v="9"/>
    <s v="US$ FOB"/>
    <n v="0"/>
    <n v="0"/>
    <n v="0"/>
    <n v="0"/>
    <n v="46"/>
    <n v="0"/>
    <n v="0"/>
    <n v="0"/>
    <n v="0"/>
    <n v="0"/>
    <n v="0"/>
    <n v="0"/>
  </r>
  <r>
    <x v="0"/>
    <x v="10"/>
    <s v="US$ FOB"/>
    <n v="13564458"/>
    <n v="8967548"/>
    <n v="12391942"/>
    <n v="10034749"/>
    <n v="17303838"/>
    <n v="5057962"/>
    <n v="15562096"/>
    <n v="10834660"/>
    <n v="16236032"/>
    <n v="10986301"/>
    <n v="10090458"/>
    <n v="8596815"/>
  </r>
  <r>
    <x v="0"/>
    <x v="11"/>
    <s v="US$ FOB"/>
    <n v="499017"/>
    <n v="2786777"/>
    <n v="2631553"/>
    <n v="3816306"/>
    <n v="4125098"/>
    <n v="3720082"/>
    <n v="801047"/>
    <n v="6625677"/>
    <n v="1133512"/>
    <n v="1177660"/>
    <n v="2888603"/>
    <n v="1178077"/>
  </r>
  <r>
    <x v="0"/>
    <x v="12"/>
    <s v="US$ FOB"/>
    <n v="103199"/>
    <n v="164129"/>
    <n v="179966"/>
    <n v="172039"/>
    <n v="238027"/>
    <n v="75697"/>
    <n v="97664"/>
    <n v="155265"/>
    <n v="52628"/>
    <n v="165858"/>
    <n v="65132"/>
    <n v="163392"/>
  </r>
  <r>
    <x v="0"/>
    <x v="13"/>
    <s v="US$ FOB"/>
    <n v="38494866"/>
    <n v="38856442"/>
    <n v="39796499"/>
    <n v="38249455"/>
    <n v="59855245"/>
    <n v="48877869"/>
    <n v="53923138"/>
    <n v="41366899"/>
    <n v="36294678"/>
    <n v="43940824"/>
    <n v="48181863"/>
    <n v="40588565"/>
  </r>
  <r>
    <x v="0"/>
    <x v="14"/>
    <s v="US$ FOB"/>
    <n v="18285038"/>
    <n v="50028233"/>
    <n v="16562486"/>
    <n v="25582261"/>
    <n v="67563509"/>
    <n v="65291665"/>
    <n v="35263384"/>
    <n v="18594401"/>
    <n v="45863511"/>
    <n v="21773741"/>
    <n v="31111638"/>
    <n v="51828609"/>
  </r>
  <r>
    <x v="0"/>
    <x v="15"/>
    <s v="US$ FOB"/>
    <n v="360648"/>
    <n v="270633"/>
    <n v="406910"/>
    <n v="309443"/>
    <n v="132424"/>
    <n v="488515"/>
    <n v="406048"/>
    <n v="544917"/>
    <n v="649676"/>
    <n v="361626"/>
    <n v="506260"/>
    <n v="426760"/>
  </r>
  <r>
    <x v="1"/>
    <x v="0"/>
    <s v="US$ FOB"/>
    <n v="212218"/>
    <n v="332202"/>
    <n v="836134"/>
    <n v="385136"/>
    <n v="1243835"/>
    <n v="70657"/>
    <n v="1074179"/>
    <n v="1225536"/>
    <n v="1225100"/>
    <n v="160004"/>
    <n v="32595"/>
    <n v="412491"/>
  </r>
  <r>
    <x v="1"/>
    <x v="1"/>
    <s v="US$ FOB"/>
    <n v="54706418"/>
    <n v="27441775"/>
    <n v="50851719"/>
    <n v="45133950"/>
    <n v="44459484"/>
    <n v="36346394"/>
    <n v="45452765"/>
    <n v="65018779"/>
    <n v="15105510"/>
    <n v="42375627"/>
    <n v="35033475"/>
    <n v="31043436"/>
  </r>
  <r>
    <x v="1"/>
    <x v="2"/>
    <s v="US$ FOB"/>
    <n v="139017126"/>
    <n v="77326446"/>
    <n v="70041403"/>
    <n v="117047777"/>
    <n v="74029151"/>
    <n v="55466239"/>
    <n v="43515569"/>
    <n v="25677613"/>
    <n v="40031628"/>
    <n v="45336210"/>
    <n v="56804461"/>
    <n v="38007601"/>
  </r>
  <r>
    <x v="1"/>
    <x v="3"/>
    <s v="US$ FOB"/>
    <n v="12497933"/>
    <n v="0"/>
    <n v="12"/>
    <n v="2901452"/>
    <n v="0"/>
    <n v="0"/>
    <n v="0"/>
    <n v="5"/>
    <n v="0"/>
    <n v="0"/>
    <n v="512"/>
    <n v="0"/>
  </r>
  <r>
    <x v="1"/>
    <x v="4"/>
    <s v="US$ FOB"/>
    <n v="500"/>
    <n v="791"/>
    <n v="0"/>
    <n v="0"/>
    <n v="0"/>
    <n v="0"/>
    <n v="0"/>
    <n v="0"/>
    <n v="0"/>
    <n v="0"/>
    <n v="650170"/>
    <n v="1186"/>
  </r>
  <r>
    <x v="1"/>
    <x v="5"/>
    <s v="US$ FOB"/>
    <n v="0"/>
    <n v="0"/>
    <n v="0"/>
    <n v="45812"/>
    <n v="0"/>
    <n v="490678"/>
    <n v="0"/>
    <n v="2215885"/>
    <n v="0"/>
    <n v="0"/>
    <n v="0"/>
    <n v="1900309"/>
  </r>
  <r>
    <x v="1"/>
    <x v="6"/>
    <s v="US$ FOB"/>
    <n v="0"/>
    <n v="0"/>
    <n v="0"/>
    <n v="0"/>
    <n v="0"/>
    <n v="0"/>
    <n v="0"/>
    <n v="0"/>
    <n v="0"/>
    <n v="0"/>
    <n v="0"/>
    <n v="0"/>
  </r>
  <r>
    <x v="1"/>
    <x v="7"/>
    <s v="US$ FOB"/>
    <n v="1258760"/>
    <n v="20485"/>
    <n v="58478"/>
    <n v="96641"/>
    <n v="164932"/>
    <n v="46525"/>
    <n v="112972"/>
    <n v="346788"/>
    <n v="36052"/>
    <n v="214814"/>
    <n v="153972"/>
    <n v="826310"/>
  </r>
  <r>
    <x v="1"/>
    <x v="8"/>
    <s v="US$ FOB"/>
    <n v="1126120"/>
    <n v="2825"/>
    <n v="21452"/>
    <n v="10500"/>
    <n v="18864"/>
    <n v="9361"/>
    <n v="12150"/>
    <n v="6851498"/>
    <n v="1759829"/>
    <n v="1279951"/>
    <n v="26092"/>
    <n v="2167349"/>
  </r>
  <r>
    <x v="1"/>
    <x v="9"/>
    <s v="US$ FOB"/>
    <n v="0"/>
    <n v="0"/>
    <n v="0"/>
    <n v="0"/>
    <n v="0"/>
    <n v="0"/>
    <n v="0"/>
    <n v="0"/>
    <n v="0"/>
    <n v="0"/>
    <n v="0"/>
    <n v="0"/>
  </r>
  <r>
    <x v="1"/>
    <x v="10"/>
    <s v="US$ FOB"/>
    <n v="12563639"/>
    <n v="8089158"/>
    <n v="13006695"/>
    <n v="8380078"/>
    <n v="9682385"/>
    <n v="6851717"/>
    <n v="2508919"/>
    <n v="10981020"/>
    <n v="7012817"/>
    <n v="4098644"/>
    <n v="3331722"/>
    <n v="3527865"/>
  </r>
  <r>
    <x v="1"/>
    <x v="11"/>
    <s v="US$ FOB"/>
    <n v="4241924"/>
    <n v="1454416"/>
    <n v="2501326"/>
    <n v="1240837"/>
    <n v="1662799"/>
    <n v="4001777"/>
    <n v="1168509"/>
    <n v="3849371"/>
    <n v="1329196"/>
    <n v="1476951"/>
    <n v="1820791"/>
    <n v="2199595"/>
  </r>
  <r>
    <x v="1"/>
    <x v="12"/>
    <s v="US$ FOB"/>
    <n v="171845"/>
    <n v="177187"/>
    <n v="134863"/>
    <n v="150973"/>
    <n v="247724"/>
    <n v="105341"/>
    <n v="112525"/>
    <n v="111620"/>
    <n v="129042"/>
    <n v="74332"/>
    <n v="155304"/>
    <n v="93518"/>
  </r>
  <r>
    <x v="1"/>
    <x v="13"/>
    <s v="US$ FOB"/>
    <n v="46380464"/>
    <n v="29846593"/>
    <n v="45249770"/>
    <n v="31577942"/>
    <n v="53882950"/>
    <n v="46568154"/>
    <n v="42275835"/>
    <n v="52276185"/>
    <n v="43341559"/>
    <n v="47515775"/>
    <n v="33960532"/>
    <n v="35301267"/>
  </r>
  <r>
    <x v="1"/>
    <x v="14"/>
    <s v="US$ FOB"/>
    <n v="76836176"/>
    <n v="129667137"/>
    <n v="46204212"/>
    <n v="54973464"/>
    <n v="35913584"/>
    <n v="32334959"/>
    <n v="20245877"/>
    <n v="31311718"/>
    <n v="55529591"/>
    <n v="14535233"/>
    <n v="38731232"/>
    <n v="12222044"/>
  </r>
  <r>
    <x v="1"/>
    <x v="15"/>
    <s v="US$ FOB"/>
    <n v="284898"/>
    <n v="179041"/>
    <n v="138927"/>
    <n v="265203"/>
    <n v="248231"/>
    <n v="281672"/>
    <n v="364458"/>
    <n v="245343"/>
    <n v="174226"/>
    <n v="457035"/>
    <n v="261414"/>
    <n v="341965"/>
  </r>
  <r>
    <x v="2"/>
    <x v="0"/>
    <s v="US$ FOB"/>
    <n v="16122"/>
    <n v="677324"/>
    <n v="726169"/>
    <n v="682926"/>
    <n v="1096806"/>
    <n v="29946"/>
    <n v="980435"/>
    <n v="101241"/>
    <n v="90135"/>
    <n v="59295"/>
    <n v="59378"/>
    <n v="733024"/>
  </r>
  <r>
    <x v="2"/>
    <x v="1"/>
    <s v="US$ FOB"/>
    <n v="32531660"/>
    <n v="11569360"/>
    <n v="58115652"/>
    <n v="39729580"/>
    <n v="42518369"/>
    <n v="72139974"/>
    <n v="20071342"/>
    <n v="59831370"/>
    <n v="35159211"/>
    <n v="68298779"/>
    <n v="49498737"/>
    <n v="29166813"/>
  </r>
  <r>
    <x v="2"/>
    <x v="2"/>
    <s v="US$ FOB"/>
    <n v="10520070"/>
    <n v="1755940"/>
    <n v="51091845"/>
    <n v="26613825"/>
    <n v="83795415"/>
    <n v="59374841"/>
    <n v="81782544"/>
    <n v="44151831"/>
    <n v="100168706"/>
    <n v="74336526"/>
    <n v="41779472"/>
    <n v="44738545"/>
  </r>
  <r>
    <x v="2"/>
    <x v="3"/>
    <s v="US$ FOB"/>
    <n v="148"/>
    <n v="958"/>
    <n v="1"/>
    <n v="0"/>
    <n v="0"/>
    <n v="2210990"/>
    <n v="2"/>
    <n v="111"/>
    <n v="0"/>
    <n v="11475"/>
    <n v="121795"/>
    <n v="191352"/>
  </r>
  <r>
    <x v="2"/>
    <x v="4"/>
    <s v="US$ FOB"/>
    <n v="849389"/>
    <n v="0"/>
    <n v="0"/>
    <n v="0"/>
    <n v="0"/>
    <n v="0"/>
    <n v="1315581"/>
    <n v="5154750"/>
    <n v="5925525"/>
    <n v="3562340"/>
    <n v="565422"/>
    <n v="2363424"/>
  </r>
  <r>
    <x v="2"/>
    <x v="5"/>
    <s v="US$ FOB"/>
    <n v="2"/>
    <n v="4"/>
    <n v="6"/>
    <n v="5"/>
    <n v="46"/>
    <n v="728812"/>
    <n v="12"/>
    <n v="46"/>
    <n v="0"/>
    <n v="36"/>
    <n v="24"/>
    <n v="28489"/>
  </r>
  <r>
    <x v="2"/>
    <x v="6"/>
    <s v="US$ FOB"/>
    <n v="0"/>
    <n v="0"/>
    <n v="0"/>
    <n v="0"/>
    <n v="0"/>
    <n v="0"/>
    <n v="0"/>
    <n v="0"/>
    <n v="0"/>
    <n v="0"/>
    <n v="0"/>
    <n v="0"/>
  </r>
  <r>
    <x v="2"/>
    <x v="7"/>
    <s v="US$ FOB"/>
    <n v="99814"/>
    <n v="61105"/>
    <n v="929278"/>
    <n v="870752"/>
    <n v="183580"/>
    <n v="123188"/>
    <n v="3838632"/>
    <n v="298484"/>
    <n v="1140782"/>
    <n v="661960"/>
    <n v="269359"/>
    <n v="291152"/>
  </r>
  <r>
    <x v="2"/>
    <x v="8"/>
    <s v="US$ FOB"/>
    <n v="3701608"/>
    <n v="7660"/>
    <n v="1648309"/>
    <n v="3678188"/>
    <n v="2045672"/>
    <n v="16960"/>
    <n v="1329392"/>
    <n v="1252372"/>
    <n v="1322518"/>
    <n v="3278992"/>
    <n v="24076"/>
    <n v="3365656"/>
  </r>
  <r>
    <x v="2"/>
    <x v="9"/>
    <s v="US$ FOB"/>
    <n v="0"/>
    <n v="0"/>
    <n v="0"/>
    <n v="0"/>
    <n v="0"/>
    <n v="0"/>
    <n v="0"/>
    <n v="0"/>
    <n v="7675941"/>
    <n v="0"/>
    <n v="0"/>
    <n v="0"/>
  </r>
  <r>
    <x v="2"/>
    <x v="10"/>
    <s v="US$ FOB"/>
    <n v="3226349"/>
    <n v="2658727"/>
    <n v="4258309"/>
    <n v="8379270"/>
    <n v="6731086"/>
    <n v="6114551"/>
    <n v="14097540"/>
    <n v="5797911"/>
    <n v="12967462"/>
    <n v="14584523"/>
    <n v="4606824"/>
    <n v="10831352"/>
  </r>
  <r>
    <x v="2"/>
    <x v="11"/>
    <s v="US$ FOB"/>
    <n v="627112"/>
    <n v="884305"/>
    <n v="3857752"/>
    <n v="1155142"/>
    <n v="7112384"/>
    <n v="2666994"/>
    <n v="2641566"/>
    <n v="2186994"/>
    <n v="1044724"/>
    <n v="1429651"/>
    <n v="3348728"/>
    <n v="3443152"/>
  </r>
  <r>
    <x v="2"/>
    <x v="12"/>
    <s v="US$ FOB"/>
    <n v="49689"/>
    <n v="108813"/>
    <n v="102127"/>
    <n v="119245"/>
    <n v="108140"/>
    <n v="87578"/>
    <n v="81579"/>
    <n v="95182"/>
    <n v="97977"/>
    <n v="153300"/>
    <n v="113529"/>
    <n v="59137"/>
  </r>
  <r>
    <x v="2"/>
    <x v="13"/>
    <s v="US$ FOB"/>
    <n v="39408730"/>
    <n v="31885442"/>
    <n v="39366696"/>
    <n v="41611161"/>
    <n v="30631970"/>
    <n v="39973715"/>
    <n v="65777583"/>
    <n v="63301069"/>
    <n v="73581303"/>
    <n v="62752937"/>
    <n v="52597245"/>
    <n v="46897845"/>
  </r>
  <r>
    <x v="2"/>
    <x v="14"/>
    <s v="US$ FOB"/>
    <n v="16012957"/>
    <n v="34805269"/>
    <n v="18895539"/>
    <n v="37835895"/>
    <n v="46858277"/>
    <n v="46916870"/>
    <n v="27270719"/>
    <n v="13875991"/>
    <n v="25360982"/>
    <n v="34044838"/>
    <n v="23714890"/>
    <n v="23185686"/>
  </r>
  <r>
    <x v="2"/>
    <x v="15"/>
    <s v="US$ FOB"/>
    <n v="357602"/>
    <n v="676272"/>
    <n v="215910"/>
    <n v="253047"/>
    <n v="106662"/>
    <n v="310496"/>
    <n v="696910"/>
    <n v="205668"/>
    <n v="165985"/>
    <n v="368189"/>
    <n v="370008"/>
    <n v="326310"/>
  </r>
  <r>
    <x v="3"/>
    <x v="0"/>
    <s v="US$ FOB"/>
    <n v="226365"/>
    <n v="1587062"/>
    <n v="315272"/>
    <n v="62016"/>
    <n v="60143"/>
    <n v="46296"/>
    <n v="78369"/>
    <n v="984894"/>
    <n v="97955"/>
    <n v="62874"/>
    <n v="763201"/>
    <n v="923455"/>
  </r>
  <r>
    <x v="3"/>
    <x v="1"/>
    <s v="US$ FOB"/>
    <n v="67071985"/>
    <n v="18385234"/>
    <n v="58491202"/>
    <n v="48315648"/>
    <n v="42675345"/>
    <n v="137951"/>
    <n v="41513851"/>
    <n v="58076109"/>
    <n v="57397371"/>
    <n v="62004538"/>
    <n v="48818913"/>
    <n v="39638229"/>
  </r>
  <r>
    <x v="3"/>
    <x v="2"/>
    <s v="US$ FOB"/>
    <n v="40857998"/>
    <n v="118167012"/>
    <n v="79955909"/>
    <n v="111919395"/>
    <n v="96549117"/>
    <n v="43507847"/>
    <n v="111182719"/>
    <n v="76020216"/>
    <n v="108170252"/>
    <n v="101977036"/>
    <n v="44923702"/>
    <n v="47267576"/>
  </r>
  <r>
    <x v="3"/>
    <x v="3"/>
    <s v="US$ FOB"/>
    <n v="160635"/>
    <n v="2989030"/>
    <n v="589508"/>
    <n v="274265"/>
    <n v="812656"/>
    <n v="449613"/>
    <n v="703129"/>
    <n v="570798"/>
    <n v="522044"/>
    <n v="8019817"/>
    <n v="6279096"/>
    <n v="4340778"/>
  </r>
  <r>
    <x v="3"/>
    <x v="4"/>
    <s v="US$ FOB"/>
    <n v="866925"/>
    <n v="2138017"/>
    <n v="11068849"/>
    <n v="0"/>
    <n v="0"/>
    <n v="7621729"/>
    <n v="0"/>
    <n v="0"/>
    <n v="943250"/>
    <n v="2353283"/>
    <n v="0"/>
    <n v="0"/>
  </r>
  <r>
    <x v="3"/>
    <x v="5"/>
    <s v="US$ FOB"/>
    <n v="0"/>
    <n v="411631"/>
    <n v="314476"/>
    <n v="166575"/>
    <n v="56790"/>
    <n v="63538"/>
    <n v="176607"/>
    <n v="106566"/>
    <n v="98327"/>
    <n v="255474"/>
    <n v="107650"/>
    <n v="110582"/>
  </r>
  <r>
    <x v="3"/>
    <x v="6"/>
    <s v="US$ FOB"/>
    <n v="0"/>
    <n v="0"/>
    <n v="0"/>
    <n v="0"/>
    <n v="0"/>
    <n v="0"/>
    <n v="0"/>
    <n v="0"/>
    <n v="0"/>
    <n v="0"/>
    <n v="0"/>
    <n v="0"/>
  </r>
  <r>
    <x v="3"/>
    <x v="7"/>
    <s v="US$ FOB"/>
    <n v="1028781"/>
    <n v="823163"/>
    <n v="275287"/>
    <n v="1081027"/>
    <n v="300156"/>
    <n v="208669"/>
    <n v="1344064"/>
    <n v="408921"/>
    <n v="1829018"/>
    <n v="603100"/>
    <n v="217806"/>
    <n v="358589"/>
  </r>
  <r>
    <x v="3"/>
    <x v="8"/>
    <s v="US$ FOB"/>
    <n v="2468823"/>
    <n v="3619353"/>
    <n v="449748"/>
    <n v="1960893"/>
    <n v="1694444"/>
    <n v="1309355"/>
    <n v="1326015"/>
    <n v="0"/>
    <n v="1861959"/>
    <n v="3697893"/>
    <n v="1410955"/>
    <n v="484931"/>
  </r>
  <r>
    <x v="3"/>
    <x v="9"/>
    <s v="US$ FOB"/>
    <n v="0"/>
    <n v="0"/>
    <n v="0"/>
    <n v="0"/>
    <n v="0"/>
    <n v="0"/>
    <n v="0"/>
    <n v="0"/>
    <n v="12"/>
    <n v="0"/>
    <n v="0"/>
    <n v="0"/>
  </r>
  <r>
    <x v="3"/>
    <x v="10"/>
    <s v="US$ FOB"/>
    <n v="11254935"/>
    <n v="12357204"/>
    <n v="6059530"/>
    <n v="12741249"/>
    <n v="8242185"/>
    <n v="12793796"/>
    <n v="14334844"/>
    <n v="6784374"/>
    <n v="15360559"/>
    <n v="11123489"/>
    <n v="20611550"/>
    <n v="5969543"/>
  </r>
  <r>
    <x v="3"/>
    <x v="11"/>
    <s v="US$ FOB"/>
    <n v="3654188"/>
    <n v="1025031"/>
    <n v="1452329"/>
    <n v="1095545"/>
    <n v="4143908"/>
    <n v="5898647"/>
    <n v="3865400"/>
    <n v="1918976"/>
    <n v="6656601"/>
    <n v="4543238"/>
    <n v="4544361"/>
    <n v="3028860"/>
  </r>
  <r>
    <x v="3"/>
    <x v="12"/>
    <s v="US$ FOB"/>
    <n v="93433"/>
    <n v="89780"/>
    <n v="109693"/>
    <n v="153611"/>
    <n v="119969"/>
    <n v="140839"/>
    <n v="110271"/>
    <n v="105034"/>
    <n v="108273"/>
    <n v="135770"/>
    <n v="152703"/>
    <n v="72968"/>
  </r>
  <r>
    <x v="3"/>
    <x v="13"/>
    <s v="US$ FOB"/>
    <n v="60781210"/>
    <n v="63181871"/>
    <n v="78710966"/>
    <n v="68101120"/>
    <n v="64907299"/>
    <n v="49714087"/>
    <n v="35690885"/>
    <n v="56315328"/>
    <n v="71736825"/>
    <n v="69983004"/>
    <n v="50910329"/>
    <n v="67437511"/>
  </r>
  <r>
    <x v="3"/>
    <x v="14"/>
    <s v="US$ FOB"/>
    <n v="22502397"/>
    <n v="20694718"/>
    <n v="41003965"/>
    <n v="55179527"/>
    <n v="22294916"/>
    <n v="46655475"/>
    <n v="9632289"/>
    <n v="42786087"/>
    <n v="36957462"/>
    <n v="24886376"/>
    <n v="28871104"/>
    <n v="32483394"/>
  </r>
  <r>
    <x v="3"/>
    <x v="15"/>
    <s v="US$ FOB"/>
    <n v="476164"/>
    <n v="302745"/>
    <n v="371628"/>
    <n v="359656"/>
    <n v="443767"/>
    <n v="717861"/>
    <n v="395765"/>
    <n v="463282"/>
    <n v="563686"/>
    <n v="386016"/>
    <n v="365925"/>
    <n v="192082"/>
  </r>
  <r>
    <x v="4"/>
    <x v="0"/>
    <s v="US$ FOB"/>
    <n v="117351"/>
    <n v="131872"/>
    <n v="117328"/>
    <n v="1169439"/>
    <n v="1296238"/>
    <n v="137479"/>
    <n v="1183291"/>
    <n v="175853"/>
    <n v="125452"/>
    <n v="1340771"/>
    <n v="115270"/>
    <n v="125183"/>
  </r>
  <r>
    <x v="4"/>
    <x v="1"/>
    <s v="US$ FOB"/>
    <n v="3444850"/>
    <n v="24052937"/>
    <n v="26236476"/>
    <n v="67554711"/>
    <n v="26770924"/>
    <n v="98774318"/>
    <n v="45024665"/>
    <n v="104844214"/>
    <n v="9987020"/>
    <n v="28364714"/>
    <n v="19399992"/>
    <n v="109066920"/>
  </r>
  <r>
    <x v="4"/>
    <x v="2"/>
    <s v="US$ FOB"/>
    <n v="48979364"/>
    <n v="55209032"/>
    <n v="84107237"/>
    <n v="95823213"/>
    <n v="130460819"/>
    <n v="88551445"/>
    <n v="94255825"/>
    <n v="89354081"/>
    <n v="99245521"/>
    <n v="91354211"/>
    <n v="160460487"/>
    <n v="143353009"/>
  </r>
  <r>
    <x v="4"/>
    <x v="3"/>
    <s v="US$ FOB"/>
    <n v="646522"/>
    <n v="4617094"/>
    <n v="970657"/>
    <n v="754124"/>
    <n v="5041030"/>
    <n v="952023"/>
    <n v="684258"/>
    <n v="730022"/>
    <n v="738207"/>
    <n v="972226"/>
    <n v="1202496"/>
    <n v="899373"/>
  </r>
  <r>
    <x v="4"/>
    <x v="4"/>
    <s v="US$ FOB"/>
    <n v="0"/>
    <n v="0"/>
    <n v="0"/>
    <n v="0"/>
    <n v="0"/>
    <n v="0"/>
    <n v="0"/>
    <n v="0"/>
    <n v="328"/>
    <n v="0"/>
    <n v="0"/>
    <n v="15953421"/>
  </r>
  <r>
    <x v="4"/>
    <x v="5"/>
    <s v="US$ FOB"/>
    <n v="0"/>
    <n v="72781"/>
    <n v="20"/>
    <n v="89395"/>
    <n v="119296"/>
    <n v="1929182"/>
    <n v="24"/>
    <n v="0"/>
    <n v="114517"/>
    <n v="103413"/>
    <n v="55500"/>
    <n v="2825946"/>
  </r>
  <r>
    <x v="4"/>
    <x v="6"/>
    <s v="US$ FOB"/>
    <n v="0"/>
    <n v="0"/>
    <n v="0"/>
    <n v="0"/>
    <n v="0"/>
    <n v="0"/>
    <n v="0"/>
    <n v="0"/>
    <n v="0"/>
    <n v="0"/>
    <n v="0"/>
    <n v="0"/>
  </r>
  <r>
    <x v="4"/>
    <x v="7"/>
    <s v="US$ FOB"/>
    <n v="338194"/>
    <n v="379347"/>
    <n v="479475"/>
    <n v="173152"/>
    <n v="312188"/>
    <n v="236622"/>
    <n v="530310"/>
    <n v="187059"/>
    <n v="452592"/>
    <n v="235172"/>
    <n v="538226"/>
    <n v="653577"/>
  </r>
  <r>
    <x v="4"/>
    <x v="8"/>
    <s v="US$ FOB"/>
    <n v="3588476"/>
    <n v="1565312"/>
    <n v="2090080"/>
    <n v="1007068"/>
    <n v="1223249"/>
    <n v="3159068"/>
    <n v="2824624"/>
    <n v="82776"/>
    <n v="1689855"/>
    <n v="17505"/>
    <n v="14745"/>
    <n v="6250932"/>
  </r>
  <r>
    <x v="4"/>
    <x v="9"/>
    <s v="US$ FOB"/>
    <n v="0"/>
    <n v="0"/>
    <n v="0"/>
    <n v="0"/>
    <n v="0"/>
    <n v="0"/>
    <n v="0"/>
    <n v="0"/>
    <n v="0"/>
    <n v="0"/>
    <n v="1794162"/>
    <n v="3489945"/>
  </r>
  <r>
    <x v="4"/>
    <x v="10"/>
    <s v="US$ FOB"/>
    <n v="9948873"/>
    <n v="8025779"/>
    <n v="18573582"/>
    <n v="18461154"/>
    <n v="13257219"/>
    <n v="11660464"/>
    <n v="22278496"/>
    <n v="26401861"/>
    <n v="24381189"/>
    <n v="29756800"/>
    <n v="29354546"/>
    <n v="30693551"/>
  </r>
  <r>
    <x v="4"/>
    <x v="11"/>
    <s v="US$ FOB"/>
    <n v="4796438"/>
    <n v="10763037"/>
    <n v="2059568"/>
    <n v="1575091"/>
    <n v="3288341"/>
    <n v="2004364"/>
    <n v="1590666"/>
    <n v="2043071"/>
    <n v="1862482"/>
    <n v="2243594"/>
    <n v="1748610"/>
    <n v="2416218"/>
  </r>
  <r>
    <x v="4"/>
    <x v="12"/>
    <s v="US$ FOB"/>
    <n v="171316"/>
    <n v="91354"/>
    <n v="260028"/>
    <n v="86396"/>
    <n v="182088"/>
    <n v="142804"/>
    <n v="121633"/>
    <n v="116851"/>
    <n v="112501"/>
    <n v="143673"/>
    <n v="122631"/>
    <n v="151287"/>
  </r>
  <r>
    <x v="4"/>
    <x v="13"/>
    <s v="US$ FOB"/>
    <n v="61509429"/>
    <n v="38718893"/>
    <n v="83129515"/>
    <n v="61345089"/>
    <n v="62644132"/>
    <n v="85362602"/>
    <n v="73546429"/>
    <n v="79491305"/>
    <n v="88211552"/>
    <n v="45328001"/>
    <n v="62284028"/>
    <n v="80719760"/>
  </r>
  <r>
    <x v="4"/>
    <x v="14"/>
    <s v="US$ FOB"/>
    <n v="29517990"/>
    <n v="31177155"/>
    <n v="36532662"/>
    <n v="14827980"/>
    <n v="34349050"/>
    <n v="36121225"/>
    <n v="29573775"/>
    <n v="82109967"/>
    <n v="42670473"/>
    <n v="59263531"/>
    <n v="39315558"/>
    <n v="80422378"/>
  </r>
  <r>
    <x v="4"/>
    <x v="15"/>
    <s v="US$ FOB"/>
    <n v="385741"/>
    <n v="350179"/>
    <n v="691608"/>
    <n v="367993"/>
    <n v="184311"/>
    <n v="388830"/>
    <n v="386704"/>
    <n v="453252"/>
    <n v="595029"/>
    <n v="255571"/>
    <n v="566537"/>
    <n v="452383"/>
  </r>
  <r>
    <x v="5"/>
    <x v="0"/>
    <s v="US$ FOB"/>
    <n v="1336272"/>
    <n v="1587494"/>
    <n v="139876"/>
    <n v="188728"/>
    <n v="1420811"/>
    <n v="81118"/>
    <n v="2067508"/>
    <n v="1395833"/>
    <n v="211279"/>
    <n v="182415"/>
    <n v="1112678"/>
    <n v="110252"/>
  </r>
  <r>
    <x v="5"/>
    <x v="1"/>
    <s v="US$ FOB"/>
    <n v="52369935"/>
    <n v="81577961"/>
    <n v="38166356"/>
    <n v="37422215"/>
    <n v="36144323"/>
    <n v="45310832"/>
    <n v="179443153"/>
    <n v="127178615"/>
    <n v="23948985"/>
    <n v="167362562"/>
    <n v="139016302"/>
    <n v="127918774"/>
  </r>
  <r>
    <x v="5"/>
    <x v="2"/>
    <s v="US$ FOB"/>
    <n v="61072735"/>
    <n v="36990386"/>
    <n v="97579826"/>
    <n v="99824790"/>
    <n v="61459653"/>
    <n v="135941212"/>
    <n v="191740793"/>
    <n v="84642519"/>
    <n v="225141419"/>
    <n v="98802655"/>
    <n v="250795017"/>
    <n v="99521224"/>
  </r>
  <r>
    <x v="5"/>
    <x v="3"/>
    <s v="US$ FOB"/>
    <n v="998716"/>
    <n v="3556367"/>
    <n v="5353963"/>
    <n v="11236223"/>
    <n v="661041"/>
    <n v="19406369"/>
    <n v="49294793"/>
    <n v="16738519"/>
    <n v="8947913"/>
    <n v="922377"/>
    <n v="10611911"/>
    <n v="687000"/>
  </r>
  <r>
    <x v="5"/>
    <x v="4"/>
    <s v="US$ FOB"/>
    <n v="16387410"/>
    <n v="2500000"/>
    <n v="0"/>
    <n v="0"/>
    <n v="0"/>
    <n v="0"/>
    <n v="0"/>
    <n v="0"/>
    <n v="0"/>
    <n v="23207699"/>
    <n v="0"/>
    <n v="10325"/>
  </r>
  <r>
    <x v="5"/>
    <x v="5"/>
    <s v="US$ FOB"/>
    <n v="57188"/>
    <n v="80079"/>
    <n v="0"/>
    <n v="30"/>
    <n v="0"/>
    <n v="0"/>
    <n v="0"/>
    <n v="0"/>
    <n v="0"/>
    <n v="0"/>
    <n v="0"/>
    <n v="0"/>
  </r>
  <r>
    <x v="5"/>
    <x v="6"/>
    <s v="US$ FOB"/>
    <n v="0"/>
    <n v="0"/>
    <n v="0"/>
    <n v="0"/>
    <n v="0"/>
    <n v="0"/>
    <n v="0"/>
    <n v="0"/>
    <n v="0"/>
    <n v="0"/>
    <n v="0"/>
    <n v="0"/>
  </r>
  <r>
    <x v="5"/>
    <x v="7"/>
    <s v="US$ FOB"/>
    <n v="520982"/>
    <n v="381856"/>
    <n v="740839"/>
    <n v="444632"/>
    <n v="602832"/>
    <n v="414798"/>
    <n v="668511"/>
    <n v="422335"/>
    <n v="527205"/>
    <n v="857302"/>
    <n v="464470"/>
    <n v="870482"/>
  </r>
  <r>
    <x v="5"/>
    <x v="8"/>
    <s v="US$ FOB"/>
    <n v="1198767"/>
    <n v="932450"/>
    <n v="3013846"/>
    <n v="2885850"/>
    <n v="3225243"/>
    <n v="2433400"/>
    <n v="5515244"/>
    <n v="129084"/>
    <n v="5190619"/>
    <n v="4342087"/>
    <n v="836823"/>
    <n v="48681"/>
  </r>
  <r>
    <x v="5"/>
    <x v="9"/>
    <s v="US$ FOB"/>
    <n v="0"/>
    <n v="1562353"/>
    <n v="0"/>
    <n v="3388246"/>
    <n v="3538977"/>
    <n v="6359593"/>
    <n v="3306431"/>
    <n v="3574293"/>
    <n v="0"/>
    <n v="0"/>
    <n v="2"/>
    <n v="0"/>
  </r>
  <r>
    <x v="5"/>
    <x v="10"/>
    <s v="US$ FOB"/>
    <n v="40773470"/>
    <n v="36090762"/>
    <n v="29972382"/>
    <n v="22750050"/>
    <n v="17172319"/>
    <n v="34419238"/>
    <n v="25262786"/>
    <n v="32197898"/>
    <n v="23946496"/>
    <n v="26228097"/>
    <n v="24119261"/>
    <n v="32240155"/>
  </r>
  <r>
    <x v="5"/>
    <x v="11"/>
    <s v="US$ FOB"/>
    <n v="1499367"/>
    <n v="2268352"/>
    <n v="2234086"/>
    <n v="3807219"/>
    <n v="1617046"/>
    <n v="2440441"/>
    <n v="4221660"/>
    <n v="3798863"/>
    <n v="2350703"/>
    <n v="2735970"/>
    <n v="7693201"/>
    <n v="16583509"/>
  </r>
  <r>
    <x v="5"/>
    <x v="12"/>
    <s v="US$ FOB"/>
    <n v="116536"/>
    <n v="225681"/>
    <n v="320996"/>
    <n v="138297"/>
    <n v="143889"/>
    <n v="245347"/>
    <n v="134634"/>
    <n v="193245"/>
    <n v="155865"/>
    <n v="24231587"/>
    <n v="57019981"/>
    <n v="92379"/>
  </r>
  <r>
    <x v="5"/>
    <x v="13"/>
    <s v="US$ FOB"/>
    <n v="78203182"/>
    <n v="62870182"/>
    <n v="69585341"/>
    <n v="63568975"/>
    <n v="62169456"/>
    <n v="51501704"/>
    <n v="85783135"/>
    <n v="189139413"/>
    <n v="104767119"/>
    <n v="110509016"/>
    <n v="112851303"/>
    <n v="100566913"/>
  </r>
  <r>
    <x v="5"/>
    <x v="14"/>
    <s v="US$ FOB"/>
    <n v="61561542"/>
    <n v="51552987"/>
    <n v="71386673"/>
    <n v="77771981"/>
    <n v="90523706"/>
    <n v="80281494"/>
    <n v="67010614"/>
    <n v="83383119"/>
    <n v="85246177"/>
    <n v="87846378"/>
    <n v="108336506"/>
    <n v="65060630"/>
  </r>
  <r>
    <x v="5"/>
    <x v="15"/>
    <s v="US$ FOB"/>
    <n v="314649"/>
    <n v="209316"/>
    <n v="199009"/>
    <n v="154088"/>
    <n v="182269"/>
    <n v="234678"/>
    <n v="158494"/>
    <n v="315743"/>
    <n v="252343"/>
    <n v="268801"/>
    <n v="457537"/>
    <n v="391680"/>
  </r>
  <r>
    <x v="6"/>
    <x v="0"/>
    <s v="US$ FOB"/>
    <n v="139694"/>
    <n v="104292"/>
    <n v="97599"/>
    <n v="2175143"/>
    <n v="82925"/>
    <n v="144411"/>
    <n v="88150"/>
    <n v="87897"/>
    <n v="103920"/>
    <n v="81589"/>
    <n v="83648"/>
    <n v="83597"/>
  </r>
  <r>
    <x v="6"/>
    <x v="1"/>
    <s v="US$ FOB"/>
    <n v="86831714"/>
    <n v="67095300"/>
    <n v="123531241"/>
    <n v="144378330"/>
    <n v="24328750"/>
    <n v="69741337"/>
    <n v="117824398"/>
    <n v="201420420"/>
    <n v="209689279"/>
    <n v="48424481"/>
    <n v="42527922"/>
    <n v="60199665"/>
  </r>
  <r>
    <x v="6"/>
    <x v="2"/>
    <s v="US$ FOB"/>
    <n v="212343095"/>
    <n v="124071641"/>
    <n v="178155668"/>
    <n v="240260072"/>
    <n v="107558034"/>
    <n v="200319310"/>
    <n v="302876955"/>
    <n v="175783392"/>
    <n v="145117243"/>
    <n v="80677027"/>
    <n v="36004041"/>
    <n v="147847344"/>
  </r>
  <r>
    <x v="6"/>
    <x v="3"/>
    <s v="US$ FOB"/>
    <n v="14227376"/>
    <n v="14805103"/>
    <n v="13866214"/>
    <n v="14814347"/>
    <n v="21888671"/>
    <n v="32436167"/>
    <n v="69125070"/>
    <n v="15001579"/>
    <n v="25834513"/>
    <n v="17452022"/>
    <n v="16467430"/>
    <n v="44843240"/>
  </r>
  <r>
    <x v="6"/>
    <x v="4"/>
    <s v="US$ FOB"/>
    <n v="0"/>
    <n v="5614171"/>
    <n v="2145"/>
    <n v="2480"/>
    <n v="0"/>
    <n v="0"/>
    <n v="0"/>
    <n v="0"/>
    <n v="638"/>
    <n v="0"/>
    <n v="0"/>
    <n v="3526292"/>
  </r>
  <r>
    <x v="6"/>
    <x v="5"/>
    <s v="US$ FOB"/>
    <n v="0"/>
    <n v="0"/>
    <n v="0"/>
    <n v="0"/>
    <n v="0"/>
    <n v="0"/>
    <n v="38"/>
    <n v="0"/>
    <n v="0"/>
    <n v="0"/>
    <n v="0"/>
    <n v="0"/>
  </r>
  <r>
    <x v="6"/>
    <x v="6"/>
    <s v="US$ FOB"/>
    <n v="0"/>
    <n v="0"/>
    <n v="0"/>
    <n v="0"/>
    <n v="0"/>
    <n v="0"/>
    <n v="0"/>
    <n v="0"/>
    <n v="0"/>
    <n v="0"/>
    <n v="0"/>
    <n v="0"/>
  </r>
  <r>
    <x v="6"/>
    <x v="7"/>
    <s v="US$ FOB"/>
    <n v="530431"/>
    <n v="684281"/>
    <n v="558794"/>
    <n v="427664"/>
    <n v="2747731"/>
    <n v="672862"/>
    <n v="744046"/>
    <n v="435646"/>
    <n v="421474"/>
    <n v="1144745"/>
    <n v="510640"/>
    <n v="3534077"/>
  </r>
  <r>
    <x v="6"/>
    <x v="8"/>
    <s v="US$ FOB"/>
    <n v="5959853"/>
    <n v="2009241"/>
    <n v="187659"/>
    <n v="5104554"/>
    <n v="3007539"/>
    <n v="3452563"/>
    <n v="1300456"/>
    <n v="3260744"/>
    <n v="89864"/>
    <n v="5502126"/>
    <n v="112756"/>
    <n v="49420"/>
  </r>
  <r>
    <x v="6"/>
    <x v="9"/>
    <s v="US$ FOB"/>
    <n v="0"/>
    <n v="0"/>
    <n v="0"/>
    <n v="6408596"/>
    <n v="0"/>
    <n v="6263739"/>
    <n v="0"/>
    <n v="0"/>
    <n v="0"/>
    <n v="0"/>
    <n v="0"/>
    <n v="0"/>
  </r>
  <r>
    <x v="6"/>
    <x v="10"/>
    <s v="US$ FOB"/>
    <n v="10696670"/>
    <n v="18725228"/>
    <n v="28888655"/>
    <n v="16808832"/>
    <n v="38947302"/>
    <n v="13187233"/>
    <n v="51921782"/>
    <n v="26156757"/>
    <n v="48006569"/>
    <n v="31164841"/>
    <n v="29030517"/>
    <n v="25634924"/>
  </r>
  <r>
    <x v="6"/>
    <x v="11"/>
    <s v="US$ FOB"/>
    <n v="1990375"/>
    <n v="8113746"/>
    <n v="5164782"/>
    <n v="10859974"/>
    <n v="3628072"/>
    <n v="11095419"/>
    <n v="3659898"/>
    <n v="17565687"/>
    <n v="12881824"/>
    <n v="3509949"/>
    <n v="8354448"/>
    <n v="6648699"/>
  </r>
  <r>
    <x v="6"/>
    <x v="12"/>
    <s v="US$ FOB"/>
    <n v="15054644"/>
    <n v="227054"/>
    <n v="351733"/>
    <n v="197096"/>
    <n v="282190"/>
    <n v="409285"/>
    <n v="300180"/>
    <n v="286740"/>
    <n v="123194"/>
    <n v="397531"/>
    <n v="314905"/>
    <n v="490131"/>
  </r>
  <r>
    <x v="6"/>
    <x v="13"/>
    <s v="US$ FOB"/>
    <n v="103574310"/>
    <n v="87433225"/>
    <n v="132506912"/>
    <n v="100416131"/>
    <n v="103237626"/>
    <n v="90933601"/>
    <n v="152678314"/>
    <n v="131532055"/>
    <n v="108013098"/>
    <n v="90736374"/>
    <n v="103235622"/>
    <n v="105594920"/>
  </r>
  <r>
    <x v="6"/>
    <x v="14"/>
    <s v="US$ FOB"/>
    <n v="102059345"/>
    <n v="122071278"/>
    <n v="78624848"/>
    <n v="95666585"/>
    <n v="61095777"/>
    <n v="79405243"/>
    <n v="119533977"/>
    <n v="143760760"/>
    <n v="84343614"/>
    <n v="73893022"/>
    <n v="101212370"/>
    <n v="67169366"/>
  </r>
  <r>
    <x v="6"/>
    <x v="15"/>
    <s v="US$ FOB"/>
    <n v="341653"/>
    <n v="277298"/>
    <n v="400344"/>
    <n v="388884"/>
    <n v="526503"/>
    <n v="412175"/>
    <n v="408934"/>
    <n v="488861"/>
    <n v="785017"/>
    <n v="794267"/>
    <n v="1092861"/>
    <n v="713954"/>
  </r>
  <r>
    <x v="7"/>
    <x v="0"/>
    <s v="US$ FOB"/>
    <n v="136137"/>
    <n v="101224"/>
    <n v="1123472"/>
    <n v="126331"/>
    <n v="108799"/>
    <n v="1832916"/>
    <n v="109513"/>
    <n v="76668"/>
    <n v="150081"/>
    <n v="199591"/>
    <n v="1563440"/>
    <n v="155555"/>
  </r>
  <r>
    <x v="7"/>
    <x v="1"/>
    <s v="US$ FOB"/>
    <n v="75851499"/>
    <n v="38176246"/>
    <n v="68644268"/>
    <n v="90870749"/>
    <n v="269761716"/>
    <n v="179518337"/>
    <n v="179108097"/>
    <n v="189183083"/>
    <n v="185356243"/>
    <n v="168434702"/>
    <n v="259024870"/>
    <n v="128065654"/>
  </r>
  <r>
    <x v="7"/>
    <x v="2"/>
    <s v="US$ FOB"/>
    <n v="42284468"/>
    <n v="86501316"/>
    <n v="179185644"/>
    <n v="138995696"/>
    <n v="110053665"/>
    <n v="147284386"/>
    <n v="210698599"/>
    <n v="172250973"/>
    <n v="136208451"/>
    <n v="180075163"/>
    <n v="240299116"/>
    <n v="113924980"/>
  </r>
  <r>
    <x v="7"/>
    <x v="3"/>
    <s v="US$ FOB"/>
    <n v="8737688"/>
    <n v="30586261"/>
    <n v="28692217"/>
    <n v="79337997"/>
    <n v="57735866"/>
    <n v="64076886"/>
    <n v="69172018"/>
    <n v="52633021"/>
    <n v="20226718"/>
    <n v="77405511"/>
    <n v="39281417"/>
    <n v="6752140"/>
  </r>
  <r>
    <x v="7"/>
    <x v="4"/>
    <s v="US$ FOB"/>
    <n v="218"/>
    <n v="0"/>
    <n v="0"/>
    <n v="0"/>
    <n v="0"/>
    <n v="13564"/>
    <n v="95418"/>
    <n v="7317876"/>
    <n v="3760923"/>
    <n v="15350"/>
    <n v="0"/>
    <n v="0"/>
  </r>
  <r>
    <x v="7"/>
    <x v="5"/>
    <s v="US$ FOB"/>
    <n v="0"/>
    <n v="0"/>
    <n v="30"/>
    <n v="0"/>
    <n v="0"/>
    <n v="94340"/>
    <n v="342842"/>
    <n v="0"/>
    <n v="0"/>
    <n v="0"/>
    <n v="68407"/>
    <n v="160548"/>
  </r>
  <r>
    <x v="7"/>
    <x v="6"/>
    <s v="US$ FOB"/>
    <n v="0"/>
    <n v="0"/>
    <n v="0"/>
    <n v="0"/>
    <n v="0"/>
    <n v="0"/>
    <n v="0"/>
    <n v="0"/>
    <n v="0"/>
    <n v="0"/>
    <n v="0"/>
    <n v="0"/>
  </r>
  <r>
    <x v="7"/>
    <x v="7"/>
    <s v="US$ FOB"/>
    <n v="892358"/>
    <n v="629756"/>
    <n v="662204"/>
    <n v="1029978"/>
    <n v="681406"/>
    <n v="939474"/>
    <n v="986035"/>
    <n v="866240"/>
    <n v="915212"/>
    <n v="933578"/>
    <n v="795633"/>
    <n v="1224001"/>
  </r>
  <r>
    <x v="7"/>
    <x v="8"/>
    <s v="US$ FOB"/>
    <n v="7031364"/>
    <n v="4064301"/>
    <n v="7222215"/>
    <n v="93269"/>
    <n v="79022"/>
    <n v="3083217"/>
    <n v="3580189"/>
    <n v="172034"/>
    <n v="3420269"/>
    <n v="4292090"/>
    <n v="2246947"/>
    <n v="1428886"/>
  </r>
  <r>
    <x v="7"/>
    <x v="9"/>
    <s v="US$ FOB"/>
    <n v="0"/>
    <n v="0"/>
    <n v="0"/>
    <n v="0"/>
    <n v="0"/>
    <n v="7302573"/>
    <n v="4836960"/>
    <n v="0"/>
    <n v="0"/>
    <n v="0"/>
    <n v="0"/>
    <n v="0"/>
  </r>
  <r>
    <x v="7"/>
    <x v="10"/>
    <s v="US$ FOB"/>
    <n v="43817084"/>
    <n v="24985962"/>
    <n v="57623027"/>
    <n v="38925616"/>
    <n v="51349974"/>
    <n v="34413754"/>
    <n v="41078230"/>
    <n v="35184402"/>
    <n v="29441025"/>
    <n v="19805821"/>
    <n v="48302498"/>
    <n v="29213060"/>
  </r>
  <r>
    <x v="7"/>
    <x v="11"/>
    <s v="US$ FOB"/>
    <n v="4219391"/>
    <n v="3031618"/>
    <n v="7103032"/>
    <n v="9870022"/>
    <n v="7125710"/>
    <n v="5527946"/>
    <n v="3630922"/>
    <n v="9403908"/>
    <n v="4361476"/>
    <n v="5037143"/>
    <n v="4364357"/>
    <n v="4518245"/>
  </r>
  <r>
    <x v="7"/>
    <x v="12"/>
    <s v="US$ FOB"/>
    <n v="464891"/>
    <n v="21017663"/>
    <n v="9807868"/>
    <n v="282979"/>
    <n v="376740"/>
    <n v="292365"/>
    <n v="292638"/>
    <n v="688736"/>
    <n v="317207"/>
    <n v="308810"/>
    <n v="2220587"/>
    <n v="376378"/>
  </r>
  <r>
    <x v="7"/>
    <x v="13"/>
    <s v="US$ FOB"/>
    <n v="91597379"/>
    <n v="95712476"/>
    <n v="232463548"/>
    <n v="116537161"/>
    <n v="123726714"/>
    <n v="124080097"/>
    <n v="157700617"/>
    <n v="148675321"/>
    <n v="134409496"/>
    <n v="141578383"/>
    <n v="140221373"/>
    <n v="156445338"/>
  </r>
  <r>
    <x v="7"/>
    <x v="14"/>
    <s v="US$ FOB"/>
    <n v="97142885"/>
    <n v="87198700"/>
    <n v="88327747"/>
    <n v="104576560"/>
    <n v="99720342"/>
    <n v="103992824"/>
    <n v="75846570"/>
    <n v="154667565"/>
    <n v="96246297"/>
    <n v="110345036"/>
    <n v="121213614"/>
    <n v="112856196"/>
  </r>
  <r>
    <x v="7"/>
    <x v="15"/>
    <s v="US$ FOB"/>
    <n v="447757"/>
    <n v="544089"/>
    <n v="624776"/>
    <n v="418208"/>
    <n v="278506"/>
    <n v="698419"/>
    <n v="402360"/>
    <n v="736856"/>
    <n v="672786"/>
    <n v="684882"/>
    <n v="885039"/>
    <n v="680310"/>
  </r>
  <r>
    <x v="8"/>
    <x v="0"/>
    <s v="US$ FOB"/>
    <n v="267341"/>
    <n v="26553"/>
    <n v="294374"/>
    <n v="271513"/>
    <n v="2383665"/>
    <n v="172221"/>
    <n v="353766"/>
    <n v="518156"/>
    <n v="615205"/>
    <n v="393611"/>
    <n v="184135"/>
    <n v="933009"/>
  </r>
  <r>
    <x v="8"/>
    <x v="1"/>
    <s v="US$ FOB"/>
    <n v="129010461"/>
    <n v="181642778"/>
    <n v="56997181"/>
    <n v="79890412"/>
    <n v="168085884"/>
    <n v="207147862"/>
    <n v="147640048"/>
    <n v="381901588"/>
    <n v="128260873"/>
    <n v="97347682"/>
    <n v="19195939"/>
    <n v="49736035"/>
  </r>
  <r>
    <x v="8"/>
    <x v="2"/>
    <s v="US$ FOB"/>
    <n v="290709321"/>
    <n v="120573746"/>
    <n v="161289745"/>
    <n v="381410844"/>
    <n v="262617900"/>
    <n v="244252266"/>
    <n v="410439255"/>
    <n v="123862856"/>
    <n v="146213702"/>
    <n v="124280095"/>
    <n v="55342642"/>
    <n v="149556314"/>
  </r>
  <r>
    <x v="8"/>
    <x v="3"/>
    <s v="US$ FOB"/>
    <n v="58888643"/>
    <n v="17806643"/>
    <n v="18290788"/>
    <n v="27499108"/>
    <n v="38421176"/>
    <n v="64103133"/>
    <n v="61012846"/>
    <n v="34546058"/>
    <n v="2261784"/>
    <n v="29534700"/>
    <n v="24133206"/>
    <n v="117443877"/>
  </r>
  <r>
    <x v="8"/>
    <x v="4"/>
    <s v="US$ FOB"/>
    <n v="0"/>
    <n v="3148"/>
    <n v="111"/>
    <n v="30084"/>
    <n v="65216"/>
    <n v="51027"/>
    <n v="4567226"/>
    <n v="132850"/>
    <n v="18781"/>
    <n v="3200"/>
    <n v="0"/>
    <n v="0"/>
  </r>
  <r>
    <x v="8"/>
    <x v="5"/>
    <s v="US$ FOB"/>
    <n v="89101"/>
    <n v="748687"/>
    <n v="1711449"/>
    <n v="7181417"/>
    <n v="938509"/>
    <n v="1344915"/>
    <n v="1532441"/>
    <n v="6354974"/>
    <n v="785854"/>
    <n v="5688406"/>
    <n v="0"/>
    <n v="0"/>
  </r>
  <r>
    <x v="8"/>
    <x v="6"/>
    <s v="US$ FOB"/>
    <n v="0"/>
    <n v="0"/>
    <n v="0"/>
    <n v="0"/>
    <n v="0"/>
    <n v="0"/>
    <n v="0"/>
    <n v="0"/>
    <n v="0"/>
    <n v="0"/>
    <n v="0"/>
    <n v="0"/>
  </r>
  <r>
    <x v="8"/>
    <x v="7"/>
    <s v="US$ FOB"/>
    <n v="1044893"/>
    <n v="1687518"/>
    <n v="773894"/>
    <n v="464074"/>
    <n v="691461"/>
    <n v="725220"/>
    <n v="1046586"/>
    <n v="683665"/>
    <n v="1749215"/>
    <n v="977529"/>
    <n v="308488"/>
    <n v="1707004"/>
  </r>
  <r>
    <x v="8"/>
    <x v="8"/>
    <s v="US$ FOB"/>
    <n v="162959"/>
    <n v="2696433"/>
    <n v="3184919"/>
    <n v="7434650"/>
    <n v="4534808"/>
    <n v="7981048"/>
    <n v="7296802"/>
    <n v="3133571"/>
    <n v="223536"/>
    <n v="15876687"/>
    <n v="122408"/>
    <n v="13220432"/>
  </r>
  <r>
    <x v="8"/>
    <x v="9"/>
    <s v="US$ FOB"/>
    <n v="6062519"/>
    <n v="0"/>
    <n v="0"/>
    <n v="0"/>
    <n v="0"/>
    <n v="0"/>
    <n v="1925517"/>
    <n v="0"/>
    <n v="11957805"/>
    <n v="0"/>
    <n v="0"/>
    <n v="9044898"/>
  </r>
  <r>
    <x v="8"/>
    <x v="10"/>
    <s v="US$ FOB"/>
    <n v="37450591"/>
    <n v="32424691"/>
    <n v="31244139"/>
    <n v="40834034"/>
    <n v="45015737"/>
    <n v="11418184"/>
    <n v="51078318"/>
    <n v="58353544"/>
    <n v="39114311"/>
    <n v="34165037"/>
    <n v="14836997"/>
    <n v="22431672"/>
  </r>
  <r>
    <x v="8"/>
    <x v="11"/>
    <s v="US$ FOB"/>
    <n v="4307166"/>
    <n v="5200973"/>
    <n v="4888563"/>
    <n v="5205167"/>
    <n v="5761588"/>
    <n v="6570036"/>
    <n v="7921132"/>
    <n v="5427240"/>
    <n v="8447889"/>
    <n v="7198581"/>
    <n v="5333822"/>
    <n v="4597009"/>
  </r>
  <r>
    <x v="8"/>
    <x v="12"/>
    <s v="US$ FOB"/>
    <n v="540168"/>
    <n v="266018"/>
    <n v="306826"/>
    <n v="409437"/>
    <n v="432312"/>
    <n v="576420"/>
    <n v="669810"/>
    <n v="372995"/>
    <n v="525053"/>
    <n v="405648"/>
    <n v="312555"/>
    <n v="338699"/>
  </r>
  <r>
    <x v="8"/>
    <x v="13"/>
    <s v="US$ FOB"/>
    <n v="192434036"/>
    <n v="164334896"/>
    <n v="147837889"/>
    <n v="182569109"/>
    <n v="219017010"/>
    <n v="274473563"/>
    <n v="300692587"/>
    <n v="283148926"/>
    <n v="346250554"/>
    <n v="305095728"/>
    <n v="200363226"/>
    <n v="90693178"/>
  </r>
  <r>
    <x v="8"/>
    <x v="14"/>
    <s v="US$ FOB"/>
    <n v="150437093"/>
    <n v="171077114"/>
    <n v="136262853"/>
    <n v="125366895"/>
    <n v="224902269"/>
    <n v="194434799"/>
    <n v="126298894"/>
    <n v="179182440"/>
    <n v="178503742"/>
    <n v="172299684"/>
    <n v="95080688"/>
    <n v="145549748"/>
  </r>
  <r>
    <x v="8"/>
    <x v="15"/>
    <s v="US$ FOB"/>
    <n v="885940"/>
    <n v="1636248"/>
    <n v="1353552"/>
    <n v="1138359"/>
    <n v="1788017"/>
    <n v="1655012"/>
    <n v="2328323"/>
    <n v="1962579"/>
    <n v="1146123"/>
    <n v="974857"/>
    <n v="794956"/>
    <n v="1068565"/>
  </r>
  <r>
    <x v="9"/>
    <x v="0"/>
    <s v="US$ FOB"/>
    <n v="80211"/>
    <n v="122678"/>
    <n v="101309"/>
    <n v="95536"/>
    <n v="145377"/>
    <n v="1660791"/>
    <n v="105257"/>
    <n v="350185"/>
    <n v="472819"/>
    <n v="132205"/>
    <n v="288196"/>
    <n v="391853"/>
  </r>
  <r>
    <x v="9"/>
    <x v="1"/>
    <s v="US$ FOB"/>
    <n v="20081469"/>
    <n v="37609940"/>
    <n v="28787903"/>
    <n v="31092624"/>
    <n v="95232241"/>
    <n v="85235288"/>
    <n v="146628202"/>
    <n v="137726882"/>
    <n v="143709359"/>
    <n v="71608867"/>
    <n v="77325259"/>
    <n v="89747801"/>
  </r>
  <r>
    <x v="9"/>
    <x v="2"/>
    <s v="US$ FOB"/>
    <n v="29733892"/>
    <n v="87225686"/>
    <n v="56477224"/>
    <n v="96269430"/>
    <n v="116305224"/>
    <n v="46412238"/>
    <n v="209668201"/>
    <n v="135730864"/>
    <n v="123350486"/>
    <n v="217477676"/>
    <n v="180198121"/>
    <n v="163733449"/>
  </r>
  <r>
    <x v="9"/>
    <x v="3"/>
    <s v="US$ FOB"/>
    <n v="13856164"/>
    <n v="86266901"/>
    <n v="11187329"/>
    <n v="926576"/>
    <n v="63875932"/>
    <n v="45366652"/>
    <n v="67845773"/>
    <n v="34068073"/>
    <n v="38451721"/>
    <n v="27988318"/>
    <n v="42213337"/>
    <n v="111936066"/>
  </r>
  <r>
    <x v="9"/>
    <x v="4"/>
    <s v="US$ FOB"/>
    <n v="0"/>
    <n v="76"/>
    <n v="51"/>
    <n v="1200"/>
    <n v="8086"/>
    <n v="0"/>
    <n v="2904821"/>
    <n v="2373486"/>
    <n v="1268462"/>
    <n v="26"/>
    <n v="26"/>
    <n v="2060166"/>
  </r>
  <r>
    <x v="9"/>
    <x v="5"/>
    <s v="US$ FOB"/>
    <n v="1964156"/>
    <n v="54372"/>
    <n v="101309"/>
    <n v="2094575"/>
    <n v="406772"/>
    <n v="2147385"/>
    <n v="151526"/>
    <n v="950518"/>
    <n v="1903138"/>
    <n v="657060"/>
    <n v="1079166"/>
    <n v="1393571"/>
  </r>
  <r>
    <x v="9"/>
    <x v="6"/>
    <s v="US$ FOB"/>
    <n v="0"/>
    <n v="0"/>
    <n v="0"/>
    <n v="0"/>
    <n v="0"/>
    <n v="0"/>
    <n v="0"/>
    <n v="0"/>
    <n v="0"/>
    <n v="0"/>
    <n v="0"/>
    <n v="0"/>
  </r>
  <r>
    <x v="9"/>
    <x v="7"/>
    <s v="US$ FOB"/>
    <n v="176051"/>
    <n v="342419"/>
    <n v="438874"/>
    <n v="2549073"/>
    <n v="687149"/>
    <n v="488651"/>
    <n v="579432"/>
    <n v="407611"/>
    <n v="1314611"/>
    <n v="368583"/>
    <n v="541719"/>
    <n v="484329"/>
  </r>
  <r>
    <x v="9"/>
    <x v="8"/>
    <s v="US$ FOB"/>
    <n v="245838"/>
    <n v="13352217"/>
    <n v="169231"/>
    <n v="505390"/>
    <n v="14474542"/>
    <n v="139133"/>
    <n v="146913"/>
    <n v="10335993"/>
    <n v="7030446"/>
    <n v="3120387"/>
    <n v="151795"/>
    <n v="2819388"/>
  </r>
  <r>
    <x v="9"/>
    <x v="9"/>
    <s v="US$ FOB"/>
    <n v="5743713"/>
    <n v="0"/>
    <n v="0"/>
    <n v="0"/>
    <n v="0"/>
    <n v="0"/>
    <n v="0"/>
    <n v="187"/>
    <n v="0"/>
    <n v="0"/>
    <n v="0"/>
    <n v="0"/>
  </r>
  <r>
    <x v="9"/>
    <x v="10"/>
    <s v="US$ FOB"/>
    <n v="6924093"/>
    <n v="10099812"/>
    <n v="6165278"/>
    <n v="16923311"/>
    <n v="10782260"/>
    <n v="10079422"/>
    <n v="16814822"/>
    <n v="39523464"/>
    <n v="21560139"/>
    <n v="35872123"/>
    <n v="24982423"/>
    <n v="25058573"/>
  </r>
  <r>
    <x v="9"/>
    <x v="11"/>
    <s v="US$ FOB"/>
    <n v="3724726"/>
    <n v="3508144"/>
    <n v="2814409"/>
    <n v="5426034"/>
    <n v="4094479"/>
    <n v="10260032"/>
    <n v="8174379"/>
    <n v="5753559"/>
    <n v="4736770"/>
    <n v="6333606"/>
    <n v="6079874"/>
    <n v="5209921"/>
  </r>
  <r>
    <x v="9"/>
    <x v="12"/>
    <s v="US$ FOB"/>
    <n v="226375"/>
    <n v="163635"/>
    <n v="350503"/>
    <n v="366924"/>
    <n v="391352"/>
    <n v="175080"/>
    <n v="251028"/>
    <n v="344821"/>
    <n v="312984"/>
    <n v="995927"/>
    <n v="477237"/>
    <n v="605402"/>
  </r>
  <r>
    <x v="9"/>
    <x v="13"/>
    <s v="US$ FOB"/>
    <n v="86324031"/>
    <n v="77795994"/>
    <n v="109228422"/>
    <n v="93078660"/>
    <n v="122426185"/>
    <n v="144354925"/>
    <n v="152685589"/>
    <n v="162262173"/>
    <n v="159409950"/>
    <n v="150885644"/>
    <n v="145975932"/>
    <n v="156792836"/>
  </r>
  <r>
    <x v="9"/>
    <x v="14"/>
    <s v="US$ FOB"/>
    <n v="103568488"/>
    <n v="57469708"/>
    <n v="90525433"/>
    <n v="103758208"/>
    <n v="64112861"/>
    <n v="63709356"/>
    <n v="77776618"/>
    <n v="68075332"/>
    <n v="126845297"/>
    <n v="82844678"/>
    <n v="97553123"/>
    <n v="113570478"/>
  </r>
  <r>
    <x v="9"/>
    <x v="15"/>
    <s v="US$ FOB"/>
    <n v="670118"/>
    <n v="969844"/>
    <n v="1514597"/>
    <n v="1026995"/>
    <n v="1855843"/>
    <n v="2135218"/>
    <n v="2944418"/>
    <n v="3402835"/>
    <n v="4483650"/>
    <n v="3307867"/>
    <n v="3029908"/>
    <n v="2901774"/>
  </r>
  <r>
    <x v="10"/>
    <x v="0"/>
    <s v="US$ FOB"/>
    <n v="200391"/>
    <n v="335024"/>
    <n v="1098194"/>
    <n v="1556197"/>
    <n v="398261"/>
    <n v="568353"/>
    <n v="374643"/>
    <n v="637998"/>
    <n v="799528"/>
    <n v="568989"/>
    <n v="432584"/>
    <n v="956765"/>
  </r>
  <r>
    <x v="10"/>
    <x v="1"/>
    <s v="US$ FOB"/>
    <n v="9415187"/>
    <n v="4133052"/>
    <n v="12438298"/>
    <n v="5749117"/>
    <n v="6656210"/>
    <n v="30955253"/>
    <n v="63067192"/>
    <n v="48736997"/>
    <n v="48217856"/>
    <n v="86021871"/>
    <n v="25982260"/>
    <n v="24239709"/>
  </r>
  <r>
    <x v="10"/>
    <x v="2"/>
    <s v="US$ FOB"/>
    <n v="304045329"/>
    <n v="233881285"/>
    <n v="135652517"/>
    <n v="113751507"/>
    <n v="228481047"/>
    <n v="192000426"/>
    <n v="144633933"/>
    <n v="222378604"/>
    <n v="174802444"/>
    <n v="121984831"/>
    <n v="150964249"/>
    <n v="171447429"/>
  </r>
  <r>
    <x v="10"/>
    <x v="3"/>
    <s v="US$ FOB"/>
    <n v="22909912"/>
    <n v="52248817"/>
    <n v="35906259"/>
    <n v="61728182"/>
    <n v="75076704"/>
    <n v="4531423"/>
    <n v="41091688"/>
    <n v="34460637"/>
    <n v="3545226"/>
    <n v="5787228"/>
    <n v="5493485"/>
    <n v="40710425"/>
  </r>
  <r>
    <x v="10"/>
    <x v="4"/>
    <s v="US$ FOB"/>
    <n v="0"/>
    <n v="0"/>
    <n v="0"/>
    <n v="188"/>
    <n v="40885"/>
    <n v="99467"/>
    <n v="199435"/>
    <n v="292881"/>
    <n v="1762915"/>
    <n v="120417"/>
    <n v="180791"/>
    <n v="274999"/>
  </r>
  <r>
    <x v="10"/>
    <x v="5"/>
    <s v="US$ FOB"/>
    <n v="2522089"/>
    <n v="799669"/>
    <n v="2211113"/>
    <n v="979512"/>
    <n v="3588375"/>
    <n v="179080"/>
    <n v="133790"/>
    <n v="5392155"/>
    <n v="759650"/>
    <n v="213045"/>
    <n v="2108287"/>
    <n v="4739608"/>
  </r>
  <r>
    <x v="10"/>
    <x v="6"/>
    <s v="US$ FOB"/>
    <n v="0"/>
    <n v="0"/>
    <n v="0"/>
    <n v="0"/>
    <n v="0"/>
    <n v="0"/>
    <n v="0"/>
    <n v="0"/>
    <n v="0"/>
    <n v="0"/>
    <n v="0"/>
    <n v="0"/>
  </r>
  <r>
    <x v="10"/>
    <x v="7"/>
    <s v="US$ FOB"/>
    <n v="4616472"/>
    <n v="707242"/>
    <n v="1198496"/>
    <n v="476242"/>
    <n v="356811"/>
    <n v="458359"/>
    <n v="502012"/>
    <n v="477429"/>
    <n v="86450"/>
    <n v="168434"/>
    <n v="345623"/>
    <n v="156967"/>
  </r>
  <r>
    <x v="10"/>
    <x v="8"/>
    <s v="US$ FOB"/>
    <n v="3446799"/>
    <n v="186103"/>
    <n v="7890463"/>
    <n v="414634"/>
    <n v="8556809"/>
    <n v="331420"/>
    <n v="390926"/>
    <n v="8601430"/>
    <n v="8715278"/>
    <n v="6468879"/>
    <n v="7571429"/>
    <n v="432382"/>
  </r>
  <r>
    <x v="10"/>
    <x v="9"/>
    <s v="US$ FOB"/>
    <n v="0"/>
    <n v="0"/>
    <n v="0"/>
    <n v="0"/>
    <n v="0"/>
    <n v="0"/>
    <n v="0"/>
    <n v="0"/>
    <n v="0"/>
    <n v="0"/>
    <n v="0"/>
    <n v="0"/>
  </r>
  <r>
    <x v="10"/>
    <x v="10"/>
    <s v="US$ FOB"/>
    <n v="35819345"/>
    <n v="13467542"/>
    <n v="21088291"/>
    <n v="31087465"/>
    <n v="32696774"/>
    <n v="19988375"/>
    <n v="14645296"/>
    <n v="35120719"/>
    <n v="34900659"/>
    <n v="16360483"/>
    <n v="32319478"/>
    <n v="28868682"/>
  </r>
  <r>
    <x v="10"/>
    <x v="11"/>
    <s v="US$ FOB"/>
    <n v="4530930"/>
    <n v="4460642"/>
    <n v="7855670"/>
    <n v="5749812"/>
    <n v="10009096"/>
    <n v="6585801"/>
    <n v="7709289"/>
    <n v="5694628"/>
    <n v="6629993"/>
    <n v="7120673"/>
    <n v="7871914"/>
    <n v="7257505"/>
  </r>
  <r>
    <x v="10"/>
    <x v="12"/>
    <s v="US$ FOB"/>
    <n v="372775"/>
    <n v="240222"/>
    <n v="472122"/>
    <n v="530777"/>
    <n v="535204"/>
    <n v="399543"/>
    <n v="697701"/>
    <n v="524944"/>
    <n v="490356"/>
    <n v="279454"/>
    <n v="342877"/>
    <n v="279294"/>
  </r>
  <r>
    <x v="10"/>
    <x v="13"/>
    <s v="US$ FOB"/>
    <n v="160354346"/>
    <n v="149773049"/>
    <n v="171748389"/>
    <n v="161805205"/>
    <n v="177019677"/>
    <n v="191026799"/>
    <n v="160936571"/>
    <n v="199748867"/>
    <n v="167478243"/>
    <n v="180746983"/>
    <n v="170881636"/>
    <n v="152538153"/>
  </r>
  <r>
    <x v="10"/>
    <x v="14"/>
    <s v="US$ FOB"/>
    <n v="125243713"/>
    <n v="99275671"/>
    <n v="155782819"/>
    <n v="72606855"/>
    <n v="92097210"/>
    <n v="127821090"/>
    <n v="125793586"/>
    <n v="158686233"/>
    <n v="126186944"/>
    <n v="83666926"/>
    <n v="98638084"/>
    <n v="259985852"/>
  </r>
  <r>
    <x v="10"/>
    <x v="15"/>
    <s v="US$ FOB"/>
    <n v="3000176"/>
    <n v="3272962"/>
    <n v="3590669"/>
    <n v="3412042"/>
    <n v="3196210"/>
    <n v="3072051"/>
    <n v="4350207"/>
    <n v="3882117"/>
    <n v="3660797"/>
    <n v="3518160"/>
    <n v="3891874"/>
    <n v="3517750"/>
  </r>
  <r>
    <x v="11"/>
    <x v="0"/>
    <s v="US$ FOB"/>
    <n v="2253869"/>
    <n v="835277"/>
    <n v="1042517"/>
    <n v="830281"/>
    <n v="1096796"/>
    <n v="1146179"/>
    <n v="1132763"/>
    <n v="1585603"/>
    <n v="1380940"/>
    <n v="970434"/>
    <n v="702560"/>
    <n v="719538"/>
  </r>
  <r>
    <x v="11"/>
    <x v="1"/>
    <s v="US$ FOB"/>
    <n v="11241183"/>
    <n v="66830495"/>
    <n v="27342857"/>
    <n v="10965480"/>
    <n v="5185436"/>
    <n v="2731270"/>
    <n v="11343907"/>
    <n v="62195694"/>
    <n v="833196"/>
    <n v="2746"/>
    <n v="2972506"/>
    <n v="2113776"/>
  </r>
  <r>
    <x v="11"/>
    <x v="2"/>
    <s v="US$ FOB"/>
    <n v="250012778"/>
    <n v="237579435"/>
    <n v="334103911"/>
    <n v="227291733"/>
    <n v="310798609"/>
    <n v="460469013"/>
    <n v="264970829"/>
    <n v="324107698"/>
    <n v="87063421"/>
    <n v="258772126"/>
    <n v="233376447"/>
    <n v="310742151"/>
  </r>
  <r>
    <x v="11"/>
    <x v="3"/>
    <s v="US$ FOB"/>
    <n v="43512710"/>
    <n v="34051848"/>
    <n v="88845067"/>
    <n v="28452471"/>
    <n v="46163491"/>
    <n v="68597970"/>
    <n v="62899728"/>
    <n v="35138636"/>
    <n v="39573033"/>
    <n v="4467635"/>
    <n v="9519525"/>
    <n v="12234129"/>
  </r>
  <r>
    <x v="11"/>
    <x v="4"/>
    <s v="US$ FOB"/>
    <n v="120958"/>
    <n v="104402"/>
    <n v="226760"/>
    <n v="160197"/>
    <n v="168174"/>
    <n v="3013272"/>
    <n v="3092797"/>
    <n v="9011281"/>
    <n v="8490498"/>
    <n v="3104612"/>
    <n v="0"/>
    <n v="39553"/>
  </r>
  <r>
    <x v="11"/>
    <x v="5"/>
    <s v="US$ FOB"/>
    <n v="3854575"/>
    <n v="610423"/>
    <n v="736977"/>
    <n v="332532"/>
    <n v="459940"/>
    <n v="304921"/>
    <n v="3660972"/>
    <n v="2056466"/>
    <n v="1119385"/>
    <n v="1114700"/>
    <n v="4700951"/>
    <n v="2151265"/>
  </r>
  <r>
    <x v="11"/>
    <x v="6"/>
    <s v="US$ FOB"/>
    <n v="0"/>
    <n v="0"/>
    <n v="0"/>
    <n v="0"/>
    <n v="0"/>
    <n v="0"/>
    <n v="0"/>
    <n v="0"/>
    <n v="0"/>
    <n v="0"/>
    <n v="0"/>
    <n v="0"/>
  </r>
  <r>
    <x v="11"/>
    <x v="7"/>
    <s v="US$ FOB"/>
    <n v="399266"/>
    <n v="518997"/>
    <n v="796264"/>
    <n v="990710"/>
    <n v="673089"/>
    <n v="947545"/>
    <n v="651835"/>
    <n v="667323"/>
    <n v="543464"/>
    <n v="397282"/>
    <n v="360476"/>
    <n v="2366946"/>
  </r>
  <r>
    <x v="11"/>
    <x v="8"/>
    <s v="US$ FOB"/>
    <n v="14391011"/>
    <n v="6057858"/>
    <n v="9956013"/>
    <n v="6391190"/>
    <n v="10157371"/>
    <n v="539732"/>
    <n v="22311265"/>
    <n v="8394660"/>
    <n v="19802084"/>
    <n v="16937344"/>
    <n v="204652"/>
    <n v="23483355"/>
  </r>
  <r>
    <x v="11"/>
    <x v="9"/>
    <s v="US$ FOB"/>
    <n v="0"/>
    <n v="0"/>
    <n v="0"/>
    <n v="15109"/>
    <n v="0"/>
    <n v="0"/>
    <n v="0"/>
    <n v="0"/>
    <n v="0"/>
    <n v="0"/>
    <n v="0"/>
    <n v="0"/>
  </r>
  <r>
    <x v="11"/>
    <x v="10"/>
    <s v="US$ FOB"/>
    <n v="25967642"/>
    <n v="31225620"/>
    <n v="18887457"/>
    <n v="27960324"/>
    <n v="14582717"/>
    <n v="31434068"/>
    <n v="30424879"/>
    <n v="36234844"/>
    <n v="19585979"/>
    <n v="24161468"/>
    <n v="18832629"/>
    <n v="18313516"/>
  </r>
  <r>
    <x v="11"/>
    <x v="11"/>
    <s v="US$ FOB"/>
    <n v="6452383"/>
    <n v="5820964"/>
    <n v="6314248"/>
    <n v="7244714"/>
    <n v="7004315"/>
    <n v="6702395"/>
    <n v="8917043"/>
    <n v="8705350"/>
    <n v="13136006"/>
    <n v="8057335"/>
    <n v="7335104"/>
    <n v="16548383"/>
  </r>
  <r>
    <x v="11"/>
    <x v="12"/>
    <s v="US$ FOB"/>
    <n v="269375"/>
    <n v="328003"/>
    <n v="475235"/>
    <n v="697817"/>
    <n v="540404"/>
    <n v="258007"/>
    <n v="615302"/>
    <n v="500163"/>
    <n v="357976"/>
    <n v="410713"/>
    <n v="411093"/>
    <n v="344245"/>
  </r>
  <r>
    <x v="11"/>
    <x v="13"/>
    <s v="US$ FOB"/>
    <n v="150178155"/>
    <n v="170379611"/>
    <n v="226182943"/>
    <n v="229040461"/>
    <n v="228966296"/>
    <n v="222793068"/>
    <n v="208361196"/>
    <n v="262949522"/>
    <n v="192777653"/>
    <n v="235792822"/>
    <n v="197180545"/>
    <n v="205740618"/>
  </r>
  <r>
    <x v="11"/>
    <x v="14"/>
    <s v="US$ FOB"/>
    <n v="92298333"/>
    <n v="240753528"/>
    <n v="118024892"/>
    <n v="230258881"/>
    <n v="249129214"/>
    <n v="199889807"/>
    <n v="216815124"/>
    <n v="206683105"/>
    <n v="217590843"/>
    <n v="155727911"/>
    <n v="227326365"/>
    <n v="143362702"/>
  </r>
  <r>
    <x v="11"/>
    <x v="15"/>
    <s v="US$ FOB"/>
    <n v="3840604"/>
    <n v="3858875"/>
    <n v="6104386"/>
    <n v="3986817"/>
    <n v="4680925"/>
    <n v="5059001"/>
    <n v="6133303"/>
    <n v="5279312"/>
    <n v="4668744"/>
    <n v="4408473"/>
    <n v="5846261"/>
    <n v="5971960"/>
  </r>
  <r>
    <x v="12"/>
    <x v="0"/>
    <s v="US$ FOB"/>
    <n v="580893"/>
    <n v="778290"/>
    <n v="948074"/>
    <n v="308031"/>
    <n v="589073"/>
    <n v="231227"/>
    <n v="512769"/>
    <n v="806935"/>
    <n v="1075115"/>
    <n v="1078868"/>
    <n v="903901"/>
    <n v="1024785"/>
  </r>
  <r>
    <x v="12"/>
    <x v="1"/>
    <s v="US$ FOB"/>
    <n v="1064281"/>
    <n v="11444895"/>
    <n v="8328710"/>
    <n v="8918991"/>
    <n v="16798035"/>
    <n v="1719590"/>
    <n v="11291074"/>
    <n v="7694598"/>
    <n v="10043492"/>
    <n v="9321008"/>
    <n v="3228675"/>
    <n v="2786604"/>
  </r>
  <r>
    <x v="12"/>
    <x v="2"/>
    <s v="US$ FOB"/>
    <n v="352357732"/>
    <n v="466034917"/>
    <n v="480315124"/>
    <n v="446009139"/>
    <n v="496504238"/>
    <n v="322277283"/>
    <n v="395326573"/>
    <n v="339111255"/>
    <n v="323186515"/>
    <n v="332893233"/>
    <n v="410568534"/>
    <n v="408297445"/>
  </r>
  <r>
    <x v="12"/>
    <x v="3"/>
    <s v="US$ FOB"/>
    <n v="20448369"/>
    <n v="46279028"/>
    <n v="6926469"/>
    <n v="6293352"/>
    <n v="44983710"/>
    <n v="27756001"/>
    <n v="23259178"/>
    <n v="48693397"/>
    <n v="2581487"/>
    <n v="3580206"/>
    <n v="32562339"/>
    <n v="2788549"/>
  </r>
  <r>
    <x v="12"/>
    <x v="4"/>
    <s v="US$ FOB"/>
    <n v="0"/>
    <n v="2483258"/>
    <n v="1907590"/>
    <n v="2838830"/>
    <n v="75817"/>
    <n v="2862508"/>
    <n v="2639190"/>
    <n v="5341744"/>
    <n v="1156"/>
    <n v="41353"/>
    <n v="0"/>
    <n v="0"/>
  </r>
  <r>
    <x v="12"/>
    <x v="5"/>
    <s v="US$ FOB"/>
    <n v="9025902"/>
    <n v="1709675"/>
    <n v="461303"/>
    <n v="1922181"/>
    <n v="3321706"/>
    <n v="1653445"/>
    <n v="2123442"/>
    <n v="1482566"/>
    <n v="2008361"/>
    <n v="1599266"/>
    <n v="528194"/>
    <n v="1120768"/>
  </r>
  <r>
    <x v="12"/>
    <x v="6"/>
    <s v="US$ FOB"/>
    <n v="0"/>
    <n v="0"/>
    <n v="0"/>
    <n v="0"/>
    <n v="0"/>
    <n v="0"/>
    <n v="0"/>
    <n v="0"/>
    <n v="0"/>
    <n v="0"/>
    <n v="0"/>
    <n v="0"/>
  </r>
  <r>
    <x v="12"/>
    <x v="7"/>
    <s v="US$ FOB"/>
    <n v="265502"/>
    <n v="345878"/>
    <n v="5142447"/>
    <n v="565810"/>
    <n v="288392"/>
    <n v="541362"/>
    <n v="414086"/>
    <n v="310695"/>
    <n v="313655"/>
    <n v="394100"/>
    <n v="318177"/>
    <n v="291328"/>
  </r>
  <r>
    <x v="12"/>
    <x v="8"/>
    <s v="US$ FOB"/>
    <n v="21590318"/>
    <n v="15750598"/>
    <n v="7458639"/>
    <n v="808204"/>
    <n v="21101463"/>
    <n v="14647825"/>
    <n v="423514"/>
    <n v="8817601"/>
    <n v="5450313"/>
    <n v="553013"/>
    <n v="10686123"/>
    <n v="18988172"/>
  </r>
  <r>
    <x v="12"/>
    <x v="9"/>
    <s v="US$ FOB"/>
    <n v="0"/>
    <n v="0"/>
    <n v="0"/>
    <n v="0"/>
    <n v="0"/>
    <n v="0"/>
    <n v="0"/>
    <n v="0"/>
    <n v="0"/>
    <n v="0"/>
    <n v="0"/>
    <n v="0"/>
  </r>
  <r>
    <x v="12"/>
    <x v="10"/>
    <s v="US$ FOB"/>
    <n v="21949218"/>
    <n v="23749280"/>
    <n v="24924657"/>
    <n v="31945594"/>
    <n v="23623648"/>
    <n v="22522354"/>
    <n v="11173935"/>
    <n v="15106425"/>
    <n v="12508650"/>
    <n v="36338552"/>
    <n v="30422672"/>
    <n v="51668395"/>
  </r>
  <r>
    <x v="12"/>
    <x v="11"/>
    <s v="US$ FOB"/>
    <n v="8499603"/>
    <n v="27556910"/>
    <n v="14062274"/>
    <n v="25768896"/>
    <n v="16596229"/>
    <n v="9334177"/>
    <n v="8075426"/>
    <n v="9388202"/>
    <n v="8233665"/>
    <n v="31189280"/>
    <n v="12121007"/>
    <n v="7257885"/>
  </r>
  <r>
    <x v="12"/>
    <x v="12"/>
    <s v="US$ FOB"/>
    <n v="2"/>
    <n v="7846"/>
    <n v="76339"/>
    <n v="15390"/>
    <n v="867"/>
    <n v="6844"/>
    <n v="75241"/>
    <n v="69146"/>
    <n v="871"/>
    <n v="94348"/>
    <n v="550"/>
    <n v="74426"/>
  </r>
  <r>
    <x v="12"/>
    <x v="13"/>
    <s v="US$ FOB"/>
    <n v="195082423"/>
    <n v="186494330"/>
    <n v="246656084"/>
    <n v="198920472"/>
    <n v="264351417"/>
    <n v="182395592"/>
    <n v="190073947"/>
    <n v="197009477"/>
    <n v="183529095"/>
    <n v="211298248"/>
    <n v="201913278"/>
    <n v="138764211"/>
  </r>
  <r>
    <x v="12"/>
    <x v="14"/>
    <s v="US$ FOB"/>
    <n v="251912970"/>
    <n v="205802941"/>
    <n v="197681253"/>
    <n v="202382171"/>
    <n v="258197215"/>
    <n v="237882913"/>
    <n v="194576647"/>
    <n v="171580457"/>
    <n v="205061056"/>
    <n v="202180064"/>
    <n v="209255027"/>
    <n v="217700307"/>
  </r>
  <r>
    <x v="12"/>
    <x v="15"/>
    <s v="US$ FOB"/>
    <n v="4273703"/>
    <n v="5790768"/>
    <n v="6727227"/>
    <n v="6102241"/>
    <n v="6911171"/>
    <n v="5831484"/>
    <n v="6107239"/>
    <n v="6246321"/>
    <n v="5293096"/>
    <n v="6472071"/>
    <n v="6094448"/>
    <n v="4927405"/>
  </r>
  <r>
    <x v="13"/>
    <x v="0"/>
    <s v="US$ FOB"/>
    <n v="1188017"/>
    <n v="839746"/>
    <n v="3158243"/>
    <n v="947849"/>
    <n v="737420"/>
    <n v="841255"/>
    <n v="3290829"/>
    <n v="792165"/>
    <n v="848034"/>
    <n v="1162966"/>
    <n v="904159"/>
    <n v="1264801"/>
  </r>
  <r>
    <x v="13"/>
    <x v="1"/>
    <s v="US$ FOB"/>
    <n v="5798202"/>
    <n v="7173344"/>
    <n v="16936770"/>
    <n v="18051290"/>
    <n v="23129201"/>
    <n v="34600530"/>
    <n v="20851338"/>
    <n v="19588717"/>
    <n v="29443416"/>
    <n v="14926692"/>
    <n v="18319558"/>
    <n v="21544883"/>
  </r>
  <r>
    <x v="13"/>
    <x v="2"/>
    <s v="US$ FOB"/>
    <n v="138542503"/>
    <n v="129417674"/>
    <n v="304793403"/>
    <n v="347593783"/>
    <n v="321092203"/>
    <n v="201012109"/>
    <n v="463801200"/>
    <n v="228433722"/>
    <n v="493180444"/>
    <n v="300005810"/>
    <n v="254712046"/>
    <n v="384847761"/>
  </r>
  <r>
    <x v="13"/>
    <x v="3"/>
    <s v="US$ FOB"/>
    <n v="29200892"/>
    <n v="1835180"/>
    <n v="83297807"/>
    <n v="56982542"/>
    <n v="2779683"/>
    <n v="18949463"/>
    <n v="3014780"/>
    <n v="8497567"/>
    <n v="38334832"/>
    <n v="5672732"/>
    <n v="27095022"/>
    <n v="25576808"/>
  </r>
  <r>
    <x v="13"/>
    <x v="4"/>
    <s v="US$ FOB"/>
    <n v="0"/>
    <n v="0"/>
    <n v="29292436"/>
    <n v="2109158"/>
    <n v="0"/>
    <n v="2094659"/>
    <n v="5051548"/>
    <n v="2724642"/>
    <n v="0"/>
    <n v="0"/>
    <n v="2983592"/>
    <n v="0"/>
  </r>
  <r>
    <x v="13"/>
    <x v="5"/>
    <s v="US$ FOB"/>
    <n v="2180585"/>
    <n v="3281543"/>
    <n v="2975815"/>
    <n v="1346834"/>
    <n v="420902"/>
    <n v="39250401"/>
    <n v="0"/>
    <n v="368013"/>
    <n v="221328"/>
    <n v="860032"/>
    <n v="845128"/>
    <n v="0"/>
  </r>
  <r>
    <x v="13"/>
    <x v="6"/>
    <s v="US$ FOB"/>
    <n v="0"/>
    <n v="0"/>
    <n v="0"/>
    <n v="0"/>
    <n v="0"/>
    <n v="0"/>
    <n v="0"/>
    <n v="0"/>
    <n v="0"/>
    <n v="0"/>
    <n v="0"/>
    <n v="0"/>
  </r>
  <r>
    <x v="13"/>
    <x v="7"/>
    <s v="US$ FOB"/>
    <n v="317721"/>
    <n v="334497"/>
    <n v="1889401"/>
    <n v="545317"/>
    <n v="445847"/>
    <n v="848451"/>
    <n v="419435"/>
    <n v="402342"/>
    <n v="446245"/>
    <n v="360365"/>
    <n v="2060085"/>
    <n v="2020926"/>
  </r>
  <r>
    <x v="13"/>
    <x v="8"/>
    <s v="US$ FOB"/>
    <n v="625780"/>
    <n v="12004513"/>
    <n v="2797424"/>
    <n v="15886561"/>
    <n v="18126006"/>
    <n v="4870787"/>
    <n v="12161451"/>
    <n v="9787175"/>
    <n v="20198879"/>
    <n v="9994225"/>
    <n v="12436013"/>
    <n v="17437760"/>
  </r>
  <r>
    <x v="13"/>
    <x v="9"/>
    <s v="US$ FOB"/>
    <n v="0"/>
    <n v="0"/>
    <n v="0"/>
    <n v="0"/>
    <n v="0"/>
    <n v="0"/>
    <n v="0"/>
    <n v="0"/>
    <n v="0"/>
    <n v="0"/>
    <n v="0"/>
    <n v="0"/>
  </r>
  <r>
    <x v="13"/>
    <x v="10"/>
    <s v="US$ FOB"/>
    <n v="52998711"/>
    <n v="19216670"/>
    <n v="57845000"/>
    <n v="49137517"/>
    <n v="52081977"/>
    <n v="76855808"/>
    <n v="74841400"/>
    <n v="30327193"/>
    <n v="34240277"/>
    <n v="61467117"/>
    <n v="71687349"/>
    <n v="25069639"/>
  </r>
  <r>
    <x v="13"/>
    <x v="11"/>
    <s v="US$ FOB"/>
    <n v="9061160"/>
    <n v="14191114"/>
    <n v="14493246"/>
    <n v="15193187"/>
    <n v="23336623"/>
    <n v="11222945"/>
    <n v="25089819"/>
    <n v="36160216"/>
    <n v="85820614"/>
    <n v="60988981"/>
    <n v="13753255"/>
    <n v="7815569"/>
  </r>
  <r>
    <x v="13"/>
    <x v="12"/>
    <s v="US$ FOB"/>
    <n v="76873"/>
    <n v="79437"/>
    <n v="12079"/>
    <n v="110113"/>
    <n v="13723"/>
    <n v="17238"/>
    <n v="73792"/>
    <n v="4840"/>
    <n v="78456"/>
    <n v="16755"/>
    <n v="390706"/>
    <n v="31343"/>
  </r>
  <r>
    <x v="13"/>
    <x v="13"/>
    <s v="US$ FOB"/>
    <n v="191413746"/>
    <n v="147050559"/>
    <n v="167094397"/>
    <n v="178816599"/>
    <n v="180440374"/>
    <n v="172244979"/>
    <n v="193351700"/>
    <n v="209292048"/>
    <n v="161992579"/>
    <n v="192396470"/>
    <n v="157751405"/>
    <n v="123041890"/>
  </r>
  <r>
    <x v="13"/>
    <x v="14"/>
    <s v="US$ FOB"/>
    <n v="267502330"/>
    <n v="160556792"/>
    <n v="218047020"/>
    <n v="249301021"/>
    <n v="220581126"/>
    <n v="187560573"/>
    <n v="196626579"/>
    <n v="198047642"/>
    <n v="205077066"/>
    <n v="230640918"/>
    <n v="206454630"/>
    <n v="163188846"/>
  </r>
  <r>
    <x v="13"/>
    <x v="15"/>
    <s v="US$ FOB"/>
    <n v="7736961"/>
    <n v="6275515"/>
    <n v="5885691"/>
    <n v="8036750"/>
    <n v="5487568"/>
    <n v="6627602"/>
    <n v="7905488"/>
    <n v="7309802"/>
    <n v="4487784"/>
    <n v="8461839"/>
    <n v="7376505"/>
    <n v="6322046"/>
  </r>
  <r>
    <x v="14"/>
    <x v="0"/>
    <s v="US$ FOB"/>
    <n v="1326260"/>
    <n v="1290674"/>
    <n v="1070770"/>
    <n v="981820"/>
    <n v="1092219"/>
    <n v="1242939"/>
    <n v="1150542"/>
    <n v="2815241"/>
    <n v="1610985"/>
    <n v="1495863"/>
    <n v="976336"/>
    <n v="715955"/>
  </r>
  <r>
    <x v="14"/>
    <x v="1"/>
    <s v="US$ FOB"/>
    <n v="22177345"/>
    <n v="6011519"/>
    <n v="18421203"/>
    <n v="23109811"/>
    <n v="5060536"/>
    <n v="10095967"/>
    <n v="26853102"/>
    <n v="35353350"/>
    <n v="20570519"/>
    <n v="31798661"/>
    <n v="23160722"/>
    <n v="6089781"/>
  </r>
  <r>
    <x v="14"/>
    <x v="2"/>
    <s v="US$ FOB"/>
    <n v="218734805"/>
    <n v="337414941"/>
    <n v="184831893"/>
    <n v="265576329"/>
    <n v="184666985"/>
    <n v="527408124"/>
    <n v="308381653"/>
    <n v="366083659"/>
    <n v="355452027"/>
    <n v="114794623"/>
    <n v="117614344"/>
    <n v="134560558"/>
  </r>
  <r>
    <x v="14"/>
    <x v="3"/>
    <s v="US$ FOB"/>
    <n v="51449934"/>
    <n v="27375957"/>
    <n v="48656635"/>
    <n v="672"/>
    <n v="85464039"/>
    <n v="55421087"/>
    <n v="28176488"/>
    <n v="0"/>
    <n v="200"/>
    <n v="2007"/>
    <n v="8435235"/>
    <n v="7543085"/>
  </r>
  <r>
    <x v="14"/>
    <x v="4"/>
    <s v="US$ FOB"/>
    <n v="0"/>
    <n v="0"/>
    <n v="2402443"/>
    <n v="2037195"/>
    <n v="1488"/>
    <n v="2536893"/>
    <n v="1565"/>
    <n v="4084014"/>
    <n v="2195"/>
    <n v="0"/>
    <n v="0"/>
    <n v="0"/>
  </r>
  <r>
    <x v="14"/>
    <x v="5"/>
    <s v="US$ FOB"/>
    <n v="0"/>
    <n v="811587"/>
    <n v="2166658"/>
    <n v="1992554"/>
    <n v="956123"/>
    <n v="922949"/>
    <n v="299069"/>
    <n v="500788"/>
    <n v="1325468"/>
    <n v="665414"/>
    <n v="5845816"/>
    <n v="348567"/>
  </r>
  <r>
    <x v="14"/>
    <x v="6"/>
    <s v="US$ FOB"/>
    <n v="0"/>
    <n v="0"/>
    <n v="0"/>
    <n v="0"/>
    <n v="0"/>
    <n v="0"/>
    <n v="0"/>
    <n v="0"/>
    <n v="0"/>
    <n v="0"/>
    <n v="0"/>
    <n v="0"/>
  </r>
  <r>
    <x v="14"/>
    <x v="7"/>
    <s v="US$ FOB"/>
    <n v="796318"/>
    <n v="489229"/>
    <n v="679187"/>
    <n v="593960"/>
    <n v="1112083"/>
    <n v="775525"/>
    <n v="839509"/>
    <n v="1412220"/>
    <n v="1589099"/>
    <n v="1055063"/>
    <n v="723209"/>
    <n v="817117"/>
  </r>
  <r>
    <x v="14"/>
    <x v="8"/>
    <s v="US$ FOB"/>
    <n v="5705065"/>
    <n v="19219102"/>
    <n v="11318051"/>
    <n v="15262903"/>
    <n v="4243788"/>
    <n v="6642001"/>
    <n v="19346932"/>
    <n v="20275315"/>
    <n v="56943"/>
    <n v="17487502"/>
    <n v="13716977"/>
    <n v="17244491"/>
  </r>
  <r>
    <x v="14"/>
    <x v="9"/>
    <s v="US$ FOB"/>
    <n v="0"/>
    <n v="0"/>
    <n v="0"/>
    <n v="0"/>
    <n v="0"/>
    <n v="0"/>
    <n v="0"/>
    <n v="0"/>
    <n v="0"/>
    <n v="0"/>
    <n v="0"/>
    <n v="0"/>
  </r>
  <r>
    <x v="14"/>
    <x v="10"/>
    <s v="US$ FOB"/>
    <n v="50741484"/>
    <n v="63979850"/>
    <n v="21156410"/>
    <n v="40251539"/>
    <n v="52246893"/>
    <n v="52225776"/>
    <n v="88777239"/>
    <n v="62288760"/>
    <n v="37418042"/>
    <n v="66081055"/>
    <n v="34987996"/>
    <n v="40467288"/>
  </r>
  <r>
    <x v="14"/>
    <x v="11"/>
    <s v="US$ FOB"/>
    <n v="8338884"/>
    <n v="30730100"/>
    <n v="8381465"/>
    <n v="27910463"/>
    <n v="9584155"/>
    <n v="19408465"/>
    <n v="21861626"/>
    <n v="7588947"/>
    <n v="17908773"/>
    <n v="20026780"/>
    <n v="7736866"/>
    <n v="17687293"/>
  </r>
  <r>
    <x v="14"/>
    <x v="12"/>
    <s v="US$ FOB"/>
    <n v="102431"/>
    <n v="12418"/>
    <n v="80665"/>
    <n v="2562"/>
    <n v="18375"/>
    <n v="88049"/>
    <n v="6229"/>
    <n v="85987"/>
    <n v="77407"/>
    <n v="21087"/>
    <n v="172"/>
    <n v="3449"/>
  </r>
  <r>
    <x v="14"/>
    <x v="13"/>
    <s v="US$ FOB"/>
    <n v="171730117"/>
    <n v="165252646"/>
    <n v="142650428"/>
    <n v="168056881"/>
    <n v="166145268"/>
    <n v="167442633"/>
    <n v="188682785"/>
    <n v="194646656"/>
    <n v="176282045"/>
    <n v="151127770"/>
    <n v="141055496"/>
    <n v="105666861"/>
  </r>
  <r>
    <x v="14"/>
    <x v="14"/>
    <s v="US$ FOB"/>
    <n v="228818531"/>
    <n v="243434718"/>
    <n v="188115035"/>
    <n v="205594682"/>
    <n v="216773214"/>
    <n v="195082529"/>
    <n v="231388524"/>
    <n v="238828626"/>
    <n v="277119118"/>
    <n v="225448417"/>
    <n v="209264947"/>
    <n v="154043130"/>
  </r>
  <r>
    <x v="14"/>
    <x v="15"/>
    <s v="US$ FOB"/>
    <n v="6861467"/>
    <n v="6671104"/>
    <n v="4492278"/>
    <n v="5673672"/>
    <n v="6256645"/>
    <n v="7243443"/>
    <n v="8867647"/>
    <n v="8586031"/>
    <n v="8680937"/>
    <n v="7365321"/>
    <n v="5986275"/>
    <n v="7727683"/>
  </r>
  <r>
    <x v="15"/>
    <x v="0"/>
    <s v="US$ FOB"/>
    <n v="1611909"/>
    <n v="459758"/>
    <n v="606781"/>
    <n v="442039"/>
    <n v="514494"/>
    <n v="263745"/>
    <n v="273367"/>
    <n v="173271"/>
    <n v="145694"/>
    <n v="561334"/>
    <n v="0"/>
    <n v="29491"/>
  </r>
  <r>
    <x v="15"/>
    <x v="1"/>
    <s v="US$ FOB"/>
    <n v="2513820"/>
    <n v="354617"/>
    <n v="2755306"/>
    <n v="126901"/>
    <n v="12690450"/>
    <n v="26994095"/>
    <n v="70963619"/>
    <n v="50999328"/>
    <n v="22708173"/>
    <n v="39086941"/>
    <n v="14053166"/>
    <n v="4294452"/>
  </r>
  <r>
    <x v="15"/>
    <x v="2"/>
    <s v="US$ FOB"/>
    <n v="123294999"/>
    <n v="62461330"/>
    <n v="72205577"/>
    <n v="76911473"/>
    <n v="171977952"/>
    <n v="192807157"/>
    <n v="192894423"/>
    <n v="104798901"/>
    <n v="66358286"/>
    <n v="78878800"/>
    <n v="47071689"/>
    <n v="65862105"/>
  </r>
  <r>
    <x v="15"/>
    <x v="3"/>
    <s v="US$ FOB"/>
    <n v="6671998"/>
    <n v="2111182"/>
    <n v="10224644"/>
    <n v="0"/>
    <n v="4"/>
    <n v="9172767"/>
    <n v="0"/>
    <n v="10613912"/>
    <m/>
    <m/>
    <n v="0"/>
    <n v="1047499"/>
  </r>
  <r>
    <x v="15"/>
    <x v="4"/>
    <s v="US$ FOB"/>
    <n v="0"/>
    <n v="0"/>
    <m/>
    <n v="3264995"/>
    <n v="3617602"/>
    <n v="2"/>
    <n v="1874443"/>
    <n v="0"/>
    <n v="1895482"/>
    <n v="1932075"/>
    <n v="0"/>
    <n v="0"/>
  </r>
  <r>
    <x v="15"/>
    <x v="5"/>
    <s v="US$ FOB"/>
    <n v="1513806"/>
    <n v="17860"/>
    <n v="1438984"/>
    <n v="0"/>
    <n v="0"/>
    <n v="23"/>
    <n v="0"/>
    <n v="1318563"/>
    <m/>
    <n v="11"/>
    <n v="0"/>
    <n v="523760"/>
  </r>
  <r>
    <x v="15"/>
    <x v="6"/>
    <s v="US$ FOB"/>
    <n v="0"/>
    <n v="0"/>
    <m/>
    <n v="0"/>
    <n v="0"/>
    <n v="0"/>
    <n v="0"/>
    <n v="0"/>
    <m/>
    <m/>
    <n v="0"/>
    <n v="0"/>
  </r>
  <r>
    <x v="15"/>
    <x v="7"/>
    <s v="US$ FOB"/>
    <n v="684402"/>
    <n v="558331"/>
    <n v="1185143"/>
    <n v="689367"/>
    <n v="622835"/>
    <n v="886005"/>
    <n v="677021"/>
    <n v="446780"/>
    <n v="1231029"/>
    <n v="2446785"/>
    <n v="632319"/>
    <n v="3398411"/>
  </r>
  <r>
    <x v="15"/>
    <x v="8"/>
    <s v="US$ FOB"/>
    <n v="6030265"/>
    <n v="14455772"/>
    <n v="12950733"/>
    <n v="8269733"/>
    <n v="12009993"/>
    <n v="12324330"/>
    <n v="18614302"/>
    <n v="10741768"/>
    <n v="12769554"/>
    <n v="4739994"/>
    <n v="6665249"/>
    <n v="15097482"/>
  </r>
  <r>
    <x v="15"/>
    <x v="9"/>
    <s v="US$ FOB"/>
    <n v="0"/>
    <n v="0"/>
    <m/>
    <n v="0"/>
    <n v="0"/>
    <n v="0"/>
    <n v="0"/>
    <n v="0"/>
    <m/>
    <m/>
    <n v="0"/>
    <n v="0"/>
  </r>
  <r>
    <x v="15"/>
    <x v="10"/>
    <s v="US$ FOB"/>
    <n v="40875752"/>
    <n v="23123324"/>
    <n v="25214119"/>
    <n v="18578549"/>
    <n v="21795020"/>
    <n v="19966563"/>
    <n v="34911804"/>
    <n v="38209646"/>
    <n v="23798894"/>
    <n v="28348681"/>
    <n v="18360184"/>
    <n v="21180869"/>
  </r>
  <r>
    <x v="15"/>
    <x v="11"/>
    <s v="US$ FOB"/>
    <n v="8507856"/>
    <n v="10711964"/>
    <n v="9598963"/>
    <n v="9624202"/>
    <n v="15753905"/>
    <n v="8544669"/>
    <n v="8658726"/>
    <n v="8130540"/>
    <n v="8250343"/>
    <n v="7276531"/>
    <n v="11918685"/>
    <n v="7581707"/>
  </r>
  <r>
    <x v="15"/>
    <x v="12"/>
    <s v="US$ FOB"/>
    <n v="5658"/>
    <n v="15975"/>
    <n v="13695"/>
    <n v="850"/>
    <n v="199"/>
    <n v="23944"/>
    <n v="43988"/>
    <n v="89"/>
    <n v="814"/>
    <n v="4042"/>
    <n v="7663"/>
    <n v="169"/>
  </r>
  <r>
    <x v="15"/>
    <x v="13"/>
    <s v="US$ FOB"/>
    <n v="95207557"/>
    <n v="77616055"/>
    <n v="119739790"/>
    <n v="103031595"/>
    <n v="111956307"/>
    <n v="136984375"/>
    <n v="145483338"/>
    <n v="100225996"/>
    <n v="98873847"/>
    <n v="77521108"/>
    <n v="71911848"/>
    <n v="77824422"/>
  </r>
  <r>
    <x v="15"/>
    <x v="14"/>
    <s v="US$ FOB"/>
    <n v="180975915"/>
    <n v="126727865"/>
    <n v="158392221"/>
    <n v="137372890"/>
    <n v="127259536"/>
    <n v="151174761"/>
    <n v="139423364"/>
    <n v="137996986"/>
    <n v="105417311"/>
    <n v="111522200"/>
    <n v="109798850"/>
    <n v="102974073"/>
  </r>
  <r>
    <x v="15"/>
    <x v="15"/>
    <s v="US$ FOB"/>
    <n v="8760050"/>
    <n v="4817753"/>
    <n v="6864750"/>
    <n v="6627323"/>
    <n v="4619023"/>
    <n v="5529995"/>
    <n v="5037315"/>
    <n v="5514409"/>
    <n v="7822308"/>
    <n v="6154763"/>
    <n v="6317858"/>
    <n v="6070465"/>
  </r>
  <r>
    <x v="16"/>
    <x v="0"/>
    <s v="US$ FOB"/>
    <n v="414080"/>
    <n v="87166"/>
    <n v="195669"/>
    <n v="123196"/>
    <n v="1655912"/>
    <n v="167577"/>
    <n v="111767"/>
    <n v="323168"/>
    <n v="391932"/>
    <n v="247175"/>
    <n v="253339"/>
    <n v="358675"/>
  </r>
  <r>
    <x v="16"/>
    <x v="1"/>
    <s v="US$ FOB"/>
    <n v="2426245"/>
    <n v="0"/>
    <n v="3214185"/>
    <n v="44457785"/>
    <n v="24545526"/>
    <n v="16994993"/>
    <n v="57299971"/>
    <n v="24633306"/>
    <n v="432020"/>
    <n v="5414724"/>
    <n v="37084637"/>
    <n v="16000995"/>
  </r>
  <r>
    <x v="16"/>
    <x v="2"/>
    <s v="US$ FOB"/>
    <n v="39173885"/>
    <n v="29518572"/>
    <n v="43451102"/>
    <n v="43633331"/>
    <n v="56612091"/>
    <n v="51840792"/>
    <n v="40713894"/>
    <n v="32910655"/>
    <n v="123936190"/>
    <n v="93618454"/>
    <n v="39316265"/>
    <n v="45356276"/>
  </r>
  <r>
    <x v="16"/>
    <x v="3"/>
    <s v="US$ FOB"/>
    <n v="953057"/>
    <n v="186265"/>
    <n v="17812174"/>
    <n v="12241005"/>
    <n v="31241844"/>
    <n v="50590834"/>
    <n v="0"/>
    <n v="7836045"/>
    <n v="0"/>
    <n v="0"/>
    <n v="0"/>
    <n v="33179931"/>
  </r>
  <r>
    <x v="16"/>
    <x v="4"/>
    <s v="US$ FOB"/>
    <n v="0"/>
    <n v="0"/>
    <n v="14355"/>
    <n v="21670"/>
    <n v="34255"/>
    <n v="29476"/>
    <n v="33537"/>
    <n v="33468"/>
    <n v="0"/>
    <n v="33084"/>
    <n v="0"/>
    <n v="58322"/>
  </r>
  <r>
    <x v="16"/>
    <x v="5"/>
    <s v="US$ FOB"/>
    <n v="0"/>
    <n v="245587"/>
    <n v="1658645"/>
    <n v="280851"/>
    <n v="4197944"/>
    <n v="227216"/>
    <n v="2063504"/>
    <n v="117434"/>
    <n v="1207715"/>
    <n v="513071"/>
    <n v="337203"/>
    <n v="51325"/>
  </r>
  <r>
    <x v="16"/>
    <x v="6"/>
    <s v="US$ FOB"/>
    <n v="0"/>
    <n v="0"/>
    <n v="0"/>
    <n v="0"/>
    <n v="0"/>
    <n v="0"/>
    <n v="0"/>
    <n v="0"/>
    <n v="0"/>
    <n v="0"/>
    <n v="0"/>
    <n v="0"/>
  </r>
  <r>
    <x v="16"/>
    <x v="7"/>
    <s v="US$ FOB"/>
    <n v="1217363"/>
    <n v="2946485"/>
    <n v="702558"/>
    <n v="2949113"/>
    <n v="1843824"/>
    <n v="1337777"/>
    <n v="3370048"/>
    <n v="6220530"/>
    <n v="950051"/>
    <n v="782585"/>
    <n v="2368151"/>
    <n v="719121"/>
  </r>
  <r>
    <x v="16"/>
    <x v="8"/>
    <s v="US$ FOB"/>
    <n v="12865004"/>
    <n v="4731878"/>
    <n v="66595"/>
    <n v="14320415"/>
    <n v="20875829"/>
    <n v="9018227"/>
    <n v="5598885"/>
    <n v="7186108"/>
    <n v="2761507"/>
    <n v="17218201"/>
    <n v="7333203"/>
    <n v="12082698"/>
  </r>
  <r>
    <x v="16"/>
    <x v="9"/>
    <s v="US$ FOB"/>
    <n v="0"/>
    <n v="0"/>
    <n v="0"/>
    <n v="0"/>
    <n v="0"/>
    <n v="0"/>
    <n v="0"/>
    <n v="0"/>
    <n v="0"/>
    <n v="0"/>
    <n v="0"/>
    <n v="0"/>
  </r>
  <r>
    <x v="16"/>
    <x v="10"/>
    <s v="US$ FOB"/>
    <n v="18261935"/>
    <n v="15440858"/>
    <n v="27263638"/>
    <n v="12603103"/>
    <n v="20585883"/>
    <n v="12534547"/>
    <n v="19668415"/>
    <n v="20545901"/>
    <n v="28987428"/>
    <n v="27589240"/>
    <n v="24759058"/>
    <n v="18311922"/>
  </r>
  <r>
    <x v="16"/>
    <x v="11"/>
    <s v="US$ FOB"/>
    <n v="4973829"/>
    <n v="4979123"/>
    <n v="8355957"/>
    <n v="6878943"/>
    <n v="7923936"/>
    <n v="5751851"/>
    <n v="7498237"/>
    <n v="9921126"/>
    <n v="10497648"/>
    <n v="7600360"/>
    <n v="8046003"/>
    <n v="8247678"/>
  </r>
  <r>
    <x v="16"/>
    <x v="12"/>
    <s v="US$ FOB"/>
    <n v="1772"/>
    <n v="542"/>
    <n v="13701"/>
    <n v="0"/>
    <n v="0"/>
    <n v="2646"/>
    <n v="7263"/>
    <n v="15483"/>
    <n v="6757"/>
    <n v="6264"/>
    <n v="7515"/>
    <n v="5922"/>
  </r>
  <r>
    <x v="16"/>
    <x v="13"/>
    <s v="US$ FOB"/>
    <n v="43501291"/>
    <n v="57901788"/>
    <n v="65523060"/>
    <n v="62692282"/>
    <n v="71347243"/>
    <n v="84062656"/>
    <n v="78071561"/>
    <n v="82334928"/>
    <n v="69999725"/>
    <n v="59725077"/>
    <n v="71700044"/>
    <n v="74584609"/>
  </r>
  <r>
    <x v="16"/>
    <x v="14"/>
    <s v="US$ FOB"/>
    <n v="112935685"/>
    <n v="63115487"/>
    <n v="76954313"/>
    <n v="92793027"/>
    <n v="91404002"/>
    <n v="93442319"/>
    <n v="97633749"/>
    <n v="116416465"/>
    <n v="108662482"/>
    <n v="89573025"/>
    <n v="93397095"/>
    <n v="90176077"/>
  </r>
  <r>
    <x v="16"/>
    <x v="15"/>
    <s v="US$ FOB"/>
    <n v="6262722"/>
    <n v="5788868"/>
    <n v="6848063"/>
    <n v="4732182"/>
    <n v="6287960"/>
    <n v="5449743"/>
    <n v="6404245"/>
    <n v="6875665"/>
    <n v="5827304"/>
    <n v="4556811"/>
    <n v="5467245"/>
    <n v="5286156"/>
  </r>
  <r>
    <x v="17"/>
    <x v="0"/>
    <s v="US$ FOB"/>
    <n v="666599"/>
    <n v="274196"/>
    <n v="727030"/>
    <n v="153712"/>
    <n v="356348"/>
    <n v="210563"/>
    <n v="419258"/>
    <n v="237290"/>
    <n v="151210"/>
    <n v="395872"/>
    <n v="641927"/>
    <n v="529751"/>
  </r>
  <r>
    <x v="17"/>
    <x v="1"/>
    <s v="US$ FOB"/>
    <n v="25701417"/>
    <n v="16256039"/>
    <n v="14046910"/>
    <n v="4712751"/>
    <n v="2511466"/>
    <n v="5415021"/>
    <n v="5652207"/>
    <n v="18172472"/>
    <n v="19429936"/>
    <n v="3404483"/>
    <n v="3967405"/>
    <n v="66125195"/>
  </r>
  <r>
    <x v="17"/>
    <x v="2"/>
    <s v="US$ FOB"/>
    <n v="125779048"/>
    <n v="143981873"/>
    <n v="142889007"/>
    <n v="103839025"/>
    <n v="116145780"/>
    <n v="84237450"/>
    <n v="133841770"/>
    <n v="96867025"/>
    <n v="56909156"/>
    <n v="57451329"/>
    <n v="33642839"/>
    <n v="119148642"/>
  </r>
  <r>
    <x v="17"/>
    <x v="3"/>
    <s v="US$ FOB"/>
    <n v="38052878"/>
    <n v="19440049"/>
    <n v="24747891"/>
    <n v="0"/>
    <n v="20565961"/>
    <n v="17685761"/>
    <n v="18155711"/>
    <n v="20951450"/>
    <n v="0"/>
    <n v="0"/>
    <n v="210339"/>
    <n v="47191373"/>
  </r>
  <r>
    <x v="17"/>
    <x v="4"/>
    <s v="US$ FOB"/>
    <n v="17169"/>
    <n v="17597"/>
    <n v="26619"/>
    <n v="54373"/>
    <n v="199309"/>
    <n v="249473"/>
    <n v="31437"/>
    <n v="29755"/>
    <n v="35461"/>
    <n v="36969"/>
    <n v="35740"/>
    <n v="36162"/>
  </r>
  <r>
    <x v="17"/>
    <x v="5"/>
    <s v="US$ FOB"/>
    <n v="3706615"/>
    <n v="0"/>
    <n v="2028995"/>
    <n v="1747194"/>
    <n v="0"/>
    <n v="67970"/>
    <n v="1162245"/>
    <n v="2349860"/>
    <n v="353605"/>
    <n v="0"/>
    <n v="0"/>
    <n v="2855660"/>
  </r>
  <r>
    <x v="17"/>
    <x v="6"/>
    <s v="US$ FOB"/>
    <n v="0"/>
    <n v="0"/>
    <n v="0"/>
    <n v="0"/>
    <n v="0"/>
    <n v="0"/>
    <n v="0"/>
    <n v="0"/>
    <n v="0"/>
    <n v="0"/>
    <n v="0"/>
    <n v="0"/>
  </r>
  <r>
    <x v="17"/>
    <x v="7"/>
    <s v="US$ FOB"/>
    <n v="2353203"/>
    <n v="995256"/>
    <n v="852691"/>
    <n v="2546777"/>
    <n v="1162392"/>
    <n v="883277"/>
    <n v="2545159"/>
    <n v="738322"/>
    <n v="2744745"/>
    <n v="935555"/>
    <n v="2771946"/>
    <n v="877573"/>
  </r>
  <r>
    <x v="17"/>
    <x v="8"/>
    <s v="US$ FOB"/>
    <n v="8763218"/>
    <n v="7421314"/>
    <n v="11801179"/>
    <n v="9457487"/>
    <n v="12597096"/>
    <n v="14968202"/>
    <n v="6610334"/>
    <n v="9527321"/>
    <n v="30033252"/>
    <n v="12881921"/>
    <n v="19644685"/>
    <n v="20298260"/>
  </r>
  <r>
    <x v="17"/>
    <x v="9"/>
    <s v="US$ FOB"/>
    <n v="0"/>
    <n v="0"/>
    <n v="0"/>
    <n v="0"/>
    <n v="0"/>
    <n v="0"/>
    <n v="0"/>
    <n v="0"/>
    <n v="0"/>
    <n v="0"/>
    <n v="0"/>
    <m/>
  </r>
  <r>
    <x v="17"/>
    <x v="10"/>
    <s v="US$ FOB"/>
    <n v="26673974"/>
    <n v="26702890"/>
    <n v="63790266"/>
    <n v="23761309"/>
    <n v="26951437"/>
    <n v="20487585"/>
    <n v="30904239"/>
    <n v="26929770"/>
    <n v="29465195"/>
    <n v="15295342"/>
    <n v="24454596"/>
    <n v="28860555"/>
  </r>
  <r>
    <x v="17"/>
    <x v="11"/>
    <s v="US$ FOB"/>
    <n v="7654311"/>
    <n v="4935588"/>
    <n v="7985853"/>
    <n v="11208566"/>
    <n v="12016847"/>
    <n v="8040180"/>
    <n v="9892021"/>
    <n v="13080909"/>
    <n v="10031417"/>
    <n v="10124058"/>
    <n v="10210555"/>
    <n v="8290449"/>
  </r>
  <r>
    <x v="17"/>
    <x v="12"/>
    <s v="US$ FOB"/>
    <n v="161"/>
    <n v="0"/>
    <n v="533"/>
    <n v="0"/>
    <n v="27055"/>
    <n v="1254"/>
    <n v="13078"/>
    <n v="6982"/>
    <n v="1940"/>
    <n v="824"/>
    <n v="15913"/>
    <n v="10973"/>
  </r>
  <r>
    <x v="17"/>
    <x v="13"/>
    <s v="US$ FOB"/>
    <n v="84929331"/>
    <n v="75557206"/>
    <n v="112860061"/>
    <n v="85437775"/>
    <n v="114927150"/>
    <n v="101787759"/>
    <n v="87631291"/>
    <n v="96584129"/>
    <n v="74002969"/>
    <n v="83351088"/>
    <n v="80655219"/>
    <n v="75284153"/>
  </r>
  <r>
    <x v="17"/>
    <x v="14"/>
    <s v="US$ FOB"/>
    <n v="141983086"/>
    <n v="95719757"/>
    <n v="107433456"/>
    <n v="119265589"/>
    <n v="109262128"/>
    <n v="111607043"/>
    <n v="133844446"/>
    <n v="106150314"/>
    <n v="112578686"/>
    <n v="141063689"/>
    <n v="116207230"/>
    <n v="132027542"/>
  </r>
  <r>
    <x v="17"/>
    <x v="15"/>
    <s v="US$ FOB"/>
    <n v="4976118"/>
    <n v="4373020"/>
    <n v="4022381"/>
    <n v="2283103"/>
    <n v="3102754"/>
    <n v="3290872"/>
    <n v="4050162"/>
    <n v="4045390"/>
    <n v="3188181"/>
    <n v="4315675"/>
    <n v="5299259"/>
    <n v="3343988"/>
  </r>
  <r>
    <x v="18"/>
    <x v="0"/>
    <s v="US$ FOB"/>
    <n v="112973"/>
    <n v="197480"/>
    <n v="356107"/>
    <n v="186757"/>
    <n v="287121"/>
    <n v="622196"/>
    <n v="435460"/>
    <n v="192903"/>
    <n v="436918"/>
    <n v="128229"/>
    <n v="0"/>
    <n v="0"/>
  </r>
  <r>
    <x v="18"/>
    <x v="1"/>
    <s v="US$ FOB"/>
    <n v="3469454"/>
    <n v="81159585"/>
    <n v="14793903"/>
    <n v="69621277"/>
    <n v="169671"/>
    <n v="2701629"/>
    <n v="62259504"/>
    <n v="19053148"/>
    <n v="23903204"/>
    <n v="134781472"/>
    <n v="177965718"/>
    <n v="85852017"/>
  </r>
  <r>
    <x v="18"/>
    <x v="2"/>
    <s v="US$ FOB"/>
    <n v="83142289"/>
    <n v="113458988"/>
    <n v="173408511"/>
    <n v="117003180"/>
    <n v="85454569"/>
    <n v="229640060"/>
    <n v="281544441"/>
    <n v="221965318"/>
    <n v="211536924"/>
    <n v="509551261"/>
    <n v="301171194"/>
    <n v="296376223"/>
  </r>
  <r>
    <x v="18"/>
    <x v="3"/>
    <s v="US$ FOB"/>
    <n v="38942666"/>
    <n v="93821066"/>
    <n v="208727476"/>
    <n v="73546946"/>
    <n v="32154726"/>
    <n v="11412768"/>
    <n v="1202297"/>
    <n v="2196849"/>
    <n v="1846993"/>
    <n v="2281776"/>
    <n v="1308013"/>
    <n v="1022710"/>
  </r>
  <r>
    <x v="18"/>
    <x v="4"/>
    <s v="US$ FOB"/>
    <n v="36132"/>
    <n v="36037"/>
    <n v="35980"/>
    <n v="274715"/>
    <n v="34917"/>
    <n v="33281"/>
    <n v="0"/>
    <n v="0"/>
    <n v="0"/>
    <n v="90"/>
    <n v="1316"/>
    <n v="406"/>
  </r>
  <r>
    <x v="18"/>
    <x v="5"/>
    <s v="US$ FOB"/>
    <n v="2213814"/>
    <n v="3030061"/>
    <n v="3236956"/>
    <n v="2257363"/>
    <n v="1534629"/>
    <n v="3857246"/>
    <n v="6063600"/>
    <n v="5363181"/>
    <n v="6769762"/>
    <n v="28487920"/>
    <n v="69436414"/>
    <n v="99569192"/>
  </r>
  <r>
    <x v="18"/>
    <x v="6"/>
    <s v="US$ FOB"/>
    <n v="0"/>
    <n v="0"/>
    <n v="0"/>
    <n v="0"/>
    <n v="0"/>
    <n v="0"/>
    <n v="0"/>
    <n v="0"/>
    <n v="0"/>
    <n v="0"/>
    <n v="0"/>
    <n v="0"/>
  </r>
  <r>
    <x v="18"/>
    <x v="7"/>
    <s v="US$ FOB"/>
    <n v="843458"/>
    <n v="725515"/>
    <n v="1281100"/>
    <n v="1244266"/>
    <n v="300783"/>
    <n v="442613"/>
    <n v="957030"/>
    <n v="1112414"/>
    <n v="1533508"/>
    <n v="1226049"/>
    <n v="1339389"/>
    <n v="807475"/>
  </r>
  <r>
    <x v="18"/>
    <x v="8"/>
    <s v="US$ FOB"/>
    <n v="22855340"/>
    <n v="15499423"/>
    <n v="9268459"/>
    <n v="22577186"/>
    <n v="29088872"/>
    <n v="28184720"/>
    <n v="27017548"/>
    <n v="7911923"/>
    <n v="25620006"/>
    <n v="22134133"/>
    <n v="22967436"/>
    <n v="17435967"/>
  </r>
  <r>
    <x v="18"/>
    <x v="9"/>
    <s v="US$ FOB"/>
    <n v="0"/>
    <n v="0"/>
    <n v="0"/>
    <n v="0"/>
    <n v="0"/>
    <n v="0"/>
    <n v="0"/>
    <n v="0"/>
    <n v="0"/>
    <n v="0"/>
    <n v="0"/>
    <n v="0"/>
  </r>
  <r>
    <x v="18"/>
    <x v="10"/>
    <s v="US$ FOB"/>
    <n v="23730095"/>
    <n v="19525224"/>
    <n v="14485353"/>
    <n v="17591623"/>
    <n v="8874481"/>
    <n v="26301815"/>
    <n v="15997314"/>
    <n v="22580560"/>
    <n v="19038043"/>
    <n v="37424887"/>
    <n v="23423321"/>
    <n v="21327881"/>
  </r>
  <r>
    <x v="18"/>
    <x v="11"/>
    <s v="US$ FOB"/>
    <n v="8368357"/>
    <n v="7167713"/>
    <n v="10418130"/>
    <n v="9849388"/>
    <n v="13468956"/>
    <n v="11585139"/>
    <n v="7574705"/>
    <n v="10571768"/>
    <n v="11990888"/>
    <n v="16550629"/>
    <n v="9696665"/>
    <n v="13324555"/>
  </r>
  <r>
    <x v="18"/>
    <x v="12"/>
    <s v="US$ FOB"/>
    <n v="666"/>
    <n v="1080"/>
    <n v="1395"/>
    <n v="14246"/>
    <n v="0"/>
    <n v="1646"/>
    <n v="890"/>
    <n v="14177"/>
    <n v="0"/>
    <n v="1554"/>
    <n v="2430"/>
    <n v="1625"/>
  </r>
  <r>
    <x v="18"/>
    <x v="13"/>
    <s v="US$ FOB"/>
    <n v="83666951"/>
    <n v="84580494"/>
    <n v="83549205"/>
    <n v="108526008"/>
    <n v="79489063"/>
    <n v="98971299"/>
    <n v="45690683"/>
    <n v="18386818"/>
    <n v="17453452"/>
    <n v="3931258"/>
    <n v="231512"/>
    <n v="37598"/>
  </r>
  <r>
    <x v="18"/>
    <x v="14"/>
    <s v="US$ FOB"/>
    <n v="154079031"/>
    <n v="156382979"/>
    <n v="143540003"/>
    <n v="131341863"/>
    <n v="148152198"/>
    <n v="162297167"/>
    <n v="157896533"/>
    <n v="140540067"/>
    <n v="143137042"/>
    <n v="115260307"/>
    <n v="7032120"/>
    <n v="607646"/>
  </r>
  <r>
    <x v="18"/>
    <x v="15"/>
    <s v="US$ FOB"/>
    <n v="1905087"/>
    <n v="2671570"/>
    <n v="3140546"/>
    <n v="3279468"/>
    <n v="3380979"/>
    <n v="4313745"/>
    <n v="3773401"/>
    <n v="4672459"/>
    <n v="3370014"/>
    <n v="2200825"/>
    <n v="1511321"/>
    <n v="2148700"/>
  </r>
  <r>
    <x v="19"/>
    <x v="0"/>
    <s v="US$ FOB"/>
    <n v="0"/>
    <n v="0"/>
    <n v="0"/>
    <n v="0"/>
    <n v="0"/>
    <n v="0"/>
    <n v="0"/>
    <n v="0"/>
    <n v="0"/>
    <n v="0"/>
    <n v="0"/>
    <n v="0"/>
  </r>
  <r>
    <x v="19"/>
    <x v="1"/>
    <s v="US$ FOB"/>
    <n v="83103349"/>
    <n v="88543250"/>
    <n v="61425307"/>
    <n v="126519033"/>
    <n v="122911910"/>
    <n v="70200096"/>
    <n v="166453851"/>
    <n v="114569807"/>
    <n v="112489982"/>
    <n v="154977776"/>
    <n v="107285090"/>
    <n v="77349126"/>
  </r>
  <r>
    <x v="19"/>
    <x v="2"/>
    <s v="US$ FOB"/>
    <n v="244404776"/>
    <n v="201403750"/>
    <n v="172924875"/>
    <n v="275356954"/>
    <n v="353954900"/>
    <n v="238801056"/>
    <n v="256028186"/>
    <n v="198349336"/>
    <n v="217059632"/>
    <n v="313611553"/>
    <n v="370919798"/>
    <n v="245561380"/>
  </r>
  <r>
    <x v="19"/>
    <x v="3"/>
    <s v="US$ FOB"/>
    <n v="1960400"/>
    <n v="1355450"/>
    <n v="1182587"/>
    <n v="2459119"/>
    <n v="2648199"/>
    <n v="2368003"/>
    <n v="869213"/>
    <n v="1862575"/>
    <n v="1267146"/>
    <n v="1355957"/>
    <n v="4315211"/>
    <n v="6472440"/>
  </r>
  <r>
    <x v="19"/>
    <x v="4"/>
    <s v="US$ FOB"/>
    <n v="28"/>
    <n v="28688"/>
    <n v="42503"/>
    <n v="71507"/>
    <n v="41098"/>
    <n v="22392"/>
    <n v="37001"/>
    <n v="31281"/>
    <n v="42327"/>
    <n v="42442"/>
    <n v="36029"/>
    <n v="52252"/>
  </r>
  <r>
    <x v="19"/>
    <x v="5"/>
    <s v="US$ FOB"/>
    <n v="116122272"/>
    <n v="140095377"/>
    <n v="116770443"/>
    <n v="92768323"/>
    <n v="96568334"/>
    <n v="77501170"/>
    <n v="106356931"/>
    <n v="82138596"/>
    <n v="102740254"/>
    <n v="93429329"/>
    <n v="72868414"/>
    <n v="80537961"/>
  </r>
  <r>
    <x v="19"/>
    <x v="6"/>
    <s v="US$ FOB"/>
    <n v="0"/>
    <n v="0"/>
    <n v="0"/>
    <n v="0"/>
    <n v="0"/>
    <n v="0"/>
    <n v="0"/>
    <n v="0"/>
    <n v="0"/>
    <n v="0"/>
    <n v="0"/>
    <n v="0"/>
  </r>
  <r>
    <x v="19"/>
    <x v="7"/>
    <s v="US$ FOB"/>
    <n v="668258"/>
    <n v="679146"/>
    <n v="850543"/>
    <n v="1092642"/>
    <n v="1290508"/>
    <n v="1131188"/>
    <n v="700550"/>
    <n v="891952"/>
    <n v="739147"/>
    <n v="979525"/>
    <n v="982921"/>
    <n v="694296"/>
  </r>
  <r>
    <x v="19"/>
    <x v="8"/>
    <s v="US$ FOB"/>
    <n v="17807615"/>
    <n v="17642304"/>
    <n v="19835901"/>
    <n v="18428972"/>
    <n v="18027971"/>
    <n v="11759997"/>
    <n v="9175623"/>
    <n v="10799857"/>
    <n v="6249671"/>
    <n v="21121997"/>
    <n v="15375331"/>
    <n v="2928028"/>
  </r>
  <r>
    <x v="19"/>
    <x v="9"/>
    <s v="US$ FOB"/>
    <n v="0"/>
    <n v="0"/>
    <n v="0"/>
    <n v="0"/>
    <n v="0"/>
    <n v="0"/>
    <n v="0"/>
    <n v="0"/>
    <n v="0"/>
    <n v="0"/>
    <n v="0"/>
    <n v="0"/>
  </r>
  <r>
    <x v="19"/>
    <x v="10"/>
    <s v="US$ FOB"/>
    <n v="8833180"/>
    <n v="7336627"/>
    <n v="16620621"/>
    <n v="12365934"/>
    <n v="21105914"/>
    <n v="9935918"/>
    <n v="9269060"/>
    <n v="19962425"/>
    <n v="30387371"/>
    <n v="39589482"/>
    <n v="8019685"/>
    <n v="21677077"/>
  </r>
  <r>
    <x v="19"/>
    <x v="11"/>
    <s v="US$ FOB"/>
    <n v="14073051"/>
    <n v="12441254"/>
    <n v="11976593"/>
    <n v="13309326"/>
    <n v="10893777"/>
    <n v="10283996"/>
    <n v="15073493"/>
    <n v="14428893"/>
    <n v="13599814"/>
    <n v="15580828"/>
    <n v="14266132"/>
    <n v="13947450"/>
  </r>
  <r>
    <x v="19"/>
    <x v="12"/>
    <s v="US$ FOB"/>
    <n v="0"/>
    <n v="0"/>
    <n v="10256"/>
    <n v="8959"/>
    <n v="1014"/>
    <n v="484"/>
    <n v="8516"/>
    <n v="880"/>
    <n v="0"/>
    <n v="7644"/>
    <n v="10614"/>
    <n v="503"/>
  </r>
  <r>
    <x v="19"/>
    <x v="13"/>
    <s v="US$ FOB"/>
    <n v="187711"/>
    <n v="0"/>
    <n v="0"/>
    <n v="4632"/>
    <n v="0"/>
    <n v="2071263"/>
    <n v="0"/>
    <n v="18965"/>
    <n v="0"/>
    <n v="0"/>
    <n v="0"/>
    <n v="0"/>
  </r>
  <r>
    <x v="19"/>
    <x v="14"/>
    <s v="US$ FOB"/>
    <n v="336919"/>
    <n v="552516"/>
    <n v="734399"/>
    <n v="211494"/>
    <n v="0"/>
    <n v="587988"/>
    <n v="0"/>
    <n v="0"/>
    <n v="0"/>
    <n v="0"/>
    <n v="0"/>
    <n v="0"/>
  </r>
  <r>
    <x v="19"/>
    <x v="15"/>
    <s v="US$ FOB"/>
    <n v="1738161"/>
    <n v="1632778"/>
    <n v="1340639"/>
    <n v="1999972"/>
    <n v="2104420"/>
    <n v="1550752"/>
    <n v="3092206"/>
    <n v="2971989"/>
    <n v="3153331"/>
    <n v="2160351"/>
    <n v="1840222"/>
    <n v="1345994"/>
  </r>
  <r>
    <x v="20"/>
    <x v="15"/>
    <s v="US$ FOB"/>
    <n v="1529113"/>
    <n v="1299958"/>
    <n v="1625420"/>
    <n v="1354903"/>
    <n v="1269172"/>
    <n v="1697308"/>
    <n v="1851196"/>
    <n v="1685847"/>
    <n v="2103746"/>
    <n v="2414368"/>
    <n v="2384134"/>
    <n v="1531717"/>
  </r>
  <r>
    <x v="20"/>
    <x v="14"/>
    <s v="US$ FOB"/>
    <n v="0"/>
    <n v="0"/>
    <n v="0"/>
    <n v="0"/>
    <n v="0"/>
    <n v="0"/>
    <n v="0"/>
    <n v="0"/>
    <n v="0"/>
    <n v="0"/>
    <n v="0"/>
    <n v="0"/>
  </r>
  <r>
    <x v="20"/>
    <x v="13"/>
    <s v="US$ FOB"/>
    <n v="0"/>
    <n v="0"/>
    <n v="0"/>
    <n v="0"/>
    <n v="0"/>
    <n v="0"/>
    <n v="0"/>
    <n v="0"/>
    <n v="0"/>
    <n v="0"/>
    <n v="0"/>
    <n v="0"/>
  </r>
  <r>
    <x v="20"/>
    <x v="8"/>
    <s v="US$ FOB"/>
    <n v="5673815"/>
    <n v="10301819"/>
    <n v="5753611"/>
    <n v="8201677"/>
    <n v="4851501"/>
    <n v="7301242"/>
    <n v="18111435"/>
    <n v="11621252"/>
    <n v="4529552"/>
    <n v="11955916"/>
    <n v="14006562"/>
    <n v="21620035"/>
  </r>
  <r>
    <x v="20"/>
    <x v="1"/>
    <s v="US$ FOB"/>
    <n v="124174081"/>
    <n v="49360569"/>
    <n v="87823605"/>
    <n v="53034691"/>
    <n v="46126564"/>
    <n v="91992584"/>
    <n v="39181353"/>
    <n v="35224098"/>
    <n v="19760980"/>
    <n v="77"/>
    <n v="25350440"/>
    <n v="88308871"/>
  </r>
  <r>
    <x v="20"/>
    <x v="0"/>
    <s v="US$ FOB"/>
    <n v="0"/>
    <n v="0"/>
    <n v="0"/>
    <n v="0"/>
    <n v="0"/>
    <n v="0"/>
    <n v="0"/>
    <n v="0"/>
    <n v="0"/>
    <n v="272947"/>
    <n v="29391"/>
    <n v="0"/>
  </r>
  <r>
    <x v="20"/>
    <x v="4"/>
    <s v="US$ FOB"/>
    <n v="18784"/>
    <n v="46715"/>
    <n v="34202"/>
    <n v="181"/>
    <n v="81"/>
    <n v="32"/>
    <n v="659"/>
    <n v="174"/>
    <n v="83"/>
    <n v="26884"/>
    <n v="27558"/>
    <n v="558"/>
  </r>
  <r>
    <x v="20"/>
    <x v="11"/>
    <s v="US$ FOB"/>
    <n v="13807014"/>
    <n v="11984026"/>
    <n v="15481252"/>
    <n v="11211016"/>
    <n v="6980716"/>
    <n v="9616184"/>
    <n v="9156826"/>
    <n v="9258393"/>
    <n v="10476596"/>
    <n v="11647298"/>
    <n v="12725365"/>
    <n v="13521310"/>
  </r>
  <r>
    <x v="20"/>
    <x v="9"/>
    <s v="US$ FOB"/>
    <n v="0"/>
    <n v="20"/>
    <n v="0"/>
    <n v="3594532"/>
    <n v="6443717"/>
    <n v="0"/>
    <n v="0"/>
    <n v="0"/>
    <n v="0"/>
    <n v="0"/>
    <n v="0"/>
    <n v="0"/>
  </r>
  <r>
    <x v="20"/>
    <x v="2"/>
    <s v="US$ FOB"/>
    <n v="401748141"/>
    <n v="404738229"/>
    <n v="402899373"/>
    <n v="239084390"/>
    <n v="239900930"/>
    <n v="251829165"/>
    <n v="333871057"/>
    <n v="235563410"/>
    <n v="166220384"/>
    <n v="157763606"/>
    <n v="318417226"/>
    <n v="544473571"/>
  </r>
  <r>
    <x v="20"/>
    <x v="3"/>
    <s v="US$ FOB"/>
    <n v="18824518"/>
    <n v="5439289"/>
    <n v="12973487"/>
    <n v="25847345"/>
    <n v="20291939"/>
    <n v="2974437"/>
    <n v="1308898"/>
    <n v="1234560"/>
    <n v="1796189"/>
    <n v="560285"/>
    <n v="1081552"/>
    <n v="408623"/>
  </r>
  <r>
    <x v="20"/>
    <x v="12"/>
    <s v="US$ FOB"/>
    <n v="3600"/>
    <n v="44"/>
    <n v="3746"/>
    <n v="9321"/>
    <n v="1421"/>
    <n v="15196"/>
    <n v="9558"/>
    <n v="53958"/>
    <n v="12504"/>
    <n v="6001"/>
    <n v="6151"/>
    <n v="0"/>
  </r>
  <r>
    <x v="20"/>
    <x v="7"/>
    <s v="US$ FOB"/>
    <n v="648589"/>
    <n v="645381"/>
    <n v="676560"/>
    <n v="699711"/>
    <n v="446979"/>
    <n v="396064"/>
    <n v="565754"/>
    <n v="288081"/>
    <n v="359562"/>
    <n v="233579"/>
    <n v="280006"/>
    <n v="312704"/>
  </r>
  <r>
    <x v="20"/>
    <x v="5"/>
    <s v="US$ FOB"/>
    <n v="82800433"/>
    <n v="94387072"/>
    <n v="96907043"/>
    <n v="29435838"/>
    <n v="12933313"/>
    <n v="10022197"/>
    <n v="28321363"/>
    <n v="16603256"/>
    <n v="23841088"/>
    <n v="20942234"/>
    <n v="23688160"/>
    <n v="22896341"/>
  </r>
  <r>
    <x v="20"/>
    <x v="6"/>
    <s v="US$ FOB"/>
    <n v="0"/>
    <n v="0"/>
    <n v="0"/>
    <n v="0"/>
    <n v="0"/>
    <n v="0"/>
    <n v="0"/>
    <n v="0"/>
    <n v="0"/>
    <n v="0"/>
    <n v="0"/>
    <n v="0"/>
  </r>
  <r>
    <x v="20"/>
    <x v="10"/>
    <s v="US$ FOB"/>
    <n v="13222248"/>
    <n v="5267525"/>
    <n v="16918575"/>
    <n v="6635538"/>
    <n v="10665066"/>
    <n v="13531134"/>
    <n v="13395145"/>
    <n v="11052545"/>
    <n v="6475155"/>
    <n v="4552025"/>
    <n v="2358253"/>
    <n v="6933938"/>
  </r>
  <r>
    <x v="21"/>
    <x v="0"/>
    <s v="US$ FOB"/>
    <n v="0"/>
    <n v="0"/>
    <n v="0"/>
    <n v="0"/>
    <n v="0"/>
    <n v="0"/>
    <n v="61336"/>
    <n v="0"/>
    <n v="181052"/>
    <n v="206563"/>
    <n v="135521"/>
    <n v="371725"/>
  </r>
  <r>
    <x v="21"/>
    <x v="1"/>
    <s v="US$ FOB"/>
    <n v="10280063"/>
    <n v="14122067"/>
    <n v="24859856"/>
    <n v="107458938"/>
    <n v="114335776"/>
    <n v="96595821"/>
    <n v="70346593"/>
    <n v="25339595"/>
    <n v="135281491"/>
    <n v="175943520"/>
    <n v="47"/>
    <n v="75817432"/>
  </r>
  <r>
    <x v="21"/>
    <x v="2"/>
    <s v="US$ FOB"/>
    <n v="317447575"/>
    <n v="131672978"/>
    <n v="299977505"/>
    <n v="656526571"/>
    <n v="670208846"/>
    <n v="408783626"/>
    <n v="656432721"/>
    <n v="445751078"/>
    <n v="402191936"/>
    <n v="575295592"/>
    <n v="400825775"/>
    <n v="512645942"/>
  </r>
  <r>
    <x v="21"/>
    <x v="3"/>
    <s v="US$ FOB"/>
    <n v="519397"/>
    <n v="1544387"/>
    <n v="914210"/>
    <n v="1098566"/>
    <n v="1443224"/>
    <n v="1432748"/>
    <n v="1958372"/>
    <n v="1982327"/>
    <n v="1127878"/>
    <n v="1797407"/>
    <n v="4385502"/>
    <n v="3280690"/>
  </r>
  <r>
    <x v="21"/>
    <x v="4"/>
    <s v="US$ FOB"/>
    <n v="6"/>
    <n v="59"/>
    <n v="3454"/>
    <n v="2051"/>
    <n v="55"/>
    <n v="347"/>
    <n v="24"/>
    <n v="1079"/>
    <n v="9295"/>
    <n v="6925"/>
    <n v="8228"/>
    <n v="217"/>
  </r>
  <r>
    <x v="21"/>
    <x v="5"/>
    <s v="US$ FOB"/>
    <n v="40737633"/>
    <n v="25686328"/>
    <n v="43862848"/>
    <n v="38702511"/>
    <n v="40571425"/>
    <n v="43451019"/>
    <n v="52157823"/>
    <n v="38490242"/>
    <n v="54377727"/>
    <n v="51395372"/>
    <n v="67545363"/>
    <n v="73141442"/>
  </r>
  <r>
    <x v="21"/>
    <x v="6"/>
    <s v="US$ FOB"/>
    <n v="0"/>
    <n v="0"/>
    <n v="0"/>
    <n v="0"/>
    <n v="0"/>
    <n v="0"/>
    <n v="0"/>
    <n v="0"/>
    <n v="0"/>
    <n v="0"/>
    <n v="0"/>
    <n v="0"/>
  </r>
  <r>
    <x v="21"/>
    <x v="7"/>
    <s v="US$ FOB"/>
    <n v="672335"/>
    <n v="311153"/>
    <n v="461472"/>
    <n v="285941"/>
    <n v="419895"/>
    <n v="446644"/>
    <n v="373571"/>
    <n v="383920"/>
    <n v="419111"/>
    <n v="551575"/>
    <n v="387877"/>
    <n v="512463"/>
  </r>
  <r>
    <x v="21"/>
    <x v="8"/>
    <s v="US$ FOB"/>
    <n v="268392"/>
    <n v="25759976"/>
    <n v="19527497"/>
    <n v="27715585"/>
    <n v="16927603"/>
    <n v="54486819"/>
    <n v="15247794"/>
    <n v="15675334"/>
    <n v="42908286"/>
    <n v="20705996"/>
    <n v="8983525"/>
    <n v="57883593"/>
  </r>
  <r>
    <x v="21"/>
    <x v="9"/>
    <s v="US$ FOB"/>
    <n v="8115621"/>
    <n v="5656605"/>
    <n v="9851217"/>
    <n v="9090271"/>
    <n v="0"/>
    <n v="43402041"/>
    <n v="43180577"/>
    <n v="0"/>
    <n v="0"/>
    <n v="0"/>
    <n v="0"/>
    <n v="0"/>
  </r>
  <r>
    <x v="21"/>
    <x v="10"/>
    <s v="US$ FOB"/>
    <n v="4400257"/>
    <n v="6787294"/>
    <n v="10390359"/>
    <n v="18124034"/>
    <n v="16040032"/>
    <n v="13247316"/>
    <n v="19713973"/>
    <n v="17652801"/>
    <n v="31199364"/>
    <n v="23945964"/>
    <n v="15335811"/>
    <n v="19194414"/>
  </r>
  <r>
    <x v="21"/>
    <x v="11"/>
    <s v="US$ FOB"/>
    <n v="12742526"/>
    <n v="12749475"/>
    <n v="14573729"/>
    <n v="17681947"/>
    <n v="18741476"/>
    <n v="19191546"/>
    <n v="20734245"/>
    <n v="20761247"/>
    <n v="25370339"/>
    <n v="27966326"/>
    <n v="19124290"/>
    <n v="21078416"/>
  </r>
  <r>
    <x v="21"/>
    <x v="12"/>
    <s v="US$ FOB"/>
    <n v="0"/>
    <n v="3444"/>
    <n v="62083"/>
    <n v="3444"/>
    <n v="41028"/>
    <n v="29430"/>
    <n v="14758"/>
    <n v="88776"/>
    <n v="115883"/>
    <n v="42067"/>
    <n v="35650"/>
    <n v="37555"/>
  </r>
  <r>
    <x v="21"/>
    <x v="13"/>
    <s v="US$ FOB"/>
    <n v="0"/>
    <n v="0"/>
    <n v="0"/>
    <n v="0"/>
    <n v="0"/>
    <n v="0"/>
    <n v="0"/>
    <n v="0"/>
    <n v="0"/>
    <n v="0"/>
    <n v="0"/>
    <n v="0"/>
  </r>
  <r>
    <x v="21"/>
    <x v="14"/>
    <s v="US$ FOB"/>
    <n v="0"/>
    <n v="0"/>
    <n v="0"/>
    <n v="0"/>
    <n v="0"/>
    <n v="0"/>
    <n v="0"/>
    <n v="0"/>
    <n v="0"/>
    <n v="0"/>
    <n v="0"/>
    <n v="0"/>
  </r>
  <r>
    <x v="21"/>
    <x v="15"/>
    <s v="US$ FOB"/>
    <n v="1521941"/>
    <n v="1816696"/>
    <n v="3636047"/>
    <n v="2501368"/>
    <n v="2612825"/>
    <n v="2302772"/>
    <n v="3593221"/>
    <n v="2956506"/>
    <n v="3076388"/>
    <n v="5031449"/>
    <n v="6234482"/>
    <n v="2890236"/>
  </r>
  <r>
    <x v="22"/>
    <x v="15"/>
    <s v="US$ FOB"/>
    <n v="2950589"/>
    <n v="1369025"/>
    <n v="1704962"/>
    <n v="882220"/>
    <n v="1225199"/>
    <n v="870490"/>
    <n v="1529605"/>
    <n v="1822013"/>
    <n v="2123337"/>
    <n v="1401843"/>
    <n v="1352925"/>
    <n v="2157306"/>
  </r>
  <r>
    <x v="22"/>
    <x v="14"/>
    <s v="US$ FOB"/>
    <n v="0"/>
    <n v="0"/>
    <n v="0"/>
    <n v="0"/>
    <n v="0"/>
    <n v="0"/>
    <n v="0"/>
    <n v="0"/>
    <n v="0"/>
    <n v="0"/>
    <n v="0"/>
    <n v="0"/>
  </r>
  <r>
    <x v="22"/>
    <x v="13"/>
    <s v="US$ FOB"/>
    <n v="0"/>
    <n v="0"/>
    <n v="0"/>
    <n v="0"/>
    <n v="0"/>
    <n v="0"/>
    <n v="0"/>
    <n v="0"/>
    <n v="0"/>
    <n v="0"/>
    <n v="0"/>
    <n v="0"/>
  </r>
  <r>
    <x v="22"/>
    <x v="8"/>
    <s v="US$ FOB"/>
    <n v="26438935"/>
    <n v="65225780"/>
    <n v="9674773"/>
    <n v="62959674"/>
    <n v="20199436"/>
    <n v="33861304"/>
    <n v="39988002"/>
    <n v="47398282"/>
    <n v="59161676"/>
    <n v="70409925"/>
    <n v="59012729"/>
    <n v="29719100"/>
  </r>
  <r>
    <x v="22"/>
    <x v="1"/>
    <s v="US$ FOB"/>
    <n v="15563075"/>
    <n v="27986766"/>
    <n v="374"/>
    <n v="760"/>
    <n v="0"/>
    <n v="29121705"/>
    <n v="133429399"/>
    <n v="29428131"/>
    <n v="105796467"/>
    <n v="4197271"/>
    <n v="52249862"/>
    <n v="4095039"/>
  </r>
  <r>
    <x v="22"/>
    <x v="0"/>
    <s v="US$ FOB"/>
    <n v="59822"/>
    <n v="569"/>
    <n v="0"/>
    <n v="0"/>
    <n v="0"/>
    <n v="0"/>
    <n v="0"/>
    <n v="0"/>
    <n v="20"/>
    <n v="249935"/>
    <n v="218851"/>
    <n v="37826"/>
  </r>
  <r>
    <x v="22"/>
    <x v="4"/>
    <s v="US$ FOB"/>
    <n v="6887"/>
    <n v="10263"/>
    <n v="1246"/>
    <n v="146"/>
    <n v="5222"/>
    <n v="5524"/>
    <n v="904"/>
    <n v="1770"/>
    <n v="421"/>
    <n v="265"/>
    <n v="1642"/>
    <n v="2358"/>
  </r>
  <r>
    <x v="22"/>
    <x v="11"/>
    <s v="US$ FOB"/>
    <n v="23830933"/>
    <n v="16218811"/>
    <n v="21888382"/>
    <n v="20308162"/>
    <n v="28047679"/>
    <n v="21784060"/>
    <n v="24335926"/>
    <n v="26964904"/>
    <n v="25064731"/>
    <n v="21630569"/>
    <n v="19532790"/>
    <n v="18957648"/>
  </r>
  <r>
    <x v="22"/>
    <x v="9"/>
    <s v="US$ FOB"/>
    <n v="0"/>
    <n v="0"/>
    <n v="0"/>
    <n v="31824034"/>
    <n v="0"/>
    <n v="30070539"/>
    <n v="53888099"/>
    <n v="0"/>
    <n v="20640365"/>
    <n v="56933766"/>
    <n v="0"/>
    <n v="44653636"/>
  </r>
  <r>
    <x v="22"/>
    <x v="2"/>
    <s v="US$ FOB"/>
    <n v="810056474"/>
    <n v="761540578"/>
    <n v="893691512"/>
    <n v="1074086955"/>
    <n v="644829609"/>
    <n v="1125421915"/>
    <n v="1232975926"/>
    <n v="761871958"/>
    <n v="656008081"/>
    <n v="711721328"/>
    <n v="1128005946"/>
    <n v="519945587"/>
  </r>
  <r>
    <x v="22"/>
    <x v="3"/>
    <s v="US$ FOB"/>
    <n v="3818665"/>
    <n v="2671525"/>
    <n v="23735453"/>
    <n v="9140453"/>
    <n v="4702567"/>
    <n v="1579323"/>
    <n v="3504013"/>
    <n v="4995002"/>
    <n v="7283818"/>
    <n v="6450822"/>
    <n v="5555211"/>
    <n v="5366601"/>
  </r>
  <r>
    <x v="22"/>
    <x v="12"/>
    <s v="US$ FOB"/>
    <n v="18134"/>
    <n v="68452"/>
    <n v="85499"/>
    <n v="17267"/>
    <n v="26277"/>
    <n v="0"/>
    <n v="70142"/>
    <n v="56390"/>
    <n v="173228"/>
    <n v="9658"/>
    <n v="18844"/>
    <n v="43066"/>
  </r>
  <r>
    <x v="22"/>
    <x v="7"/>
    <s v="US$ FOB"/>
    <n v="859222"/>
    <n v="1388790"/>
    <n v="2191674"/>
    <n v="1690434"/>
    <n v="2715987"/>
    <n v="1547999"/>
    <n v="714793"/>
    <n v="945928"/>
    <n v="934762"/>
    <n v="971604"/>
    <n v="1248282"/>
    <n v="233921"/>
  </r>
  <r>
    <x v="22"/>
    <x v="5"/>
    <s v="US$ FOB"/>
    <n v="82872065"/>
    <n v="55443971"/>
    <n v="114224589"/>
    <n v="93314590"/>
    <n v="163566594"/>
    <n v="130166702"/>
    <n v="162202419"/>
    <n v="156204703"/>
    <n v="143407990"/>
    <n v="127965069"/>
    <n v="199261946"/>
    <n v="257341532"/>
  </r>
  <r>
    <x v="22"/>
    <x v="10"/>
    <s v="US$ FOB"/>
    <n v="17399880"/>
    <n v="4538696"/>
    <n v="20739889"/>
    <n v="11300053"/>
    <n v="7286798"/>
    <n v="33902672"/>
    <n v="10167368"/>
    <n v="20483698"/>
    <n v="23128310"/>
    <n v="14474727"/>
    <n v="14798534"/>
    <n v="14282945"/>
  </r>
  <r>
    <x v="22"/>
    <x v="6"/>
    <s v="US$ FOB"/>
    <n v="0"/>
    <n v="0"/>
    <n v="0"/>
    <n v="0"/>
    <n v="0"/>
    <n v="0"/>
    <n v="0"/>
    <n v="0"/>
    <n v="0"/>
    <n v="0"/>
    <n v="0"/>
    <m/>
  </r>
  <r>
    <x v="23"/>
    <x v="15"/>
    <s v="US$ FOB"/>
    <n v="2526014"/>
    <n v="3078397"/>
    <n v="2949315"/>
    <n v="2820091"/>
    <n v="4079375"/>
    <n v="3781695"/>
    <n v="4741611"/>
    <n v="4663879"/>
    <n v="3533895"/>
    <n v="3942349"/>
    <n v="2720446"/>
    <n v="1676408"/>
  </r>
  <r>
    <x v="23"/>
    <x v="14"/>
    <s v="US$ FOB"/>
    <n v="0"/>
    <n v="0"/>
    <n v="0"/>
    <n v="0"/>
    <n v="0"/>
    <n v="0"/>
    <n v="0"/>
    <n v="0"/>
    <n v="0"/>
    <n v="0"/>
    <n v="0"/>
    <n v="0"/>
  </r>
  <r>
    <x v="23"/>
    <x v="13"/>
    <s v="US$ FOB"/>
    <n v="0"/>
    <n v="0"/>
    <n v="0"/>
    <n v="0"/>
    <n v="0"/>
    <n v="0"/>
    <n v="0"/>
    <n v="0"/>
    <n v="0"/>
    <n v="0"/>
    <n v="0"/>
    <n v="0"/>
  </r>
  <r>
    <x v="23"/>
    <x v="8"/>
    <s v="US$ FOB"/>
    <n v="68442213"/>
    <n v="48971232"/>
    <n v="45038299"/>
    <n v="50929383"/>
    <n v="63546611"/>
    <n v="51494803"/>
    <n v="54652695"/>
    <n v="47520660"/>
    <n v="36522900"/>
    <n v="32580295"/>
    <n v="45999744"/>
    <n v="27446632"/>
  </r>
  <r>
    <x v="23"/>
    <x v="1"/>
    <s v="US$ FOB"/>
    <n v="53"/>
    <n v="77"/>
    <n v="3845617"/>
    <n v="137"/>
    <n v="33750930"/>
    <n v="3754783"/>
    <n v="64601738"/>
    <n v="90134722"/>
    <n v="150924881"/>
    <n v="277115487"/>
    <n v="91186440"/>
    <n v="135235092"/>
  </r>
  <r>
    <x v="23"/>
    <x v="0"/>
    <s v="US$ FOB"/>
    <n v="234000"/>
    <n v="2210732"/>
    <n v="525450"/>
    <n v="362763"/>
    <n v="317889"/>
    <n v="451295"/>
    <n v="559397"/>
    <n v="388590"/>
    <n v="4683968"/>
    <n v="348038"/>
    <n v="275083"/>
    <n v="2086373"/>
  </r>
  <r>
    <x v="23"/>
    <x v="4"/>
    <s v="US$ FOB"/>
    <n v="907"/>
    <n v="516"/>
    <n v="678"/>
    <n v="2191"/>
    <n v="193"/>
    <n v="962"/>
    <n v="1069"/>
    <n v="1202"/>
    <n v="1750"/>
    <n v="420"/>
    <n v="4334"/>
    <n v="1500874"/>
  </r>
  <r>
    <x v="23"/>
    <x v="11"/>
    <s v="US$ FOB"/>
    <n v="20555497"/>
    <n v="16997553"/>
    <n v="22803820"/>
    <n v="21171185"/>
    <n v="18976486"/>
    <n v="19413240"/>
    <n v="19292090"/>
    <n v="18823901"/>
    <n v="15741399"/>
    <n v="18119399"/>
    <n v="17224574"/>
    <n v="17346413"/>
  </r>
  <r>
    <x v="23"/>
    <x v="9"/>
    <s v="US$ FOB"/>
    <n v="0"/>
    <n v="92922116"/>
    <n v="21958711"/>
    <n v="0"/>
    <n v="16228147"/>
    <n v="0"/>
    <n v="0"/>
    <n v="0"/>
    <n v="0"/>
    <n v="45962948"/>
    <n v="0"/>
    <n v="19947270"/>
  </r>
  <r>
    <x v="23"/>
    <x v="2"/>
    <s v="US$ FOB"/>
    <n v="854703845"/>
    <n v="612366215"/>
    <n v="463191841"/>
    <n v="461971167"/>
    <n v="1132121598"/>
    <n v="428281000"/>
    <n v="699231847"/>
    <n v="706688609"/>
    <n v="606626391"/>
    <n v="792121375"/>
    <n v="389426525"/>
    <n v="466776880"/>
  </r>
  <r>
    <x v="23"/>
    <x v="3"/>
    <s v="US$ FOB"/>
    <n v="2460172"/>
    <n v="4848241"/>
    <n v="3015930"/>
    <n v="5453181"/>
    <n v="4227836"/>
    <n v="8465377"/>
    <n v="30194399"/>
    <n v="36762104"/>
    <n v="26288594"/>
    <n v="49288977"/>
    <n v="13761223"/>
    <n v="46616421"/>
  </r>
  <r>
    <x v="23"/>
    <x v="12"/>
    <s v="US$ FOB"/>
    <n v="84435"/>
    <n v="35572"/>
    <n v="23354"/>
    <n v="104660"/>
    <n v="69259"/>
    <n v="17638"/>
    <n v="20466"/>
    <n v="89864"/>
    <n v="48086"/>
    <n v="62522"/>
    <n v="45611"/>
    <n v="5851"/>
  </r>
  <r>
    <x v="23"/>
    <x v="7"/>
    <s v="US$ FOB"/>
    <n v="298647"/>
    <n v="467811"/>
    <n v="701233"/>
    <n v="653277"/>
    <n v="671249"/>
    <n v="563621"/>
    <n v="738244"/>
    <n v="344666"/>
    <n v="207922"/>
    <n v="291085"/>
    <n v="322227"/>
    <n v="807031"/>
  </r>
  <r>
    <x v="23"/>
    <x v="5"/>
    <s v="US$ FOB"/>
    <n v="149785422"/>
    <n v="211178577"/>
    <n v="186085293"/>
    <n v="143080487"/>
    <n v="155563487"/>
    <n v="143329799"/>
    <n v="168991593"/>
    <n v="130396550"/>
    <n v="143955954"/>
    <n v="247740074"/>
    <n v="151970002"/>
    <n v="256753528"/>
  </r>
  <r>
    <x v="23"/>
    <x v="10"/>
    <s v="US$ FOB"/>
    <n v="14597702"/>
    <n v="17178219"/>
    <n v="15633847"/>
    <n v="11324630"/>
    <n v="29770842"/>
    <n v="25904956"/>
    <n v="19466962"/>
    <n v="9822144"/>
    <n v="9642322"/>
    <n v="11508959"/>
    <n v="6716930"/>
    <n v="21302501"/>
  </r>
  <r>
    <x v="23"/>
    <x v="6"/>
    <s v="US$ FOB"/>
    <n v="0"/>
    <n v="0"/>
    <n v="0"/>
    <n v="0"/>
    <n v="0"/>
    <n v="0"/>
    <n v="0"/>
    <n v="0"/>
    <n v="0"/>
    <n v="0"/>
    <n v="0"/>
    <n v="0"/>
  </r>
  <r>
    <x v="24"/>
    <x v="15"/>
    <s v="US$ FOB"/>
    <n v="1865923"/>
    <n v="2499269"/>
    <n v="1360760"/>
    <n v="1707131"/>
    <n v="1645124"/>
    <n v="1904626"/>
    <n v="2629671"/>
    <n v="2991082"/>
    <n v="2471162"/>
    <n v="4122008"/>
    <n v="2900657"/>
    <n v="2323090"/>
  </r>
  <r>
    <x v="24"/>
    <x v="14"/>
    <s v="US$ FOB"/>
    <n v="0"/>
    <n v="0"/>
    <n v="0"/>
    <n v="0"/>
    <n v="0"/>
    <n v="0"/>
    <n v="0"/>
    <n v="0"/>
    <n v="0"/>
    <n v="0"/>
    <n v="0"/>
    <n v="0"/>
  </r>
  <r>
    <x v="24"/>
    <x v="13"/>
    <s v="US$ FOB"/>
    <n v="0"/>
    <n v="0"/>
    <n v="0"/>
    <n v="0"/>
    <n v="0"/>
    <n v="0"/>
    <n v="0"/>
    <n v="0"/>
    <n v="0"/>
    <n v="0"/>
    <n v="0"/>
    <n v="0"/>
  </r>
  <r>
    <x v="24"/>
    <x v="8"/>
    <s v="US$ FOB"/>
    <n v="35574976"/>
    <n v="30545852"/>
    <n v="31318408"/>
    <n v="30912991"/>
    <n v="24701978"/>
    <n v="28534853"/>
    <n v="14815529"/>
    <n v="44773464"/>
    <n v="15860228"/>
    <n v="18015098"/>
    <n v="24009733"/>
    <n v="25944604"/>
  </r>
  <r>
    <x v="24"/>
    <x v="1"/>
    <s v="US$ FOB"/>
    <n v="102725889"/>
    <n v="453"/>
    <n v="115245909"/>
    <n v="119116047"/>
    <n v="82210131"/>
    <n v="157400801"/>
    <n v="120200035"/>
    <n v="114149148"/>
    <n v="42205332"/>
    <n v="93207916"/>
    <n v="87468369"/>
    <n v="47833543"/>
  </r>
  <r>
    <x v="24"/>
    <x v="0"/>
    <s v="US$ FOB"/>
    <n v="84063"/>
    <n v="136806"/>
    <n v="156049"/>
    <n v="161221"/>
    <n v="103649"/>
    <n v="100902"/>
    <n v="52204"/>
    <n v="149258"/>
    <n v="90692"/>
    <n v="93434"/>
    <n v="45080"/>
    <n v="189000"/>
  </r>
  <r>
    <x v="24"/>
    <x v="4"/>
    <s v="US$ FOB"/>
    <n v="683"/>
    <n v="2404"/>
    <n v="943"/>
    <n v="538"/>
    <n v="2057"/>
    <n v="520359"/>
    <n v="1666"/>
    <n v="138"/>
    <n v="681"/>
    <n v="1013936"/>
    <n v="1727652"/>
    <n v="1553014"/>
  </r>
  <r>
    <x v="24"/>
    <x v="11"/>
    <s v="US$ FOB"/>
    <n v="25448479"/>
    <n v="18506755"/>
    <n v="21163951"/>
    <n v="27961913"/>
    <n v="23771641"/>
    <n v="21819823"/>
    <n v="21132552"/>
    <n v="18943214"/>
    <n v="19471734"/>
    <n v="23386502"/>
    <n v="17005725"/>
    <n v="22328658"/>
  </r>
  <r>
    <x v="24"/>
    <x v="9"/>
    <s v="US$ FOB"/>
    <n v="0"/>
    <n v="0"/>
    <n v="3676919"/>
    <n v="11185302"/>
    <n v="3167278"/>
    <n v="6005393"/>
    <n v="6149089"/>
    <n v="2870196"/>
    <n v="0"/>
    <n v="2838908"/>
    <n v="0"/>
    <n v="0"/>
  </r>
  <r>
    <x v="24"/>
    <x v="2"/>
    <s v="US$ FOB"/>
    <n v="820735166"/>
    <n v="530821721"/>
    <n v="548464371"/>
    <n v="939555672"/>
    <n v="680796822"/>
    <n v="558545038"/>
    <n v="400767555"/>
    <n v="757068136"/>
    <n v="532339954"/>
    <n v="677017380"/>
    <n v="507171488"/>
    <n v="461612135"/>
  </r>
  <r>
    <x v="24"/>
    <x v="3"/>
    <s v="US$ FOB"/>
    <n v="43789610"/>
    <n v="49264255"/>
    <n v="42711053"/>
    <n v="75685795"/>
    <n v="50030826"/>
    <n v="55396110"/>
    <n v="62612848"/>
    <n v="86377986"/>
    <n v="35750467"/>
    <n v="70110838"/>
    <n v="7771415"/>
    <n v="31359578"/>
  </r>
  <r>
    <x v="24"/>
    <x v="12"/>
    <s v="US$ FOB"/>
    <n v="102444"/>
    <n v="39205"/>
    <n v="130971"/>
    <n v="26624"/>
    <n v="926212"/>
    <n v="97292"/>
    <n v="7283"/>
    <n v="246674"/>
    <n v="41289"/>
    <n v="60207"/>
    <n v="178610"/>
    <n v="153241"/>
  </r>
  <r>
    <x v="24"/>
    <x v="7"/>
    <s v="US$ FOB"/>
    <n v="478724"/>
    <n v="782595"/>
    <n v="465730"/>
    <n v="687306"/>
    <n v="1931395"/>
    <n v="292884"/>
    <n v="436877"/>
    <n v="482808"/>
    <n v="431459"/>
    <n v="545756"/>
    <n v="975637"/>
    <n v="1234590"/>
  </r>
  <r>
    <x v="24"/>
    <x v="5"/>
    <s v="US$ FOB"/>
    <n v="170250464"/>
    <n v="122139226"/>
    <n v="165476650"/>
    <n v="109676899"/>
    <n v="191886240"/>
    <n v="124762424"/>
    <n v="257813497"/>
    <n v="210657364"/>
    <n v="290355188"/>
    <n v="147051141"/>
    <n v="169605580"/>
    <n v="213027839"/>
  </r>
  <r>
    <x v="24"/>
    <x v="10"/>
    <s v="US$ FOB"/>
    <n v="23159746"/>
    <n v="13062265"/>
    <n v="16639082"/>
    <n v="33548203"/>
    <n v="16110039"/>
    <n v="3412302"/>
    <n v="36127713"/>
    <n v="18155893"/>
    <n v="6482630"/>
    <n v="7112864"/>
    <n v="1039727"/>
    <n v="17736289"/>
  </r>
  <r>
    <x v="24"/>
    <x v="6"/>
    <s v="US$ FOB"/>
    <n v="0"/>
    <n v="0"/>
    <n v="0"/>
    <n v="0"/>
    <n v="0"/>
    <n v="0"/>
    <n v="0"/>
    <n v="0"/>
    <n v="0"/>
    <n v="0"/>
    <n v="0"/>
    <m/>
  </r>
  <r>
    <x v="25"/>
    <x v="15"/>
    <s v="US$ FOB"/>
    <n v="2022684"/>
    <n v="2201568"/>
    <m/>
    <m/>
    <m/>
    <m/>
    <m/>
    <m/>
    <m/>
    <m/>
    <m/>
    <m/>
  </r>
  <r>
    <x v="25"/>
    <x v="14"/>
    <s v="US$ FOB"/>
    <n v="0"/>
    <n v="0"/>
    <m/>
    <m/>
    <m/>
    <m/>
    <m/>
    <m/>
    <m/>
    <m/>
    <m/>
    <m/>
  </r>
  <r>
    <x v="25"/>
    <x v="13"/>
    <s v="US$ FOB"/>
    <n v="0"/>
    <n v="0"/>
    <m/>
    <m/>
    <m/>
    <m/>
    <m/>
    <m/>
    <m/>
    <m/>
    <m/>
    <m/>
  </r>
  <r>
    <x v="25"/>
    <x v="8"/>
    <s v="US$ FOB"/>
    <n v="41479830"/>
    <n v="23185887"/>
    <m/>
    <m/>
    <m/>
    <m/>
    <m/>
    <m/>
    <m/>
    <m/>
    <m/>
    <m/>
  </r>
  <r>
    <x v="25"/>
    <x v="1"/>
    <s v="US$ FOB"/>
    <n v="51397893"/>
    <n v="52424802"/>
    <m/>
    <m/>
    <m/>
    <m/>
    <m/>
    <m/>
    <m/>
    <m/>
    <m/>
    <m/>
  </r>
  <r>
    <x v="25"/>
    <x v="0"/>
    <s v="US$ FOB"/>
    <n v="0"/>
    <n v="0"/>
    <m/>
    <m/>
    <m/>
    <m/>
    <m/>
    <m/>
    <m/>
    <m/>
    <m/>
    <m/>
  </r>
  <r>
    <x v="25"/>
    <x v="4"/>
    <s v="US$ FOB"/>
    <n v="1185"/>
    <n v="1865451"/>
    <m/>
    <m/>
    <m/>
    <m/>
    <m/>
    <m/>
    <m/>
    <m/>
    <m/>
    <m/>
  </r>
  <r>
    <x v="25"/>
    <x v="11"/>
    <s v="US$ FOB"/>
    <n v="18335584"/>
    <n v="16667368"/>
    <m/>
    <m/>
    <m/>
    <m/>
    <m/>
    <m/>
    <m/>
    <m/>
    <m/>
    <m/>
  </r>
  <r>
    <x v="25"/>
    <x v="9"/>
    <s v="US$ FOB"/>
    <n v="0"/>
    <n v="0"/>
    <m/>
    <m/>
    <m/>
    <m/>
    <m/>
    <m/>
    <m/>
    <m/>
    <m/>
    <m/>
  </r>
  <r>
    <x v="25"/>
    <x v="2"/>
    <s v="US$ FOB"/>
    <n v="625793723"/>
    <n v="769814181"/>
    <m/>
    <m/>
    <m/>
    <m/>
    <m/>
    <m/>
    <m/>
    <m/>
    <m/>
    <m/>
  </r>
  <r>
    <x v="25"/>
    <x v="3"/>
    <s v="US$ FOB"/>
    <n v="34138321"/>
    <n v="61605103"/>
    <m/>
    <m/>
    <m/>
    <m/>
    <m/>
    <m/>
    <m/>
    <m/>
    <m/>
    <m/>
  </r>
  <r>
    <x v="25"/>
    <x v="12"/>
    <s v="US$ FOB"/>
    <n v="64050"/>
    <n v="78741"/>
    <m/>
    <m/>
    <m/>
    <m/>
    <m/>
    <m/>
    <m/>
    <m/>
    <m/>
    <m/>
  </r>
  <r>
    <x v="25"/>
    <x v="7"/>
    <s v="US$ FOB"/>
    <n v="1187219"/>
    <n v="627296"/>
    <m/>
    <m/>
    <m/>
    <m/>
    <m/>
    <m/>
    <m/>
    <m/>
    <m/>
    <m/>
  </r>
  <r>
    <x v="25"/>
    <x v="5"/>
    <s v="US$ FOB"/>
    <n v="161194404"/>
    <n v="247259338"/>
    <m/>
    <m/>
    <m/>
    <m/>
    <m/>
    <m/>
    <m/>
    <m/>
    <m/>
    <m/>
  </r>
  <r>
    <x v="25"/>
    <x v="10"/>
    <s v="US$ FOB"/>
    <n v="3923834"/>
    <n v="6271547"/>
    <m/>
    <m/>
    <m/>
    <m/>
    <m/>
    <m/>
    <m/>
    <m/>
    <m/>
    <m/>
  </r>
  <r>
    <x v="25"/>
    <x v="6"/>
    <s v="US$ FOB"/>
    <n v="0"/>
    <n v="0"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GÁS NATURAL "/>
    <s v="DISPÊNDIO COM IMPORTAÇÃO"/>
    <s v="US$ FOB"/>
    <n v="8888167.6441124994"/>
    <n v="9460134.9399999995"/>
    <n v="10167003.449999999"/>
    <n v="9577646.7461439986"/>
    <n v="9098820.4690000005"/>
    <n v="15041016.392105099"/>
    <n v="19092473.039168902"/>
    <n v="19376403.077619199"/>
    <n v="19374318.349251699"/>
    <n v="21776353.181250799"/>
    <n v="20488274.330958899"/>
    <n v="21660455.6216718"/>
  </r>
  <r>
    <x v="1"/>
    <s v="GÁS NATURAL "/>
    <s v="DISPÊNDIO COM IMPORTAÇÃO"/>
    <s v="US$ FOB"/>
    <n v="23604046.280023798"/>
    <n v="25586039.312470101"/>
    <n v="29004739.231235899"/>
    <n v="24773519.251746103"/>
    <n v="31328006.949263401"/>
    <n v="27193912.813766502"/>
    <n v="29854705.938951302"/>
    <n v="33794713.335074"/>
    <n v="30287881.566360001"/>
    <n v="36596274.616133898"/>
    <n v="38030392.372117504"/>
    <n v="34740757.941154994"/>
  </r>
  <r>
    <x v="2"/>
    <s v="GÁS NATURAL "/>
    <s v="DISPÊNDIO COM IMPORTAÇÃO"/>
    <s v="US$ FOB"/>
    <n v="33512362.878982097"/>
    <n v="30142375.315165102"/>
    <n v="32267899.23"/>
    <n v="32404952.259999998"/>
    <n v="34302876.609999999"/>
    <n v="33483898.280000001"/>
    <n v="36806530.18"/>
    <n v="38536902.630000003"/>
    <n v="38307869.5"/>
    <n v="40222514.538709998"/>
    <n v="37792397.380000003"/>
    <n v="37110812.980000004"/>
  </r>
  <r>
    <x v="3"/>
    <s v="GÁS NATURAL "/>
    <s v="DISPÊNDIO COM IMPORTAÇÃO"/>
    <s v="US$ FOB"/>
    <n v="33929210.789999999"/>
    <n v="35665374.300000004"/>
    <n v="41377637.710000001"/>
    <n v="46168762.689999998"/>
    <n v="49051082.829999998"/>
    <n v="51745537.910000004"/>
    <n v="51072788.299999997"/>
    <n v="51064285.139999993"/>
    <n v="48592409.509999998"/>
    <n v="58114882.200000003"/>
    <n v="59926468.779999994"/>
    <n v="56794560.18"/>
  </r>
  <r>
    <x v="4"/>
    <s v="GÁS NATURAL "/>
    <s v="DISPÊNDIO COM IMPORTAÇÃO"/>
    <s v="US$ FOB"/>
    <n v="54326332.009999998"/>
    <n v="58180114.280000001"/>
    <n v="63602087.130000003"/>
    <n v="61890736.969999999"/>
    <n v="64823764.760000005"/>
    <n v="63632181.019999996"/>
    <n v="65134839.420000002"/>
    <n v="66092853.5"/>
    <n v="71922453.310000002"/>
    <n v="75338512.200000003"/>
    <n v="70768887"/>
    <n v="68890638.090000004"/>
  </r>
  <r>
    <x v="5"/>
    <s v="GÁS NATURAL "/>
    <s v="DISPÊNDIO COM IMPORTAÇÃO"/>
    <s v="US$ FOB"/>
    <n v="70799986.640000001"/>
    <n v="60616377.140000001"/>
    <n v="73718301.730000004"/>
    <n v="78903048.5"/>
    <n v="74549789.219999999"/>
    <n v="70311093.450000003"/>
    <n v="83856110.399999991"/>
    <n v="92599480.130185589"/>
    <n v="97367660.979999989"/>
    <n v="115767240.15843579"/>
    <n v="113667523.78999999"/>
    <n v="111849602.82999998"/>
  </r>
  <r>
    <x v="6"/>
    <s v="GÁS NATURAL "/>
    <s v="DISPÊNDIO COM IMPORTAÇÃO"/>
    <s v="US$ FOB"/>
    <n v="114377260.38"/>
    <n v="110619421.80999999"/>
    <n v="125921118.28"/>
    <n v="109742502.57000001"/>
    <n v="124336525.11999999"/>
    <n v="120945364.77999999"/>
    <n v="135160183.05000001"/>
    <n v="144721601.52000001"/>
    <n v="147292749.48000002"/>
    <n v="152330243.16000003"/>
    <n v="135056724.03999999"/>
    <n v="139149029.46000001"/>
  </r>
  <r>
    <x v="7"/>
    <s v="GÁS NATURAL "/>
    <s v="DISPÊNDIO COM IMPORTAÇÃO"/>
    <s v="US$ FOB"/>
    <n v="126138132.75999999"/>
    <n v="120069050.59999999"/>
    <n v="130663571.86999999"/>
    <n v="122370672.55999999"/>
    <n v="122885898.75999999"/>
    <n v="126521310.34"/>
    <n v="149863976.19000003"/>
    <n v="149071780.32999998"/>
    <n v="162060084.03999999"/>
    <n v="186390729.84"/>
    <n v="191881181.11000001"/>
    <n v="195105914.31999999"/>
  </r>
  <r>
    <x v="8"/>
    <s v="GÁS NATURAL "/>
    <s v="DISPÊNDIO COM IMPORTAÇÃO"/>
    <s v="US$ FOB"/>
    <n v="228230926.48000002"/>
    <n v="215634495.48999998"/>
    <n v="227331075.99999997"/>
    <n v="237570636.85999998"/>
    <n v="241616284.59999999"/>
    <n v="229836962.17000002"/>
    <n v="272442021.69999999"/>
    <n v="275770714.40000004"/>
    <n v="255888680"/>
    <n v="301187203.61000001"/>
    <n v="300484735.54000002"/>
    <n v="242989265.94"/>
  </r>
  <r>
    <x v="9"/>
    <s v="GÁS NATURAL "/>
    <s v="DISPÊNDIO COM IMPORTAÇÃO"/>
    <s v="US$ FOB"/>
    <n v="143212237.83000001"/>
    <n v="127097394.01000001"/>
    <n v="144979917.46999997"/>
    <n v="121571026.92"/>
    <n v="153549759.37"/>
    <n v="151081323.25999999"/>
    <n v="175287608.38999996"/>
    <n v="141804480.87"/>
    <n v="127518862.23"/>
    <n v="142466510.66"/>
    <n v="153785843.84"/>
    <n v="126388879.37"/>
  </r>
  <r>
    <x v="10"/>
    <s v="GÁS NATURAL "/>
    <s v="DISPÊNDIO COM IMPORTAÇÃO"/>
    <s v="US$ FOB"/>
    <n v="146721218.94"/>
    <n v="166559244.05000001"/>
    <n v="177360961.25"/>
    <n v="172557738.48999998"/>
    <n v="205444074.74000001"/>
    <n v="247926025.23999998"/>
    <n v="280361247.84000003"/>
    <n v="393116187.95000005"/>
    <n v="343197587.19"/>
    <n v="373983993.38"/>
    <n v="360705686.35000002"/>
    <n v="287603733.49000001"/>
  </r>
  <r>
    <x v="11"/>
    <s v="GÁS NATURAL "/>
    <s v="DISPÊNDIO COM IMPORTAÇÃO"/>
    <s v="US$ FOB"/>
    <n v="176881193.43000001"/>
    <n v="235449309.51999998"/>
    <n v="242799172.22000003"/>
    <n v="204218715.42000002"/>
    <n v="221725692.89000002"/>
    <n v="279817747.55000001"/>
    <n v="313440563.89999998"/>
    <n v="317671674.44"/>
    <n v="309909662.23000002"/>
    <n v="315364586.98000002"/>
    <n v="329063939.81999999"/>
    <n v="284210377.64999998"/>
  </r>
  <r>
    <x v="12"/>
    <s v="GÁS NATURAL "/>
    <s v="DISPÊNDIO COM IMPORTAÇÃO"/>
    <s v="US$ FOB"/>
    <n v="240860208.70000002"/>
    <n v="318296248.06"/>
    <n v="382094434.5"/>
    <n v="498149803.17000002"/>
    <n v="568956381.50999999"/>
    <n v="482319707.64999998"/>
    <n v="360659676.53999996"/>
    <n v="273213713.10000002"/>
    <n v="494209867.41999996"/>
    <n v="571866972.38"/>
    <n v="553065512.67999995"/>
    <n v="505057548.49000001"/>
  </r>
  <r>
    <x v="13"/>
    <s v="GÁS NATURAL "/>
    <s v="DISPÊNDIO COM IMPORTAÇÃO"/>
    <s v="US$ FOB"/>
    <n v="641044941.25"/>
    <n v="645328575.61000001"/>
    <n v="662714549.97000003"/>
    <n v="592995887.35000002"/>
    <n v="785323717.99000001"/>
    <n v="461664491.28000003"/>
    <n v="598380895.97000003"/>
    <n v="483470130.82000005"/>
    <n v="578603572.90999997"/>
    <n v="611597990.44000006"/>
    <n v="563651770.66999996"/>
    <n v="336631836.54000002"/>
  </r>
  <r>
    <x v="14"/>
    <s v="GÁS NATURAL "/>
    <s v="DISPÊNDIO COM IMPORTAÇÃO"/>
    <s v="US$ FOB"/>
    <n v="443538894.44000006"/>
    <n v="404634025.42000002"/>
    <n v="444704563.91999996"/>
    <n v="719905118.28999996"/>
    <n v="963869484.5"/>
    <n v="434414516.52999997"/>
    <n v="995102266.7099998"/>
    <n v="774243178.10000002"/>
    <n v="342076264.35999995"/>
    <n v="624511209.40999997"/>
    <n v="408879512.84000003"/>
    <n v="552752881.62999988"/>
  </r>
  <r>
    <x v="15"/>
    <s v="GÁS NATURAL "/>
    <s v="DISPÊNDIO COM IMPORTAÇÃO"/>
    <s v="US$ FOB"/>
    <n v="863601655.09000003"/>
    <n v="672595900.18595004"/>
    <n v="524433981.67000008"/>
    <n v="479768445.25999999"/>
    <n v="478387149.41000003"/>
    <n v="362561514.13999999"/>
    <n v="396699450.03999996"/>
    <n v="274901635.56"/>
    <n v="354506738.51999998"/>
    <n v="267917707.61999997"/>
    <n v="261843157.38"/>
    <n v="335863654.61000001"/>
  </r>
  <r>
    <x v="16"/>
    <s v="GÁS NATURAL "/>
    <s v="DISPÊNDIO COM IMPORTAÇÃO"/>
    <s v="US$ FOB"/>
    <n v="264087209.2784"/>
    <n v="251156929.56999999"/>
    <n v="220514732.01999998"/>
    <n v="289465996.85000002"/>
    <n v="177878597.91000003"/>
    <n v="103344449.14"/>
    <n v="103724504.17"/>
    <n v="105328844.16"/>
    <n v="172771392.44999999"/>
    <n v="173541535.59999999"/>
    <n v="128842485.40000001"/>
    <n v="102479143.12680002"/>
  </r>
  <r>
    <x v="17"/>
    <s v="GÁS NATURAL "/>
    <s v="DISPÊNDIO COM IMPORTAÇÃO"/>
    <s v="US$ FOB"/>
    <n v="65526796.909999996"/>
    <n v="97330330.760000005"/>
    <n v="180286195.03634"/>
    <n v="146758304.69999999"/>
    <n v="140964026.56999999"/>
    <n v="127258846.91"/>
    <n v="163681328.66000003"/>
    <n v="203375034.41"/>
    <n v="176953126.49000001"/>
    <n v="251025855.90000004"/>
    <n v="161127958.72"/>
    <n v="191180148.32999998"/>
  </r>
  <r>
    <x v="18"/>
    <s v="GÁS NATURAL "/>
    <s v="DISPÊNDIO COM IMPORTAÇÃO"/>
    <s v="US$ FOB"/>
    <n v="144084098"/>
    <n v="193283231.96000001"/>
    <n v="154042913.76000002"/>
    <n v="121678186.52000001"/>
    <n v="175414805.72"/>
    <n v="149039117.16"/>
    <n v="312646254.47000003"/>
    <n v="357837782.76999998"/>
    <n v="315462575.79999995"/>
    <n v="251402162.16788"/>
    <n v="198446558.66910979"/>
    <n v="96282852.658114001"/>
  </r>
  <r>
    <x v="19"/>
    <s v="GÁS NATURAL"/>
    <s v="DISPÊNDIO COM IMPORTAÇÃO"/>
    <s v="US$ FOB"/>
    <n v="174552881.65000001"/>
    <n v="162400600.66"/>
    <n v="166962754.5893743"/>
    <n v="207500132.25003999"/>
    <n v="142506365.44088298"/>
    <n v="120834534.1295"/>
    <n v="164850511.69957751"/>
    <n v="178577283.43927747"/>
    <n v="179631334.69"/>
    <n v="215744032.38982001"/>
    <n v="254061602.41070026"/>
    <n v="137666435.23409003"/>
  </r>
  <r>
    <x v="20"/>
    <s v="GÁS NATURAL"/>
    <s v="DISPÊNDIO COM IMPORTAÇÃO"/>
    <s v="US$ FOB"/>
    <n v="209230020.13"/>
    <n v="105100928.762279"/>
    <n v="113204366.4901225"/>
    <n v="87164209.458392695"/>
    <n v="82671719.835311398"/>
    <n v="82240839.968798399"/>
    <n v="66721291.756197192"/>
    <n v="77076407.920000002"/>
    <n v="70188308.155982703"/>
    <n v="93908113.560000002"/>
    <n v="104036753.19881859"/>
    <n v="142847180.26276121"/>
  </r>
  <r>
    <x v="21"/>
    <s v="GÁS NATURAL"/>
    <s v="DISPÊNDIO COM IMPORTAÇÃO"/>
    <s v="US$ FOB"/>
    <n v="287070578.00439405"/>
    <n v="280202346.50128925"/>
    <n v="231939438.11699998"/>
    <n v="223632929.20660001"/>
    <n v="231495337.7784"/>
    <n v="342087370.43906903"/>
    <n v="587149111.27439153"/>
    <n v="570662981.32342601"/>
    <n v="725183578.24766207"/>
    <n v="1057158888.0288036"/>
    <n v="1061285294.1954341"/>
    <n v="985936862.91439652"/>
  </r>
  <r>
    <x v="22"/>
    <s v="GÁS NATURAL"/>
    <s v="DISPÊNDIO COM IMPORTAÇÃO"/>
    <s v="US$ FOB"/>
    <n v="960150223.36978102"/>
    <n v="606898367.51029325"/>
    <n v="303279347.22013485"/>
    <n v="203034748.15552461"/>
    <n v="378563725.60686451"/>
    <n v="450360326.92960072"/>
    <n v="276429450.1527825"/>
    <n v="414206709.22388983"/>
    <n v="538747230.26316452"/>
    <n v="157481300.87342179"/>
    <n v="277403453.57657462"/>
    <n v="247211644.62818921"/>
  </r>
  <r>
    <x v="23"/>
    <s v="GÁS NATURAL"/>
    <s v="DISPÊNDIO COM IMPORTAÇÃO"/>
    <s v="US$ FOB"/>
    <n v="133462500.58559391"/>
    <n v="119297953.9422266"/>
    <n v="145031103.354"/>
    <n v="153468059.94188419"/>
    <n v="128227300.57031122"/>
    <n v="192237653.53863198"/>
    <n v="121073123.79202349"/>
    <n v="106379007.682"/>
    <n v="118156403.23999999"/>
    <n v="131335421.2266003"/>
    <n v="217845051.51823539"/>
    <n v="180548495.46181428"/>
  </r>
  <r>
    <x v="24"/>
    <s v="GÁS NATURAL"/>
    <s v="DISPÊNDIO COM IMPORTAÇÃO"/>
    <s v="US$ FOB"/>
    <n v="194178747.99174201"/>
    <n v="167672745.00896859"/>
    <n v="185137205.42929566"/>
    <n v="177849021.12876999"/>
    <n v="115905836.3159577"/>
    <n v="173364515.64091471"/>
    <n v="187927121.141"/>
    <n v="183437779.20308679"/>
    <n v="354806701.46444392"/>
    <n v="283431093.18710852"/>
    <n v="262230404.84478381"/>
    <n v="168252975.74739119"/>
  </r>
  <r>
    <x v="25"/>
    <s v="GÁS NATURAL"/>
    <s v="DISPÊNDIO COM IMPORTAÇÃO"/>
    <s v="US$ FOB"/>
    <n v="205202535.69159633"/>
    <n v="209991666.69522089"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ETANOL ANIDRO"/>
    <s v="DISPÊNDIO COM IMPORTAÇÃO"/>
    <s v="US$ FOB"/>
    <n v="99415439"/>
    <n v="95486341"/>
    <n v="32776201"/>
    <n v="73275765"/>
    <n v="26835789"/>
    <n v="4425082"/>
    <n v="15469938"/>
    <n v="29035009"/>
    <n v="116075"/>
    <n v="51449"/>
    <n v="76628"/>
    <n v="36158"/>
  </r>
  <r>
    <x v="1"/>
    <s v="ETANOL ANIDRO"/>
    <s v="DISPÊNDIO COM IMPORTAÇÃO"/>
    <s v="US$ FOB"/>
    <n v="9543617"/>
    <n v="5755180"/>
    <n v="39799468"/>
    <n v="9664990"/>
    <n v="30655"/>
    <n v="12060811"/>
    <n v="8694268"/>
    <n v="8532"/>
    <n v="47651"/>
    <n v="4758"/>
    <n v="41306"/>
    <n v="4552560"/>
  </r>
  <r>
    <x v="2"/>
    <s v="ETANOL ANIDRO"/>
    <s v="DISPÊNDIO COM IMPORTAÇÃO"/>
    <s v="US$ FOB"/>
    <n v="19904285"/>
    <n v="37647715"/>
    <n v="50001499"/>
    <n v="36732108"/>
    <n v="13706512"/>
    <n v="15162272"/>
    <n v="351606"/>
    <n v="30896153"/>
    <n v="7965251"/>
    <n v="44347"/>
    <n v="6026777"/>
    <n v="21537869"/>
  </r>
  <r>
    <x v="3"/>
    <s v="ETANOL ANIDRO"/>
    <s v="DISPÊNDIO COM IMPORTAÇÃO"/>
    <s v="US$ FOB"/>
    <n v="42868302"/>
    <n v="35075951"/>
    <n v="47689517"/>
    <n v="51859368"/>
    <n v="26141188"/>
    <n v="32470408"/>
    <n v="5579315"/>
    <n v="6219563"/>
    <n v="34328"/>
    <n v="4712712"/>
    <n v="3815918"/>
    <n v="6178983"/>
  </r>
  <r>
    <x v="4"/>
    <s v="ETANOL ANIDRO"/>
    <s v="DISPÊNDIO COM IMPORTAÇÃO"/>
    <s v="US$ FOB"/>
    <n v="13572525"/>
    <n v="14085780"/>
    <n v="35309872"/>
    <n v="34069331"/>
    <n v="16049232"/>
    <n v="17882027"/>
    <n v="27818455"/>
    <n v="37756257"/>
    <n v="25887538"/>
    <n v="34016163"/>
    <n v="68496883"/>
    <n v="69137941"/>
  </r>
  <r>
    <x v="5"/>
    <s v="ETANOL ANIDRO"/>
    <s v="DISPÊNDIO COM IMPORTAÇÃO"/>
    <s v="US$ FOB"/>
    <n v="85920169"/>
    <n v="129522749"/>
    <n v="148753592"/>
    <n v="55073312"/>
    <n v="123301519"/>
    <n v="98729069"/>
    <n v="35417072"/>
    <n v="64152646"/>
    <n v="52540437"/>
    <n v="43176979"/>
    <n v="22802629"/>
    <n v="37980032"/>
  </r>
  <r>
    <x v="6"/>
    <s v="ETANOL ANIDRO"/>
    <s v="DISPÊNDIO COM IMPORTAÇÃO"/>
    <s v="US$ FOB"/>
    <n v="73060194"/>
    <n v="70278312"/>
    <n v="130208029"/>
    <n v="163659605"/>
    <n v="43148140"/>
    <n v="24966625"/>
    <n v="55115312"/>
    <n v="19892661"/>
    <n v="744959"/>
    <n v="17998322"/>
    <n v="55327065"/>
    <n v="72633484"/>
  </r>
  <r>
    <x v="7"/>
    <s v="ETANOL ANIDRO"/>
    <s v="DISPÊNDIO COM IMPORTAÇÃO"/>
    <s v="US$ FOB"/>
    <n v="65565051"/>
    <n v="50798050"/>
    <n v="44055030"/>
    <n v="92664108"/>
    <n v="74231511"/>
    <n v="34476484"/>
    <n v="40068458"/>
    <n v="36931008"/>
    <n v="29138352"/>
    <n v="36144045"/>
    <n v="20203257"/>
    <n v="77804287"/>
  </r>
  <r>
    <x v="8"/>
    <s v="ETANOL ANIDRO"/>
    <s v="DISPÊNDIO COM IMPORTAÇÃO"/>
    <s v="US$ FOB"/>
    <n v="77663574"/>
    <n v="62559055"/>
    <n v="115236146"/>
    <n v="59288434"/>
    <n v="16520044"/>
    <n v="8162547"/>
    <n v="8747919"/>
    <n v="6319942"/>
    <n v="3783364"/>
    <n v="7232659"/>
    <n v="10684859"/>
    <n v="39771315"/>
  </r>
  <r>
    <x v="9"/>
    <s v="ETANOL ANIDRO"/>
    <s v="DISPÊNDIO COM IMPORTAÇÃO"/>
    <s v="US$ FOB"/>
    <n v="33308992"/>
    <n v="23207780"/>
    <n v="23638485"/>
    <n v="8755889"/>
    <n v="8136082"/>
    <n v="7446848"/>
    <n v="7456849"/>
    <n v="12266595"/>
    <n v="72396"/>
    <n v="10227584"/>
    <n v="38963990"/>
    <n v="52474668"/>
  </r>
  <r>
    <x v="10"/>
    <s v="ETANOL ANIDRO"/>
    <s v="DISPÊNDIO COM IMPORTAÇÃO"/>
    <s v="US$ FOB"/>
    <n v="14746723"/>
    <n v="38747113"/>
    <n v="20337963"/>
    <n v="2786939"/>
    <n v="74725011"/>
    <n v="15391492"/>
    <n v="14571819"/>
    <n v="72921"/>
    <n v="21845"/>
    <n v="5590456"/>
    <n v="7427776"/>
    <n v="9510920"/>
  </r>
  <r>
    <x v="11"/>
    <s v="ETANOL ANIDRO"/>
    <s v="DISPÊNDIO COM IMPORTAÇÃO"/>
    <s v="US$ FOB"/>
    <n v="3115481"/>
    <n v="6253482"/>
    <n v="6363883"/>
    <n v="12758867"/>
    <n v="37307"/>
    <n v="69899"/>
    <n v="94282"/>
    <n v="103381"/>
    <n v="56576"/>
    <n v="6174751"/>
    <n v="2491125"/>
    <n v="95553"/>
  </r>
  <r>
    <x v="12"/>
    <s v="ETANOL ANIDRO"/>
    <s v="DISPÊNDIO COM IMPORTAÇÃO"/>
    <s v="US$ FOB"/>
    <n v="3722457"/>
    <n v="69942"/>
    <n v="83210"/>
    <n v="21808323"/>
    <n v="27387969"/>
    <n v="86262"/>
    <n v="163894"/>
    <n v="340335"/>
    <n v="3324035"/>
    <n v="13689665"/>
    <n v="3531047"/>
    <n v="19527239"/>
  </r>
  <r>
    <x v="13"/>
    <s v="ETANOL ANIDRO"/>
    <s v="DISPÊNDIO COM IMPORTAÇÃO"/>
    <s v="US$ FOB"/>
    <n v="9801677"/>
    <n v="20059848"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ETANOL HIDRATADO"/>
    <s v="DISPÊNDIO COM IMPORTAÇÃO"/>
    <s v="US$ FOB"/>
    <n v="261499"/>
    <n v="51772"/>
    <n v="281914"/>
    <n v="179240"/>
    <n v="210257"/>
    <n v="154329"/>
    <n v="47534"/>
    <n v="167042"/>
    <n v="91908"/>
    <n v="129953"/>
    <n v="175898"/>
    <n v="27691"/>
  </r>
  <r>
    <x v="1"/>
    <s v="ETANOL HIDRATADO"/>
    <s v="DISPÊNDIO COM IMPORTAÇÃO"/>
    <s v="US$ FOB"/>
    <n v="197923"/>
    <n v="280186"/>
    <n v="336400"/>
    <n v="44494"/>
    <n v="46724"/>
    <n v="35349"/>
    <n v="291655"/>
    <n v="7034"/>
    <n v="126897"/>
    <n v="20239"/>
    <n v="5890"/>
    <n v="32738"/>
  </r>
  <r>
    <x v="2"/>
    <s v="ETANOL HIDRATADO"/>
    <s v="DISPÊNDIO COM IMPORTAÇÃO"/>
    <s v="US$ FOB"/>
    <n v="15768"/>
    <n v="8715"/>
    <n v="9161"/>
    <n v="47941"/>
    <n v="217350"/>
    <n v="20355"/>
    <n v="180715"/>
    <n v="49238"/>
    <n v="197138"/>
    <n v="391932"/>
    <n v="108661"/>
    <n v="176094"/>
  </r>
  <r>
    <x v="3"/>
    <s v="ETANOL HIDRATADO"/>
    <s v="DISPÊNDIO COM IMPORTAÇÃO"/>
    <s v="US$ FOB"/>
    <n v="60505"/>
    <n v="110317"/>
    <n v="199360"/>
    <n v="4634"/>
    <n v="118198"/>
    <n v="249688"/>
    <n v="253268"/>
    <n v="224742"/>
    <n v="33874"/>
    <n v="84710"/>
    <n v="96180"/>
    <n v="10223"/>
  </r>
  <r>
    <x v="4"/>
    <s v="ETANOL HIDRATADO"/>
    <s v="DISPÊNDIO COM IMPORTAÇÃO"/>
    <s v="US$ FOB"/>
    <n v="9583"/>
    <n v="14797"/>
    <n v="68279"/>
    <n v="98103"/>
    <n v="182954"/>
    <n v="14346"/>
    <n v="108396"/>
    <n v="7513"/>
    <n v="39994"/>
    <n v="40681"/>
    <n v="12144"/>
    <n v="5348"/>
  </r>
  <r>
    <x v="5"/>
    <s v="ETANOL HIDRATADO"/>
    <s v="DISPÊNDIO COM IMPORTAÇÃO"/>
    <s v="US$ FOB"/>
    <n v="31680"/>
    <n v="6428"/>
    <n v="35752"/>
    <n v="21568"/>
    <n v="15596"/>
    <n v="2890"/>
    <n v="13205"/>
    <n v="121806"/>
    <n v="136285"/>
    <n v="30404"/>
    <n v="3057"/>
    <n v="2991"/>
  </r>
  <r>
    <x v="6"/>
    <s v="ETANOL HIDRATADO"/>
    <s v="DISPÊNDIO COM IMPORTAÇÃO"/>
    <s v="US$ FOB"/>
    <n v="45958"/>
    <n v="8600"/>
    <n v="4983006"/>
    <n v="1822546"/>
    <n v="5019"/>
    <n v="3767705"/>
    <n v="3628718"/>
    <n v="19995"/>
    <n v="1718938"/>
    <n v="151864"/>
    <n v="83354"/>
    <n v="12169"/>
  </r>
  <r>
    <x v="7"/>
    <s v="ETANOL HIDRATADO"/>
    <s v="DISPÊNDIO COM IMPORTAÇÃO"/>
    <s v="US$ FOB"/>
    <n v="45736"/>
    <n v="22580"/>
    <n v="45155"/>
    <n v="5149"/>
    <n v="44592"/>
    <n v="1986"/>
    <n v="65475"/>
    <n v="45958"/>
    <n v="26785"/>
    <n v="4799"/>
    <n v="19944"/>
    <n v="16083"/>
  </r>
  <r>
    <x v="8"/>
    <s v="ETANOL HIDRATADO"/>
    <s v="DISPÊNDIO COM IMPORTAÇÃO"/>
    <s v="US$ FOB"/>
    <n v="72384"/>
    <n v="17989"/>
    <n v="9577"/>
    <n v="22375"/>
    <n v="40557"/>
    <n v="26537"/>
    <n v="14494"/>
    <n v="33484"/>
    <n v="16138"/>
    <n v="5456"/>
    <n v="18391"/>
    <n v="2234"/>
  </r>
  <r>
    <x v="9"/>
    <s v="ETANOL HIDRATADO"/>
    <s v="DISPÊNDIO COM IMPORTAÇÃO"/>
    <s v="US$ FOB"/>
    <n v="315480"/>
    <n v="11503"/>
    <n v="17842"/>
    <n v="30848"/>
    <n v="32382"/>
    <n v="19878"/>
    <n v="24963"/>
    <n v="6409"/>
    <n v="10799"/>
    <n v="10484"/>
    <n v="38382"/>
    <n v="9429"/>
  </r>
  <r>
    <x v="10"/>
    <s v="ETANOL HIDRATADO"/>
    <s v="DISPÊNDIO COM IMPORTAÇÃO"/>
    <s v="US$ FOB"/>
    <n v="65581"/>
    <n v="4691"/>
    <n v="29269"/>
    <n v="2650"/>
    <n v="13507"/>
    <n v="17253"/>
    <n v="20587"/>
    <n v="26061"/>
    <n v="13299"/>
    <n v="4041"/>
    <n v="6391"/>
    <n v="13364"/>
  </r>
  <r>
    <x v="11"/>
    <s v="ETANOL HIDRATADO"/>
    <s v="DISPÊNDIO COM IMPORTAÇÃO"/>
    <s v="US$ FOB"/>
    <n v="10856"/>
    <n v="2131"/>
    <n v="6606"/>
    <n v="21044"/>
    <n v="6535"/>
    <n v="34735"/>
    <n v="7439"/>
    <n v="17881"/>
    <n v="47751"/>
    <n v="12278"/>
    <n v="4659"/>
    <n v="22738"/>
  </r>
  <r>
    <x v="12"/>
    <s v="ETANOL HIDRATADO"/>
    <s v="DISPÊNDIO COM IMPORTAÇÃO"/>
    <s v="US$ FOB"/>
    <n v="6459"/>
    <n v="20273"/>
    <n v="15131"/>
    <n v="52266"/>
    <n v="41922"/>
    <n v="18785"/>
    <n v="76456"/>
    <n v="34211"/>
    <n v="76662"/>
    <n v="45090"/>
    <n v="43923"/>
    <n v="40640"/>
  </r>
  <r>
    <x v="13"/>
    <s v="ETANOL HIDRATADO"/>
    <s v="DISPÊNDIO COM IMPORTAÇÃO"/>
    <s v="US$ FOB"/>
    <n v="106964"/>
    <n v="45500"/>
    <m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ETANOL ANIDRO"/>
    <s v="RECEITA COM EXPORTAÇÃO"/>
    <s v="US$ FOB"/>
    <n v="38608035"/>
    <n v="36375709"/>
    <n v="37083572"/>
    <n v="29005781"/>
    <n v="84907064"/>
    <n v="76203056"/>
    <n v="235771947"/>
    <n v="179069921"/>
    <n v="197987630"/>
    <n v="223821597"/>
    <n v="139477497"/>
    <n v="163571473"/>
  </r>
  <r>
    <x v="1"/>
    <s v="ETANOL ANIDRO"/>
    <s v="RECEITA COM EXPORTAÇÃO"/>
    <s v="US$ FOB"/>
    <n v="117491306"/>
    <n v="74421816"/>
    <n v="33884514"/>
    <n v="62525047"/>
    <n v="77517534"/>
    <n v="125272415"/>
    <n v="166649965"/>
    <n v="256873919"/>
    <n v="113662886"/>
    <n v="109273664"/>
    <n v="40672512"/>
    <n v="16626585"/>
  </r>
  <r>
    <x v="2"/>
    <s v="ETANOL ANIDRO"/>
    <s v="RECEITA COM EXPORTAÇÃO"/>
    <s v="US$ FOB"/>
    <n v="66770956"/>
    <n v="3766277"/>
    <n v="36095451"/>
    <n v="72720876"/>
    <n v="85989818"/>
    <n v="71925361"/>
    <n v="27392376"/>
    <n v="24071044"/>
    <n v="49357765"/>
    <n v="17448844"/>
    <n v="23635020"/>
    <n v="30043108"/>
  </r>
  <r>
    <x v="3"/>
    <s v="ETANOL ANIDRO"/>
    <s v="RECEITA COM EXPORTAÇÃO"/>
    <s v="US$ FOB"/>
    <n v="56675548"/>
    <n v="24240286"/>
    <n v="23564191"/>
    <n v="6584830"/>
    <n v="36987869"/>
    <n v="33260641"/>
    <n v="36680296"/>
    <n v="58690675"/>
    <n v="54271460"/>
    <n v="66678350"/>
    <n v="47616131"/>
    <n v="53361726"/>
  </r>
  <r>
    <x v="4"/>
    <s v="ETANOL ANIDRO"/>
    <s v="RECEITA COM EXPORTAÇÃO"/>
    <s v="US$ FOB"/>
    <n v="22874350"/>
    <n v="63768557"/>
    <n v="71913047"/>
    <n v="28440595"/>
    <n v="27824721"/>
    <n v="51480443"/>
    <n v="61031166"/>
    <n v="59457058"/>
    <n v="11109733"/>
    <n v="27262247"/>
    <n v="9898344"/>
    <n v="9898344"/>
  </r>
  <r>
    <x v="5"/>
    <s v="ETANOL ANIDRO"/>
    <s v="RECEITA COM EXPORTAÇÃO"/>
    <s v="US$ FOB"/>
    <n v="69372810"/>
    <n v="42904259"/>
    <n v="28119407"/>
    <n v="74131983"/>
    <n v="31270677"/>
    <n v="56636293"/>
    <n v="76650822"/>
    <n v="48951262"/>
    <n v="34874347"/>
    <n v="68206771"/>
    <n v="54125808"/>
    <n v="39388040"/>
  </r>
  <r>
    <x v="6"/>
    <s v="ETANOL ANIDRO"/>
    <s v="RECEITA COM EXPORTAÇÃO"/>
    <s v="US$ FOB"/>
    <n v="45002806"/>
    <n v="43483417"/>
    <n v="32434659"/>
    <n v="40334418"/>
    <n v="44110276"/>
    <n v="47805600"/>
    <n v="45650193"/>
    <n v="77766201"/>
    <n v="48483293"/>
    <n v="76300141"/>
    <n v="53375333"/>
    <n v="28132294"/>
  </r>
  <r>
    <x v="7"/>
    <s v="ETANOL ANIDRO"/>
    <s v="RECEITA COM EXPORTAÇÃO"/>
    <s v="US$ FOB"/>
    <n v="29075903"/>
    <n v="53012913"/>
    <n v="55755192"/>
    <n v="196685"/>
    <n v="60026677"/>
    <n v="65612135"/>
    <n v="74879051"/>
    <n v="113434201"/>
    <n v="74165518"/>
    <n v="66144037"/>
    <n v="49131400"/>
    <n v="38533782"/>
  </r>
  <r>
    <x v="8"/>
    <s v="ETANOL ANIDRO"/>
    <s v="RECEITA COM EXPORTAÇÃO"/>
    <s v="US$ FOB"/>
    <n v="20877088"/>
    <n v="63493000"/>
    <n v="28927864"/>
    <n v="367626"/>
    <n v="21107218"/>
    <n v="52651712"/>
    <n v="60173169"/>
    <n v="68391644"/>
    <n v="42934153"/>
    <n v="87291399"/>
    <n v="66512622"/>
    <n v="9716565"/>
  </r>
  <r>
    <x v="9"/>
    <s v="ETANOL ANIDRO"/>
    <s v="RECEITA COM EXPORTAÇÃO"/>
    <s v="US$ FOB"/>
    <n v="32693119"/>
    <n v="17515311"/>
    <n v="9364455"/>
    <n v="8612952"/>
    <n v="26623427"/>
    <n v="55165276"/>
    <n v="45292845"/>
    <n v="19605079"/>
    <n v="22671241"/>
    <n v="41093129"/>
    <n v="22179454"/>
    <n v="61252170"/>
  </r>
  <r>
    <x v="10"/>
    <s v="ETANOL ANIDRO"/>
    <s v="RECEITA COM EXPORTAÇÃO"/>
    <s v="US$ FOB"/>
    <n v="27807243"/>
    <n v="9239404"/>
    <n v="34386232"/>
    <n v="55815405"/>
    <n v="49578476"/>
    <n v="112081527"/>
    <n v="65010026"/>
    <n v="127055977"/>
    <n v="126874804"/>
    <n v="144430725"/>
    <n v="105008790"/>
    <n v="111600478"/>
  </r>
  <r>
    <x v="11"/>
    <s v="ETANOL ANIDRO"/>
    <s v="RECEITA COM EXPORTAÇÃO"/>
    <s v="US$ FOB"/>
    <n v="100429936"/>
    <n v="51827896"/>
    <n v="34961434"/>
    <n v="44741782"/>
    <n v="22216189"/>
    <n v="40791707"/>
    <n v="108305943"/>
    <n v="52979860"/>
    <n v="87205673"/>
    <n v="58596625"/>
    <n v="46012925"/>
    <n v="124128810"/>
  </r>
  <r>
    <x v="12"/>
    <s v="ETANOL ANIDRO"/>
    <s v="RECEITA COM EXPORTAÇÃO"/>
    <s v="US$ FOB"/>
    <n v="35735133"/>
    <n v="19821042"/>
    <n v="44423726"/>
    <n v="27890329"/>
    <n v="48556788"/>
    <n v="16575206"/>
    <n v="41185909"/>
    <n v="39401985"/>
    <n v="19470546"/>
    <n v="17616795"/>
    <n v="29350001"/>
    <n v="503342"/>
  </r>
  <r>
    <x v="13"/>
    <s v="ETANOL ANIDRO"/>
    <s v="RECEITA COM EXPORTAÇÃO"/>
    <s v="US$ FOB"/>
    <n v="32734896"/>
    <n v="11882721"/>
    <m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ETANOL HIDRATADO"/>
    <s v="RECEITA COM EXPORTAÇÃO"/>
    <s v="US$ FOB"/>
    <n v="17802653"/>
    <n v="31865994"/>
    <n v="22724331"/>
    <n v="18469051"/>
    <n v="28326925"/>
    <n v="30486373"/>
    <n v="69010411"/>
    <n v="45034988"/>
    <n v="133183809"/>
    <n v="126395985"/>
    <n v="76932750"/>
    <n v="127670809"/>
  </r>
  <r>
    <x v="1"/>
    <s v="ETANOL HIDRATADO"/>
    <s v="RECEITA COM EXPORTAÇÃO"/>
    <s v="US$ FOB"/>
    <n v="112792476"/>
    <n v="62372945"/>
    <n v="16905926"/>
    <n v="9352508"/>
    <n v="16418738"/>
    <n v="63202079"/>
    <n v="56802975"/>
    <n v="57459830"/>
    <n v="68594765"/>
    <n v="95125205"/>
    <n v="73170699"/>
    <n v="41868958"/>
  </r>
  <r>
    <x v="2"/>
    <s v="ETANOL HIDRATADO"/>
    <s v="RECEITA COM EXPORTAÇÃO"/>
    <s v="US$ FOB"/>
    <n v="55983038"/>
    <n v="36064222"/>
    <n v="16605042"/>
    <n v="23284793"/>
    <n v="12681441"/>
    <n v="39694707"/>
    <n v="29956172"/>
    <n v="25466193"/>
    <n v="29235371"/>
    <n v="43902556"/>
    <n v="30430082"/>
    <n v="45510434"/>
  </r>
  <r>
    <x v="3"/>
    <s v="ETANOL HIDRATADO"/>
    <s v="RECEITA COM EXPORTAÇÃO"/>
    <s v="US$ FOB"/>
    <n v="31608583"/>
    <n v="17241545"/>
    <n v="38810865"/>
    <n v="3913260"/>
    <n v="9621664"/>
    <n v="11308889"/>
    <n v="63301675"/>
    <n v="31369174"/>
    <n v="22884951"/>
    <n v="44830019"/>
    <n v="34867767"/>
    <n v="72104887"/>
  </r>
  <r>
    <x v="4"/>
    <s v="ETANOL HIDRATADO"/>
    <s v="RECEITA COM EXPORTAÇÃO"/>
    <s v="US$ FOB"/>
    <n v="32986682"/>
    <n v="87218423"/>
    <n v="34167530"/>
    <n v="10592562"/>
    <n v="27273899"/>
    <n v="61549981"/>
    <n v="44163999"/>
    <n v="28598431"/>
    <n v="62740486"/>
    <n v="12381778"/>
    <n v="14908410"/>
    <n v="14908410"/>
  </r>
  <r>
    <x v="5"/>
    <s v="ETANOL HIDRATADO"/>
    <s v="RECEITA COM EXPORTAÇÃO"/>
    <s v="US$ FOB"/>
    <n v="2167833"/>
    <n v="586030"/>
    <n v="6416214"/>
    <n v="1794395"/>
    <n v="15224933"/>
    <n v="29505738"/>
    <n v="3944199"/>
    <n v="41120327"/>
    <n v="40747097"/>
    <n v="19932813"/>
    <n v="19758297"/>
    <n v="1025561"/>
  </r>
  <r>
    <x v="6"/>
    <s v="ETANOL HIDRATADO"/>
    <s v="RECEITA COM EXPORTAÇÃO"/>
    <s v="US$ FOB"/>
    <n v="25075488"/>
    <n v="1032205"/>
    <n v="9401975"/>
    <n v="7064709"/>
    <n v="7211199"/>
    <n v="26813169"/>
    <n v="44242600"/>
    <n v="39303454"/>
    <n v="35889986"/>
    <n v="63267895"/>
    <n v="23476997"/>
    <n v="25320924"/>
  </r>
  <r>
    <x v="7"/>
    <s v="ETANOL HIDRATADO"/>
    <s v="RECEITA COM EXPORTAÇÃO"/>
    <s v="US$ FOB"/>
    <n v="25470400"/>
    <n v="10972746"/>
    <n v="13285150"/>
    <n v="2841723"/>
    <n v="8225299"/>
    <n v="21212166"/>
    <n v="28789348"/>
    <n v="44781705"/>
    <n v="38045182"/>
    <n v="39480243"/>
    <n v="42442029"/>
    <n v="38210212"/>
  </r>
  <r>
    <x v="8"/>
    <s v="ETANOL HIDRATADO"/>
    <s v="RECEITA COM EXPORTAÇÃO"/>
    <s v="US$ FOB"/>
    <n v="22202026"/>
    <n v="22890207"/>
    <n v="13017053"/>
    <n v="45460192"/>
    <n v="36088562"/>
    <n v="61397676"/>
    <n v="68359864"/>
    <n v="68279469"/>
    <n v="77860450"/>
    <n v="78059474"/>
    <n v="73784936"/>
    <n v="101678667"/>
  </r>
  <r>
    <x v="9"/>
    <s v="ETANOL HIDRATADO"/>
    <s v="RECEITA COM EXPORTAÇÃO"/>
    <s v="US$ FOB"/>
    <n v="53253610"/>
    <n v="53144628"/>
    <n v="79734359"/>
    <n v="43922971"/>
    <n v="10872040"/>
    <n v="101055156"/>
    <n v="67970103"/>
    <n v="23957798"/>
    <n v="94075183"/>
    <n v="57243921"/>
    <n v="46484751"/>
    <n v="67357006"/>
  </r>
  <r>
    <x v="10"/>
    <s v="ETANOL HIDRATADO"/>
    <s v="RECEITA COM EXPORTAÇÃO"/>
    <s v="US$ FOB"/>
    <n v="40263028"/>
    <n v="42169229"/>
    <n v="86269533"/>
    <n v="29038056"/>
    <n v="8857439"/>
    <n v="48009518"/>
    <n v="68893873"/>
    <n v="83110820"/>
    <n v="87692115"/>
    <n v="109086595"/>
    <n v="57461888"/>
    <n v="109358775"/>
  </r>
  <r>
    <x v="11"/>
    <s v="ETANOL HIDRATADO"/>
    <s v="RECEITA COM EXPORTAÇÃO"/>
    <s v="US$ FOB"/>
    <n v="83504529"/>
    <n v="37885433"/>
    <n v="101922540"/>
    <n v="91711510"/>
    <n v="40107248"/>
    <n v="9511527"/>
    <n v="84864108"/>
    <n v="99774254"/>
    <n v="90894842"/>
    <n v="78555706"/>
    <n v="66857431"/>
    <n v="50174697"/>
  </r>
  <r>
    <x v="12"/>
    <s v="ETANOL HIDRATADO"/>
    <s v="RECEITA COM EXPORTAÇÃO"/>
    <s v="US$ FOB"/>
    <n v="109286404"/>
    <n v="53025171"/>
    <n v="69610988"/>
    <n v="60426772"/>
    <n v="44126063"/>
    <n v="28044797"/>
    <n v="32422242"/>
    <n v="54335019"/>
    <n v="71376102"/>
    <n v="94840735"/>
    <n v="33762611"/>
    <n v="59629644"/>
  </r>
  <r>
    <x v="13"/>
    <s v="ETANOL HIDRATADO"/>
    <s v="RECEITA COM EXPORTAÇÃO"/>
    <s v="US$ FOB"/>
    <n v="69915362"/>
    <n v="1249021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69B69-4DD4-4EBE-BBBF-512D2C9664E2}" name="Tabela dinâmica4" cacheId="119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269:AB282" firstHeaderRow="1" firstDataRow="2" firstDataCol="1"/>
  <pivotFields count="15">
    <pivotField axis="axisCol" compact="0" outline="0" subtotalTop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n="2023" x="23"/>
        <item x="24"/>
        <item x="25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2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  <dataField name="Julho" fld="9" baseField="0" baseItem="0"/>
    <dataField name="Agosto" fld="10" baseField="0" baseItem="0"/>
    <dataField name="Setembro" fld="11" baseField="0" baseItem="0"/>
    <dataField name="Outubro" fld="12" baseField="0" baseItem="0"/>
    <dataField name="Novembro" fld="13" baseField="0" baseItem="0"/>
    <dataField name="Dezembro" fld="14" baseField="0" baseItem="0"/>
  </dataFields>
  <formats count="66">
    <format dxfId="1143">
      <pivotArea outline="0" fieldPosition="0"/>
    </format>
    <format dxfId="1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3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3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3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3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3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13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13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3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13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130">
      <pivotArea dataOnly="0" labelOnly="1" outline="0" fieldPosition="0">
        <references count="1">
          <reference field="0" count="1">
            <x v="0"/>
          </reference>
        </references>
      </pivotArea>
    </format>
    <format dxfId="1129">
      <pivotArea dataOnly="0" labelOnly="1" outline="0" fieldPosition="0">
        <references count="1">
          <reference field="0" count="1">
            <x v="1"/>
          </reference>
        </references>
      </pivotArea>
    </format>
    <format dxfId="1128">
      <pivotArea dataOnly="0" labelOnly="1" outline="0" fieldPosition="0">
        <references count="1">
          <reference field="0" count="1">
            <x v="2"/>
          </reference>
        </references>
      </pivotArea>
    </format>
    <format dxfId="1127">
      <pivotArea dataOnly="0" labelOnly="1" outline="0" fieldPosition="0">
        <references count="1">
          <reference field="0" count="1">
            <x v="3"/>
          </reference>
        </references>
      </pivotArea>
    </format>
    <format dxfId="1126">
      <pivotArea dataOnly="0" labelOnly="1" outline="0" fieldPosition="0">
        <references count="1">
          <reference field="0" count="1">
            <x v="4"/>
          </reference>
        </references>
      </pivotArea>
    </format>
    <format dxfId="1125">
      <pivotArea dataOnly="0" labelOnly="1" outline="0" fieldPosition="0">
        <references count="1">
          <reference field="0" count="1">
            <x v="5"/>
          </reference>
        </references>
      </pivotArea>
    </format>
    <format dxfId="1124">
      <pivotArea dataOnly="0" labelOnly="1" outline="0" fieldPosition="0">
        <references count="1">
          <reference field="0" count="1">
            <x v="6"/>
          </reference>
        </references>
      </pivotArea>
    </format>
    <format dxfId="1123">
      <pivotArea dataOnly="0" labelOnly="1" outline="0" fieldPosition="0">
        <references count="1">
          <reference field="0" count="1">
            <x v="7"/>
          </reference>
        </references>
      </pivotArea>
    </format>
    <format dxfId="1122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1121">
      <pivotArea dataOnly="0" labelOnly="1" outline="0" fieldPosition="0">
        <references count="1">
          <reference field="0" count="1">
            <x v="8"/>
          </reference>
        </references>
      </pivotArea>
    </format>
    <format dxfId="1120">
      <pivotArea outline="0" fieldPosition="0"/>
    </format>
    <format dxfId="1119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118">
      <pivotArea outline="0" fieldPosition="0"/>
    </format>
    <format dxfId="1117">
      <pivotArea dataOnly="0" labelOnly="1" outline="0" fieldPosition="0">
        <references count="1">
          <reference field="0" count="0"/>
        </references>
      </pivotArea>
    </format>
    <format dxfId="1116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1115">
      <pivotArea dataOnly="0" labelOnly="1" outline="0" fieldPosition="0">
        <references count="1">
          <reference field="0" count="1">
            <x v="15"/>
          </reference>
        </references>
      </pivotArea>
    </format>
    <format dxfId="1114">
      <pivotArea dataOnly="0" labelOnly="1" outline="0" fieldPosition="0">
        <references count="1">
          <reference field="0" count="1">
            <x v="16"/>
          </reference>
        </references>
      </pivotArea>
    </format>
    <format dxfId="111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112">
      <pivotArea dataOnly="0" labelOnly="1" outline="0" fieldPosition="0">
        <references count="1">
          <reference field="0" count="1">
            <x v="17"/>
          </reference>
        </references>
      </pivotArea>
    </format>
    <format dxfId="111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110">
      <pivotArea dataOnly="0" labelOnly="1" outline="0" fieldPosition="0">
        <references count="1">
          <reference field="0" count="1">
            <x v="18"/>
          </reference>
        </references>
      </pivotArea>
    </format>
    <format dxfId="1109">
      <pivotArea dataOnly="0" labelOnly="1" outline="0" fieldPosition="0">
        <references count="1">
          <reference field="0" count="1">
            <x v="19"/>
          </reference>
        </references>
      </pivotArea>
    </format>
    <format dxfId="110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107">
      <pivotArea dataOnly="0" labelOnly="1" outline="0" fieldPosition="0">
        <references count="1">
          <reference field="0" count="1">
            <x v="20"/>
          </reference>
        </references>
      </pivotArea>
    </format>
    <format dxfId="1106">
      <pivotArea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  <format dxfId="110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10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10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102">
      <pivotArea dataOnly="0" labelOnly="1" outline="0" fieldPosition="0">
        <references count="1">
          <reference field="0" count="1">
            <x v="21"/>
          </reference>
        </references>
      </pivotArea>
    </format>
    <format dxfId="1101">
      <pivotArea outline="0" fieldPosition="0">
        <references count="1">
          <reference field="0" count="1" selected="0">
            <x v="22"/>
          </reference>
        </references>
      </pivotArea>
    </format>
    <format dxfId="1100">
      <pivotArea dataOnly="0" labelOnly="1" outline="0" fieldPosition="0">
        <references count="1">
          <reference field="0" count="1">
            <x v="22"/>
          </reference>
        </references>
      </pivotArea>
    </format>
    <format dxfId="1099">
      <pivotArea type="all" dataOnly="0" outline="0" fieldPosition="0"/>
    </format>
    <format dxfId="1098">
      <pivotArea outline="0" collapsedLevelsAreSubtotals="1" fieldPosition="0"/>
    </format>
    <format dxfId="1097">
      <pivotArea type="origin" dataOnly="0" labelOnly="1" outline="0" fieldPosition="0"/>
    </format>
    <format dxfId="1096">
      <pivotArea field="0" type="button" dataOnly="0" labelOnly="1" outline="0" axis="axisCol" fieldPosition="0"/>
    </format>
    <format dxfId="1095">
      <pivotArea type="topRight" dataOnly="0" labelOnly="1" outline="0" fieldPosition="0"/>
    </format>
    <format dxfId="1094">
      <pivotArea field="-2" type="button" dataOnly="0" labelOnly="1" outline="0" axis="axisRow" fieldPosition="0"/>
    </format>
    <format dxfId="109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92">
      <pivotArea dataOnly="0" labelOnly="1" outline="0" fieldPosition="0">
        <references count="1">
          <reference field="0" count="0"/>
        </references>
      </pivotArea>
    </format>
    <format dxfId="1091">
      <pivotArea field="-2" type="button" dataOnly="0" labelOnly="1" outline="0" axis="axisRow" fieldPosition="0"/>
    </format>
    <format dxfId="1090">
      <pivotArea type="origin" dataOnly="0" labelOnly="1" outline="0" fieldPosition="0"/>
    </format>
    <format dxfId="1089">
      <pivotArea field="0" type="button" dataOnly="0" labelOnly="1" outline="0" axis="axisCol" fieldPosition="0"/>
    </format>
    <format dxfId="1088">
      <pivotArea type="topRight" dataOnly="0" labelOnly="1" outline="0" fieldPosition="0"/>
    </format>
    <format dxfId="1087">
      <pivotArea type="origin" dataOnly="0" labelOnly="1" outline="0" fieldPosition="0"/>
    </format>
    <format dxfId="1086">
      <pivotArea field="0" type="button" dataOnly="0" labelOnly="1" outline="0" axis="axisCol" fieldPosition="0"/>
    </format>
    <format dxfId="1085">
      <pivotArea type="topRight" dataOnly="0" labelOnly="1" outline="0" fieldPosition="0"/>
    </format>
    <format dxfId="1084">
      <pivotArea field="-2" type="button" dataOnly="0" labelOnly="1" outline="0" axis="axisRow" fieldPosition="0"/>
    </format>
    <format dxfId="1083">
      <pivotArea dataOnly="0" labelOnly="1" outline="0" fieldPosition="0">
        <references count="1">
          <reference field="0" count="0"/>
        </references>
      </pivotArea>
    </format>
    <format dxfId="1082">
      <pivotArea outline="0" fieldPosition="0">
        <references count="1">
          <reference field="0" count="1" selected="0">
            <x v="22"/>
          </reference>
        </references>
      </pivotArea>
    </format>
    <format dxfId="1081">
      <pivotArea dataOnly="0" labelOnly="1" outline="0" fieldPosition="0">
        <references count="1">
          <reference field="0" count="1">
            <x v="23"/>
          </reference>
        </references>
      </pivotArea>
    </format>
    <format dxfId="1080">
      <pivotArea dataOnly="0" labelOnly="1" outline="0" fieldPosition="0">
        <references count="1">
          <reference field="0" count="1">
            <x v="24"/>
          </reference>
        </references>
      </pivotArea>
    </format>
    <format dxfId="1079">
      <pivotArea dataOnly="0" labelOnly="1" outline="0" fieldPosition="0">
        <references count="1">
          <reference field="0" count="1">
            <x v="23"/>
          </reference>
        </references>
      </pivotArea>
    </format>
    <format dxfId="1078">
      <pivotArea dataOnly="0" labelOnly="1" outline="0" fieldPosition="0">
        <references count="1">
          <reference field="0" count="1">
            <x v="25"/>
          </reference>
        </references>
      </pivotArea>
    </format>
  </formats>
  <chartFormats count="26"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7F186-A330-4D5E-ABDC-FB16D49897B3}" name="Tabela dinâmica3" cacheId="157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213:AB226" firstHeaderRow="1" firstDataRow="2" firstDataCol="1"/>
  <pivotFields count="17">
    <pivotField axis="axisCol" compact="0" outline="0" subtotalTop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n="2021" x="21"/>
        <item x="22"/>
        <item n="2023" x="23"/>
        <item x="24"/>
        <item x="2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166" outline="0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2">
    <dataField name="Janeiro" fld="4" baseField="0" baseItem="0" numFmtId="166"/>
    <dataField name="Fevereiro" fld="5" baseField="0" baseItem="0" numFmtId="166"/>
    <dataField name="Março" fld="6" baseField="0" baseItem="0" numFmtId="166"/>
    <dataField name="Abril" fld="7" baseField="0" baseItem="0" numFmtId="166"/>
    <dataField name="Maio" fld="8" baseField="0" baseItem="0" numFmtId="166"/>
    <dataField name="Junho" fld="9" baseField="0" baseItem="0" numFmtId="166"/>
    <dataField name="Julho" fld="10" baseField="0" baseItem="0" numFmtId="166"/>
    <dataField name="Agosto" fld="11" baseField="0" baseItem="0" numFmtId="166"/>
    <dataField name="Setembro" fld="12" baseField="0" baseItem="0" numFmtId="166"/>
    <dataField name="Outubro" fld="13" baseField="0" baseItem="0" numFmtId="166"/>
    <dataField name="Novembro" fld="14" baseField="0" baseItem="0" numFmtId="166"/>
    <dataField name="Dezembro" fld="15" baseField="0" baseItem="0" numFmtId="166"/>
  </dataFields>
  <formats count="71">
    <format dxfId="1676">
      <pivotArea outline="0" fieldPosition="0"/>
    </format>
    <format dxfId="16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7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7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7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67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66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6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66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66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66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66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663">
      <pivotArea dataOnly="0" labelOnly="1" outline="0" fieldPosition="0">
        <references count="1">
          <reference field="0" count="1">
            <x v="0"/>
          </reference>
        </references>
      </pivotArea>
    </format>
    <format dxfId="1662">
      <pivotArea dataOnly="0" labelOnly="1" outline="0" fieldPosition="0">
        <references count="1">
          <reference field="0" count="1">
            <x v="1"/>
          </reference>
        </references>
      </pivotArea>
    </format>
    <format dxfId="1661">
      <pivotArea dataOnly="0" labelOnly="1" outline="0" fieldPosition="0">
        <references count="1">
          <reference field="0" count="1">
            <x v="2"/>
          </reference>
        </references>
      </pivotArea>
    </format>
    <format dxfId="1660">
      <pivotArea dataOnly="0" labelOnly="1" outline="0" fieldPosition="0">
        <references count="1">
          <reference field="0" count="1">
            <x v="3"/>
          </reference>
        </references>
      </pivotArea>
    </format>
    <format dxfId="1659">
      <pivotArea dataOnly="0" labelOnly="1" outline="0" fieldPosition="0">
        <references count="1">
          <reference field="0" count="1">
            <x v="4"/>
          </reference>
        </references>
      </pivotArea>
    </format>
    <format dxfId="1658">
      <pivotArea dataOnly="0" labelOnly="1" outline="0" fieldPosition="0">
        <references count="1">
          <reference field="0" count="1">
            <x v="5"/>
          </reference>
        </references>
      </pivotArea>
    </format>
    <format dxfId="1657">
      <pivotArea dataOnly="0" labelOnly="1" outline="0" fieldPosition="0">
        <references count="1">
          <reference field="0" count="1">
            <x v="6"/>
          </reference>
        </references>
      </pivotArea>
    </format>
    <format dxfId="1656">
      <pivotArea dataOnly="0" labelOnly="1" outline="0" fieldPosition="0">
        <references count="1">
          <reference field="0" count="1">
            <x v="7"/>
          </reference>
        </references>
      </pivotArea>
    </format>
    <format dxfId="1655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1654">
      <pivotArea dataOnly="0" labelOnly="1" outline="0" fieldPosition="0">
        <references count="1">
          <reference field="0" count="1">
            <x v="8"/>
          </reference>
        </references>
      </pivotArea>
    </format>
    <format dxfId="1653">
      <pivotArea outline="0" fieldPosition="0"/>
    </format>
    <format dxfId="1652">
      <pivotArea outline="0" fieldPosition="0"/>
    </format>
    <format dxfId="1651">
      <pivotArea outline="0" fieldPosition="0"/>
    </format>
    <format dxfId="165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649">
      <pivotArea outline="0" fieldPosition="0"/>
    </format>
    <format dxfId="1648">
      <pivotArea dataOnly="0" labelOnly="1" outline="0" fieldPosition="0">
        <references count="1">
          <reference field="0" count="0"/>
        </references>
      </pivotArea>
    </format>
    <format dxfId="1647">
      <pivotArea dataOnly="0" labelOnly="1" outline="0" fieldPosition="0">
        <references count="1">
          <reference field="0" count="8"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646">
      <pivotArea dataOnly="0" labelOnly="1" outline="0" fieldPosition="0">
        <references count="1">
          <reference field="0" count="1">
            <x v="15"/>
          </reference>
        </references>
      </pivotArea>
    </format>
    <format dxfId="1645">
      <pivotArea outline="0" collapsedLevelsAreSubtotals="1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644">
      <pivotArea dataOnly="0" labelOnly="1" outline="0" fieldPosition="0">
        <references count="1">
          <reference field="0" count="1">
            <x v="16"/>
          </reference>
        </references>
      </pivotArea>
    </format>
    <format dxfId="164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642">
      <pivotArea dataOnly="0" labelOnly="1" outline="0" fieldPosition="0">
        <references count="1">
          <reference field="0" count="1">
            <x v="17"/>
          </reference>
        </references>
      </pivotArea>
    </format>
    <format dxfId="164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640">
      <pivotArea dataOnly="0" labelOnly="1" outline="0" fieldPosition="0">
        <references count="1">
          <reference field="0" count="1">
            <x v="18"/>
          </reference>
        </references>
      </pivotArea>
    </format>
    <format dxfId="1639">
      <pivotArea dataOnly="0" labelOnly="1" outline="0" fieldPosition="0">
        <references count="1">
          <reference field="0" count="1">
            <x v="19"/>
          </reference>
        </references>
      </pivotArea>
    </format>
    <format dxfId="163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637">
      <pivotArea dataOnly="0" labelOnly="1" outline="0" fieldPosition="0">
        <references count="1">
          <reference field="0" count="1">
            <x v="20"/>
          </reference>
        </references>
      </pivotArea>
    </format>
    <format dxfId="1636">
      <pivotArea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  <format dxfId="163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634">
      <pivotArea outline="0" collapsedLevelsAreSubtotals="1" fieldPosition="0"/>
    </format>
    <format dxfId="163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632">
      <pivotArea dataOnly="0" labelOnly="1" outline="0" fieldPosition="0">
        <references count="1">
          <reference field="0" count="1">
            <x v="21"/>
          </reference>
        </references>
      </pivotArea>
    </format>
    <format dxfId="1631">
      <pivotArea outline="0" fieldPosition="0">
        <references count="1">
          <reference field="0" count="1" selected="0">
            <x v="22"/>
          </reference>
        </references>
      </pivotArea>
    </format>
    <format dxfId="1630">
      <pivotArea dataOnly="0" labelOnly="1" outline="0" fieldPosition="0">
        <references count="1">
          <reference field="0" count="1">
            <x v="22"/>
          </reference>
        </references>
      </pivotArea>
    </format>
    <format dxfId="1629">
      <pivotArea type="all" dataOnly="0" outline="0" fieldPosition="0"/>
    </format>
    <format dxfId="1628">
      <pivotArea outline="0" collapsedLevelsAreSubtotals="1" fieldPosition="0"/>
    </format>
    <format dxfId="1627">
      <pivotArea type="origin" dataOnly="0" labelOnly="1" outline="0" fieldPosition="0"/>
    </format>
    <format dxfId="1626">
      <pivotArea field="0" type="button" dataOnly="0" labelOnly="1" outline="0" axis="axisCol" fieldPosition="0"/>
    </format>
    <format dxfId="1625">
      <pivotArea type="topRight" dataOnly="0" labelOnly="1" outline="0" fieldPosition="0"/>
    </format>
    <format dxfId="1624">
      <pivotArea field="-2" type="button" dataOnly="0" labelOnly="1" outline="0" axis="axisRow" fieldPosition="0"/>
    </format>
    <format dxfId="162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622">
      <pivotArea dataOnly="0" labelOnly="1" outline="0" fieldPosition="0">
        <references count="1">
          <reference field="0" count="0"/>
        </references>
      </pivotArea>
    </format>
    <format dxfId="1621">
      <pivotArea type="origin" dataOnly="0" labelOnly="1" outline="0" fieldPosition="0"/>
    </format>
    <format dxfId="1620">
      <pivotArea field="-2" type="button" dataOnly="0" labelOnly="1" outline="0" axis="axisRow" fieldPosition="0"/>
    </format>
    <format dxfId="1619">
      <pivotArea type="origin" dataOnly="0" labelOnly="1" outline="0" fieldPosition="0"/>
    </format>
    <format dxfId="1618">
      <pivotArea field="0" type="button" dataOnly="0" labelOnly="1" outline="0" axis="axisCol" fieldPosition="0"/>
    </format>
    <format dxfId="1617">
      <pivotArea type="topRight" dataOnly="0" labelOnly="1" outline="0" fieldPosition="0"/>
    </format>
    <format dxfId="1616">
      <pivotArea type="origin" dataOnly="0" labelOnly="1" outline="0" fieldPosition="0"/>
    </format>
    <format dxfId="1615">
      <pivotArea field="0" type="button" dataOnly="0" labelOnly="1" outline="0" axis="axisCol" fieldPosition="0"/>
    </format>
    <format dxfId="1614">
      <pivotArea type="topRight" dataOnly="0" labelOnly="1" outline="0" fieldPosition="0"/>
    </format>
    <format dxfId="1613">
      <pivotArea field="-2" type="button" dataOnly="0" labelOnly="1" outline="0" axis="axisRow" fieldPosition="0"/>
    </format>
    <format dxfId="1612">
      <pivotArea dataOnly="0" labelOnly="1" outline="0" fieldPosition="0">
        <references count="1">
          <reference field="0" count="0"/>
        </references>
      </pivotArea>
    </format>
    <format dxfId="1611">
      <pivotArea outline="0" fieldPosition="0">
        <references count="1">
          <reference field="0" count="1" selected="0">
            <x v="22"/>
          </reference>
        </references>
      </pivotArea>
    </format>
    <format dxfId="1610">
      <pivotArea dataOnly="0" labelOnly="1" outline="0" fieldPosition="0">
        <references count="1">
          <reference field="0" count="1">
            <x v="21"/>
          </reference>
        </references>
      </pivotArea>
    </format>
    <format dxfId="1609">
      <pivotArea dataOnly="0" labelOnly="1" outline="0" fieldPosition="0">
        <references count="1">
          <reference field="0" count="1">
            <x v="23"/>
          </reference>
        </references>
      </pivotArea>
    </format>
    <format dxfId="1608">
      <pivotArea dataOnly="0" labelOnly="1" outline="0" fieldPosition="0">
        <references count="1">
          <reference field="0" count="1">
            <x v="24"/>
          </reference>
        </references>
      </pivotArea>
    </format>
    <format dxfId="1607">
      <pivotArea dataOnly="0" labelOnly="1" outline="0" fieldPosition="0">
        <references count="1">
          <reference field="0" count="1">
            <x v="23"/>
          </reference>
        </references>
      </pivotArea>
    </format>
    <format dxfId="1606">
      <pivotArea dataOnly="0" labelOnly="1" outline="0" fieldPosition="0">
        <references count="1">
          <reference field="0" count="1">
            <x v="25"/>
          </reference>
        </references>
      </pivotArea>
    </format>
  </formats>
  <chartFormats count="26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48B97-C4B0-4F3B-A3C5-249C9887676F}" name="Tabela dinâmica19" cacheId="171" dataOnRows="1" applyNumberFormats="0" applyBorderFormats="0" applyFontFormats="0" applyPatternFormats="0" applyAlignmentFormats="0" applyWidthHeightFormats="1" dataCaption="MÊS" updatedVersion="8" minRefreshableVersion="3" showMultipleLabel="0" showMemberPropertyTips="0" colGrandTotals="0" itemPrintTitles="1" createdVersion="3" indent="0" compact="0" compactData="0" gridDropZones="1" chartFormat="1">
  <location ref="B571:AB584" firstHeaderRow="1" firstDataRow="2" firstDataCol="1"/>
  <pivotFields count="16">
    <pivotField axis="axisCol" compact="0" outline="0" subtotalTop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47">
    <format dxfId="1723">
      <pivotArea outline="0" fieldPosition="0"/>
    </format>
    <format dxfId="1722">
      <pivotArea dataOnly="0" labelOnly="1" outline="0" fieldPosition="0">
        <references count="1">
          <reference field="0" count="1">
            <x v="0"/>
          </reference>
        </references>
      </pivotArea>
    </format>
    <format dxfId="1721">
      <pivotArea dataOnly="0" labelOnly="1" outline="0" fieldPosition="0">
        <references count="1">
          <reference field="0" count="1">
            <x v="1"/>
          </reference>
        </references>
      </pivotArea>
    </format>
    <format dxfId="1720">
      <pivotArea dataOnly="0" labelOnly="1" outline="0" fieldPosition="0">
        <references count="1">
          <reference field="0" count="1">
            <x v="2"/>
          </reference>
        </references>
      </pivotArea>
    </format>
    <format dxfId="1719">
      <pivotArea dataOnly="0" labelOnly="1" outline="0" fieldPosition="0">
        <references count="1">
          <reference field="0" count="1">
            <x v="3"/>
          </reference>
        </references>
      </pivotArea>
    </format>
    <format dxfId="1718">
      <pivotArea dataOnly="0" labelOnly="1" outline="0" fieldPosition="0">
        <references count="1">
          <reference field="0" count="1">
            <x v="4"/>
          </reference>
        </references>
      </pivotArea>
    </format>
    <format dxfId="1717">
      <pivotArea dataOnly="0" labelOnly="1" outline="0" fieldPosition="0">
        <references count="1">
          <reference field="0" count="1">
            <x v="5"/>
          </reference>
        </references>
      </pivotArea>
    </format>
    <format dxfId="1716">
      <pivotArea dataOnly="0" labelOnly="1" outline="0" fieldPosition="0">
        <references count="1">
          <reference field="0" count="1">
            <x v="6"/>
          </reference>
        </references>
      </pivotArea>
    </format>
    <format dxfId="1715">
      <pivotArea dataOnly="0" labelOnly="1" outline="0" fieldPosition="0">
        <references count="1">
          <reference field="0" count="1">
            <x v="7"/>
          </reference>
        </references>
      </pivotArea>
    </format>
    <format dxfId="1714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1713">
      <pivotArea dataOnly="0" labelOnly="1" outline="0" fieldPosition="0">
        <references count="1">
          <reference field="0" count="1">
            <x v="8"/>
          </reference>
        </references>
      </pivotArea>
    </format>
    <format dxfId="1712">
      <pivotArea outline="0" fieldPosition="0"/>
    </format>
    <format dxfId="1711">
      <pivotArea dataOnly="0" labelOnly="1" outline="0" fieldPosition="0">
        <references count="1">
          <reference field="0" count="0"/>
        </references>
      </pivotArea>
    </format>
    <format dxfId="171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709">
      <pivotArea outline="0" collapsedLevelsAreSubtotals="1" fieldPosition="0">
        <references count="2">
          <reference field="4294967294" count="1" selected="0">
            <x v="0"/>
          </reference>
          <reference field="0" count="7" selected="0">
            <x v="8"/>
            <x v="9"/>
            <x v="10"/>
            <x v="11"/>
            <x v="12"/>
            <x v="13"/>
            <x v="14"/>
          </reference>
        </references>
      </pivotArea>
    </format>
    <format dxfId="170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707">
      <pivotArea outline="0" fieldPosition="0">
        <references count="2">
          <reference field="4294967294" count="1" selected="0">
            <x v="4"/>
          </reference>
          <reference field="0" count="1" selected="0">
            <x v="20"/>
          </reference>
        </references>
      </pivotArea>
    </format>
    <format dxfId="1706">
      <pivotArea outline="0" fieldPosition="0">
        <references count="1">
          <reference field="0" count="1" selected="0">
            <x v="22"/>
          </reference>
        </references>
      </pivotArea>
    </format>
    <format dxfId="1705">
      <pivotArea type="all" dataOnly="0" outline="0" fieldPosition="0"/>
    </format>
    <format dxfId="1704">
      <pivotArea outline="0" collapsedLevelsAreSubtotals="1" fieldPosition="0"/>
    </format>
    <format dxfId="1703">
      <pivotArea type="origin" dataOnly="0" labelOnly="1" outline="0" fieldPosition="0"/>
    </format>
    <format dxfId="1702">
      <pivotArea field="0" type="button" dataOnly="0" labelOnly="1" outline="0" axis="axisCol" fieldPosition="0"/>
    </format>
    <format dxfId="1701">
      <pivotArea type="topRight" dataOnly="0" labelOnly="1" outline="0" fieldPosition="0"/>
    </format>
    <format dxfId="1700">
      <pivotArea field="-2" type="button" dataOnly="0" labelOnly="1" outline="0" axis="axisRow" fieldPosition="0"/>
    </format>
    <format dxfId="169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698">
      <pivotArea dataOnly="0" labelOnly="1" outline="0" fieldPosition="0">
        <references count="1">
          <reference field="0" count="0"/>
        </references>
      </pivotArea>
    </format>
    <format dxfId="1697">
      <pivotArea type="all" dataOnly="0" outline="0" fieldPosition="0"/>
    </format>
    <format dxfId="1696">
      <pivotArea outline="0" collapsedLevelsAreSubtotals="1" fieldPosition="0"/>
    </format>
    <format dxfId="1695">
      <pivotArea type="origin" dataOnly="0" labelOnly="1" outline="0" fieldPosition="0"/>
    </format>
    <format dxfId="1694">
      <pivotArea field="0" type="button" dataOnly="0" labelOnly="1" outline="0" axis="axisCol" fieldPosition="0"/>
    </format>
    <format dxfId="1693">
      <pivotArea type="topRight" dataOnly="0" labelOnly="1" outline="0" fieldPosition="0"/>
    </format>
    <format dxfId="1692">
      <pivotArea field="-2" type="button" dataOnly="0" labelOnly="1" outline="0" axis="axisRow" fieldPosition="0"/>
    </format>
    <format dxfId="169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690">
      <pivotArea dataOnly="0" labelOnly="1" outline="0" fieldPosition="0">
        <references count="1">
          <reference field="0" count="0"/>
        </references>
      </pivotArea>
    </format>
    <format dxfId="1689">
      <pivotArea type="origin" dataOnly="0" labelOnly="1" outline="0" fieldPosition="0"/>
    </format>
    <format dxfId="1688">
      <pivotArea field="0" type="button" dataOnly="0" labelOnly="1" outline="0" axis="axisCol" fieldPosition="0"/>
    </format>
    <format dxfId="1687">
      <pivotArea type="topRight" dataOnly="0" labelOnly="1" outline="0" fieldPosition="0"/>
    </format>
    <format dxfId="1686">
      <pivotArea field="-2" type="button" dataOnly="0" labelOnly="1" outline="0" axis="axisRow" fieldPosition="0"/>
    </format>
    <format dxfId="1685">
      <pivotArea type="origin" dataOnly="0" labelOnly="1" outline="0" fieldPosition="0"/>
    </format>
    <format dxfId="1684">
      <pivotArea field="-2" type="button" dataOnly="0" labelOnly="1" outline="0" axis="axisRow" fieldPosition="0"/>
    </format>
    <format dxfId="1683">
      <pivotArea outline="0" collapsedLevelsAreSubtotals="1" fieldPosition="0"/>
    </format>
    <format dxfId="1682">
      <pivotArea dataOnly="0" labelOnly="1" outline="0" fieldPosition="0">
        <references count="1">
          <reference field="4294967294" count="0"/>
        </references>
      </pivotArea>
    </format>
    <format dxfId="1681">
      <pivotArea field="0" type="button" dataOnly="0" labelOnly="1" outline="0" axis="axisCol" fieldPosition="0"/>
    </format>
    <format dxfId="1680">
      <pivotArea type="topRight" dataOnly="0" labelOnly="1" outline="0" fieldPosition="0"/>
    </format>
    <format dxfId="1679">
      <pivotArea dataOnly="0" labelOnly="1" outline="0" fieldPosition="0">
        <references count="1">
          <reference field="0" count="0"/>
        </references>
      </pivotArea>
    </format>
    <format dxfId="1678">
      <pivotArea field="-2" type="button" dataOnly="0" labelOnly="1" outline="0" axis="axisRow" fieldPosition="0"/>
    </format>
    <format dxfId="167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26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8695E-B49B-4EC4-BB56-0AED1261B03B}" name="Tabela dinâmica11" cacheId="149" dataOnRows="1" applyNumberFormats="0" applyBorderFormats="0" applyFontFormats="0" applyPatternFormats="0" applyAlignmentFormats="0" applyWidthHeightFormats="1" dataCaption="MÊS" updatedVersion="8" minRefreshableVersion="3" showMultipleLabel="0" showMemberPropertyTips="0" colGrandTotals="0" itemPrintTitles="1" createdVersion="3" indent="0" compact="0" compactData="0" gridDropZones="1" chartFormat="2">
  <location ref="B1065:P1078" firstHeaderRow="1" firstDataRow="2" firstDataCol="1"/>
  <pivotFields count="16">
    <pivotField axis="axisCol" compact="0" outline="0" showAll="0" includeNewItemsInFilter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6">
    <format dxfId="1779">
      <pivotArea outline="0" fieldPosition="0"/>
    </format>
    <format dxfId="17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7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7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7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77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77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77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77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76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76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76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766">
      <pivotArea outline="0" fieldPosition="0"/>
    </format>
    <format dxfId="1765">
      <pivotArea outline="0" fieldPosition="0"/>
    </format>
    <format dxfId="1764">
      <pivotArea dataOnly="0" labelOnly="1" outline="0" fieldPosition="0">
        <references count="1">
          <reference field="0" count="0"/>
        </references>
      </pivotArea>
    </format>
    <format dxfId="1763">
      <pivotArea dataOnly="0" labelOnly="1" outline="0" fieldPosition="0">
        <references count="1">
          <reference field="0" count="1">
            <x v="1"/>
          </reference>
        </references>
      </pivotArea>
    </format>
    <format dxfId="176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761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1760">
      <pivotArea type="topRight" dataOnly="0" labelOnly="1" outline="0" offset="K1:L1" fieldPosition="0"/>
    </format>
    <format dxfId="1759">
      <pivotArea dataOnly="0" labelOnly="1" outline="0" fieldPosition="0">
        <references count="1">
          <reference field="0" count="1">
            <x v="0"/>
          </reference>
        </references>
      </pivotArea>
    </format>
    <format dxfId="1758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1757">
      <pivotArea outline="0" collapsedLevelsAreSubtotals="1" fieldPosition="0"/>
    </format>
    <format dxfId="1756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755">
      <pivotArea dataOnly="0" labelOnly="1" outline="0" fieldPosition="0">
        <references count="1">
          <reference field="0" count="1">
            <x v="3"/>
          </reference>
        </references>
      </pivotArea>
    </format>
    <format dxfId="1754">
      <pivotArea dataOnly="0" labelOnly="1" outline="0" fieldPosition="0">
        <references count="1">
          <reference field="0" count="1">
            <x v="4"/>
          </reference>
        </references>
      </pivotArea>
    </format>
    <format dxfId="175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752">
      <pivotArea dataOnly="0" labelOnly="1" outline="0" fieldPosition="0">
        <references count="1">
          <reference field="0" count="1">
            <x v="5"/>
          </reference>
        </references>
      </pivotArea>
    </format>
    <format dxfId="175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750">
      <pivotArea dataOnly="0" labelOnly="1" outline="0" fieldPosition="0">
        <references count="1">
          <reference field="0" count="1">
            <x v="6"/>
          </reference>
        </references>
      </pivotArea>
    </format>
    <format dxfId="1749">
      <pivotArea dataOnly="0" labelOnly="1" outline="0" fieldPosition="0">
        <references count="1">
          <reference field="0" count="1">
            <x v="6"/>
          </reference>
        </references>
      </pivotArea>
    </format>
    <format dxfId="1748">
      <pivotArea dataOnly="0" labelOnly="1" outline="0" fieldPosition="0">
        <references count="1">
          <reference field="0" count="1">
            <x v="7"/>
          </reference>
        </references>
      </pivotArea>
    </format>
    <format dxfId="1747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746">
      <pivotArea dataOnly="0" labelOnly="1" outline="0" fieldPosition="0">
        <references count="1">
          <reference field="0" count="1">
            <x v="8"/>
          </reference>
        </references>
      </pivotArea>
    </format>
    <format dxfId="174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744">
      <pivotArea dataOnly="0" labelOnly="1" outline="0" fieldPosition="0">
        <references count="1">
          <reference field="0" count="1">
            <x v="9"/>
          </reference>
        </references>
      </pivotArea>
    </format>
    <format dxfId="1743">
      <pivotArea dataOnly="0" labelOnly="1" outline="0" fieldPosition="0">
        <references count="1">
          <reference field="0" count="1">
            <x v="10"/>
          </reference>
        </references>
      </pivotArea>
    </format>
    <format dxfId="1742">
      <pivotArea outline="0" fieldPosition="0">
        <references count="1">
          <reference field="0" count="1" selected="0">
            <x v="10"/>
          </reference>
        </references>
      </pivotArea>
    </format>
    <format dxfId="1741">
      <pivotArea field="-2" type="button" dataOnly="0" labelOnly="1" outline="0" axis="axisRow" fieldPosition="0"/>
    </format>
    <format dxfId="1740">
      <pivotArea dataOnly="0" labelOnly="1" outline="0" fieldPosition="0">
        <references count="1">
          <reference field="0" count="0"/>
        </references>
      </pivotArea>
    </format>
    <format dxfId="1739">
      <pivotArea type="origin" dataOnly="0" labelOnly="1" outline="0" fieldPosition="0"/>
    </format>
    <format dxfId="1738">
      <pivotArea field="0" type="button" dataOnly="0" labelOnly="1" outline="0" axis="axisCol" fieldPosition="0"/>
    </format>
    <format dxfId="1737">
      <pivotArea type="topRight" dataOnly="0" labelOnly="1" outline="0" fieldPosition="0"/>
    </format>
    <format dxfId="1736">
      <pivotArea type="all" dataOnly="0" outline="0" fieldPosition="0"/>
    </format>
    <format dxfId="1735">
      <pivotArea outline="0" collapsedLevelsAreSubtotals="1" fieldPosition="0"/>
    </format>
    <format dxfId="1734">
      <pivotArea type="origin" dataOnly="0" labelOnly="1" outline="0" fieldPosition="0"/>
    </format>
    <format dxfId="1733">
      <pivotArea field="0" type="button" dataOnly="0" labelOnly="1" outline="0" axis="axisCol" fieldPosition="0"/>
    </format>
    <format dxfId="1732">
      <pivotArea type="topRight" dataOnly="0" labelOnly="1" outline="0" fieldPosition="0"/>
    </format>
    <format dxfId="1731">
      <pivotArea field="-2" type="button" dataOnly="0" labelOnly="1" outline="0" axis="axisRow" fieldPosition="0"/>
    </format>
    <format dxfId="173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29">
      <pivotArea dataOnly="0" labelOnly="1" outline="0" fieldPosition="0">
        <references count="1">
          <reference field="0" count="0"/>
        </references>
      </pivotArea>
    </format>
    <format dxfId="1728">
      <pivotArea field="0" type="button" dataOnly="0" labelOnly="1" outline="0" axis="axisCol" fieldPosition="0"/>
    </format>
    <format dxfId="1727">
      <pivotArea dataOnly="0" labelOnly="1" outline="0" fieldPosition="0">
        <references count="1">
          <reference field="0" count="1">
            <x v="0"/>
          </reference>
        </references>
      </pivotArea>
    </format>
    <format dxfId="1726">
      <pivotArea dataOnly="0" labelOnly="1" outline="0" fieldPosition="0">
        <references count="1">
          <reference field="0" count="1">
            <x v="11"/>
          </reference>
        </references>
      </pivotArea>
    </format>
    <format dxfId="1725">
      <pivotArea dataOnly="0" labelOnly="1" outline="0" fieldPosition="0">
        <references count="1">
          <reference field="0" count="1">
            <x v="12"/>
          </reference>
        </references>
      </pivotArea>
    </format>
    <format dxfId="1724">
      <pivotArea dataOnly="0" labelOnly="1" outline="0" fieldPosition="0">
        <references count="1">
          <reference field="0" count="1">
            <x v="13"/>
          </reference>
        </references>
      </pivotArea>
    </format>
  </formats>
  <chartFormats count="14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4D76A-DF27-478E-9429-CEE17171D149}" name="Tabela dinâmica15" cacheId="179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792:P805" firstHeaderRow="1" firstDataRow="2" firstDataCol="1"/>
  <pivotFields count="16">
    <pivotField axis="axisCol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48">
    <format dxfId="1827">
      <pivotArea outline="0" fieldPosition="0"/>
    </format>
    <format dxfId="18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2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2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82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8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1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81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81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1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1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14">
      <pivotArea outline="0" fieldPosition="0"/>
    </format>
    <format dxfId="1813">
      <pivotArea outline="0" fieldPosition="0"/>
    </format>
    <format dxfId="1812">
      <pivotArea dataOnly="0" labelOnly="1" outline="0" fieldPosition="0">
        <references count="1">
          <reference field="0" count="0"/>
        </references>
      </pivotArea>
    </format>
    <format dxfId="1811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1810">
      <pivotArea type="topRight" dataOnly="0" labelOnly="1" outline="0" offset="K1:L1" fieldPosition="0"/>
    </format>
    <format dxfId="1809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1808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807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806">
      <pivotArea outline="0" collapsedLevelsAreSubtotals="1" fieldPosition="0"/>
    </format>
    <format dxfId="1805">
      <pivotArea dataOnly="0" labelOnly="1" outline="0" fieldPosition="0">
        <references count="1">
          <reference field="0" count="1">
            <x v="3"/>
          </reference>
        </references>
      </pivotArea>
    </format>
    <format dxfId="1804">
      <pivotArea dataOnly="0" labelOnly="1" outline="0" fieldPosition="0">
        <references count="1">
          <reference field="0" count="1">
            <x v="4"/>
          </reference>
        </references>
      </pivotArea>
    </format>
    <format dxfId="1803">
      <pivotArea dataOnly="0" labelOnly="1" outline="0" fieldPosition="0">
        <references count="1">
          <reference field="0" count="0"/>
        </references>
      </pivotArea>
    </format>
    <format dxfId="180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801">
      <pivotArea dataOnly="0" labelOnly="1" outline="0" fieldPosition="0">
        <references count="1">
          <reference field="0" count="1">
            <x v="5"/>
          </reference>
        </references>
      </pivotArea>
    </format>
    <format dxfId="180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799">
      <pivotArea dataOnly="0" labelOnly="1" outline="0" fieldPosition="0">
        <references count="1">
          <reference field="0" count="1">
            <x v="6"/>
          </reference>
        </references>
      </pivotArea>
    </format>
    <format dxfId="1798">
      <pivotArea dataOnly="0" labelOnly="1" outline="0" fieldPosition="0">
        <references count="1">
          <reference field="0" count="1">
            <x v="7"/>
          </reference>
        </references>
      </pivotArea>
    </format>
    <format dxfId="1797">
      <pivotArea dataOnly="0" labelOnly="1" outline="0" fieldPosition="0">
        <references count="1">
          <reference field="0" count="1">
            <x v="0"/>
          </reference>
        </references>
      </pivotArea>
    </format>
    <format dxfId="179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795">
      <pivotArea dataOnly="0" labelOnly="1" outline="0" fieldPosition="0">
        <references count="1">
          <reference field="0" count="1">
            <x v="8"/>
          </reference>
        </references>
      </pivotArea>
    </format>
    <format dxfId="179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793">
      <pivotArea dataOnly="0" labelOnly="1" outline="0" fieldPosition="0">
        <references count="1">
          <reference field="0" count="1">
            <x v="9"/>
          </reference>
        </references>
      </pivotArea>
    </format>
    <format dxfId="1792">
      <pivotArea dataOnly="0" labelOnly="1" outline="0" fieldPosition="0">
        <references count="1">
          <reference field="0" count="1">
            <x v="10"/>
          </reference>
        </references>
      </pivotArea>
    </format>
    <format dxfId="1791">
      <pivotArea type="origin" dataOnly="0" labelOnly="1" outline="0" fieldPosition="0"/>
    </format>
    <format dxfId="1790">
      <pivotArea field="0" type="button" dataOnly="0" labelOnly="1" outline="0" axis="axisCol" fieldPosition="0"/>
    </format>
    <format dxfId="1789">
      <pivotArea type="topRight" dataOnly="0" labelOnly="1" outline="0" fieldPosition="0"/>
    </format>
    <format dxfId="1788">
      <pivotArea type="origin" dataOnly="0" labelOnly="1" outline="0" fieldPosition="0"/>
    </format>
    <format dxfId="1787">
      <pivotArea field="0" type="button" dataOnly="0" labelOnly="1" outline="0" axis="axisCol" fieldPosition="0"/>
    </format>
    <format dxfId="1786">
      <pivotArea type="topRight" dataOnly="0" labelOnly="1" outline="0" fieldPosition="0"/>
    </format>
    <format dxfId="1785">
      <pivotArea field="-2" type="button" dataOnly="0" labelOnly="1" outline="0" axis="axisRow" fieldPosition="0"/>
    </format>
    <format dxfId="1784">
      <pivotArea dataOnly="0" labelOnly="1" outline="0" fieldPosition="0">
        <references count="1">
          <reference field="0" count="0"/>
        </references>
      </pivotArea>
    </format>
    <format dxfId="1783">
      <pivotArea outline="0" fieldPosition="0">
        <references count="1">
          <reference field="0" count="1" selected="0">
            <x v="10"/>
          </reference>
        </references>
      </pivotArea>
    </format>
    <format dxfId="1782">
      <pivotArea dataOnly="0" labelOnly="1" outline="0" fieldPosition="0">
        <references count="1">
          <reference field="0" count="1">
            <x v="11"/>
          </reference>
        </references>
      </pivotArea>
    </format>
    <format dxfId="1781">
      <pivotArea dataOnly="0" labelOnly="1" outline="0" fieldPosition="0">
        <references count="1">
          <reference field="0" count="1">
            <x v="12"/>
          </reference>
        </references>
      </pivotArea>
    </format>
    <format dxfId="1780">
      <pivotArea dataOnly="0" labelOnly="1" outline="0" fieldPosition="0">
        <references count="1">
          <reference field="0" count="1">
            <x v="13"/>
          </reference>
        </references>
      </pivotArea>
    </format>
  </formats>
  <chartFormats count="14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8B6F4-FDC4-4F41-A1B4-B64EFAC7525F}" name="Tabela dinâmica12" cacheId="141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846:P859" firstHeaderRow="1" firstDataRow="2" firstDataCol="1"/>
  <pivotFields count="16">
    <pivotField axis="axisCol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0">
    <format dxfId="1877">
      <pivotArea outline="0" fieldPosition="0"/>
    </format>
    <format dxfId="18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7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7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7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87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87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6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86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86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6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6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64">
      <pivotArea outline="0" fieldPosition="0"/>
    </format>
    <format dxfId="1863">
      <pivotArea outline="0" fieldPosition="0"/>
    </format>
    <format dxfId="1862">
      <pivotArea dataOnly="0" labelOnly="1" outline="0" fieldPosition="0">
        <references count="1">
          <reference field="0" count="0"/>
        </references>
      </pivotArea>
    </format>
    <format dxfId="1861">
      <pivotArea dataOnly="0" labelOnly="1" outline="0" fieldPosition="0">
        <references count="1">
          <reference field="0" count="1">
            <x v="1"/>
          </reference>
        </references>
      </pivotArea>
    </format>
    <format dxfId="186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859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1858">
      <pivotArea type="topRight" dataOnly="0" labelOnly="1" outline="0" offset="K1:L1" fieldPosition="0"/>
    </format>
    <format dxfId="1857">
      <pivotArea dataOnly="0" labelOnly="1" outline="0" fieldPosition="0">
        <references count="1">
          <reference field="0" count="1">
            <x v="0"/>
          </reference>
        </references>
      </pivotArea>
    </format>
    <format dxfId="1856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1855">
      <pivotArea outline="0" collapsedLevelsAreSubtotals="1" fieldPosition="0"/>
    </format>
    <format dxfId="1854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853">
      <pivotArea dataOnly="0" labelOnly="1" outline="0" fieldPosition="0">
        <references count="1">
          <reference field="0" count="1">
            <x v="3"/>
          </reference>
        </references>
      </pivotArea>
    </format>
    <format dxfId="1852">
      <pivotArea dataOnly="0" labelOnly="1" outline="0" fieldPosition="0">
        <references count="1">
          <reference field="0" count="1">
            <x v="4"/>
          </reference>
        </references>
      </pivotArea>
    </format>
    <format dxfId="185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850">
      <pivotArea dataOnly="0" labelOnly="1" outline="0" fieldPosition="0">
        <references count="1">
          <reference field="0" count="1">
            <x v="5"/>
          </reference>
        </references>
      </pivotArea>
    </format>
    <format dxfId="184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848">
      <pivotArea dataOnly="0" labelOnly="1" outline="0" fieldPosition="0">
        <references count="1">
          <reference field="0" count="1">
            <x v="6"/>
          </reference>
        </references>
      </pivotArea>
    </format>
    <format dxfId="1847">
      <pivotArea dataOnly="0" labelOnly="1" outline="0" fieldPosition="0">
        <references count="1">
          <reference field="0" count="1">
            <x v="7"/>
          </reference>
        </references>
      </pivotArea>
    </format>
    <format dxfId="184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845">
      <pivotArea dataOnly="0" labelOnly="1" outline="0" fieldPosition="0">
        <references count="1">
          <reference field="0" count="1">
            <x v="8"/>
          </reference>
        </references>
      </pivotArea>
    </format>
    <format dxfId="184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843">
      <pivotArea dataOnly="0" labelOnly="1" outline="0" fieldPosition="0">
        <references count="1">
          <reference field="0" count="1">
            <x v="9"/>
          </reference>
        </references>
      </pivotArea>
    </format>
    <format dxfId="1842">
      <pivotArea dataOnly="0" labelOnly="1" outline="0" fieldPosition="0">
        <references count="1">
          <reference field="0" count="1">
            <x v="10"/>
          </reference>
        </references>
      </pivotArea>
    </format>
    <format dxfId="1841">
      <pivotArea type="origin" dataOnly="0" labelOnly="1" outline="0" fieldPosition="0"/>
    </format>
    <format dxfId="1840">
      <pivotArea field="0" type="button" dataOnly="0" labelOnly="1" outline="0" axis="axisCol" fieldPosition="0"/>
    </format>
    <format dxfId="1839">
      <pivotArea type="topRight" dataOnly="0" labelOnly="1" outline="0" fieldPosition="0"/>
    </format>
    <format dxfId="1838">
      <pivotArea field="-2" type="button" dataOnly="0" labelOnly="1" outline="0" axis="axisRow" fieldPosition="0"/>
    </format>
    <format dxfId="1837">
      <pivotArea type="origin" dataOnly="0" labelOnly="1" outline="0" fieldPosition="0"/>
    </format>
    <format dxfId="1836">
      <pivotArea field="0" type="button" dataOnly="0" labelOnly="1" outline="0" axis="axisCol" fieldPosition="0"/>
    </format>
    <format dxfId="1835">
      <pivotArea type="topRight" dataOnly="0" labelOnly="1" outline="0" fieldPosition="0"/>
    </format>
    <format dxfId="1834">
      <pivotArea field="-2" type="button" dataOnly="0" labelOnly="1" outline="0" axis="axisRow" fieldPosition="0"/>
    </format>
    <format dxfId="1833">
      <pivotArea dataOnly="0" labelOnly="1" outline="0" fieldPosition="0">
        <references count="1">
          <reference field="0" count="0"/>
        </references>
      </pivotArea>
    </format>
    <format dxfId="1832">
      <pivotArea dataOnly="0" labelOnly="1" outline="0" fieldPosition="0">
        <references count="1">
          <reference field="0" count="1">
            <x v="0"/>
          </reference>
        </references>
      </pivotArea>
    </format>
    <format dxfId="1831">
      <pivotArea outline="0" fieldPosition="0">
        <references count="1">
          <reference field="0" count="1" selected="0">
            <x v="10"/>
          </reference>
        </references>
      </pivotArea>
    </format>
    <format dxfId="1830">
      <pivotArea dataOnly="0" labelOnly="1" outline="0" fieldPosition="0">
        <references count="1">
          <reference field="0" count="1">
            <x v="11"/>
          </reference>
        </references>
      </pivotArea>
    </format>
    <format dxfId="1829">
      <pivotArea dataOnly="0" labelOnly="1" outline="0" fieldPosition="0">
        <references count="1">
          <reference field="0" count="1">
            <x v="12"/>
          </reference>
        </references>
      </pivotArea>
    </format>
    <format dxfId="1828">
      <pivotArea dataOnly="0" labelOnly="1" outline="0" fieldPosition="0">
        <references count="1">
          <reference field="0" count="1">
            <x v="13"/>
          </reference>
        </references>
      </pivotArea>
    </format>
  </formats>
  <chartFormats count="14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8516E-6497-4A87-A92F-78B757C56C17}" name="Tabela dinâmica6" cacheId="124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389:AB402" firstHeaderRow="1" firstDataRow="2" firstDataCol="1" rowPageCount="1" colPageCount="1"/>
  <pivotFields count="15">
    <pivotField axis="axisCol" compact="0" outline="0" subtotalTop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Page" compact="0" outline="0" subtotalTop="0" multipleItemSelectionAllowed="1" showAll="0" includeNewItemsInFilter="1" sortType="ascending" rankBy="0">
      <items count="15">
        <item x="0"/>
        <item x="2"/>
        <item x="4"/>
        <item x="5"/>
        <item x="3"/>
        <item x="13"/>
        <item x="8"/>
        <item x="7"/>
        <item x="6"/>
        <item x="12"/>
        <item x="1"/>
        <item x="10"/>
        <item x="9"/>
        <item x="1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pageFields count="1">
    <pageField fld="1" hier="0"/>
  </pageFields>
  <dataFields count="12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  <dataField name="Julho" fld="9" baseField="0" baseItem="0"/>
    <dataField name="Agosto" fld="10" baseField="0" baseItem="0"/>
    <dataField name="Setembro" fld="11" baseField="0" baseItem="0"/>
    <dataField name="Outubro" fld="12" baseField="0" baseItem="0"/>
    <dataField name="Novembro" fld="13" baseField="0" baseItem="0"/>
    <dataField name="Dezembro" fld="14" baseField="0" baseItem="0"/>
  </dataFields>
  <formats count="66">
    <format dxfId="1943">
      <pivotArea outline="0" fieldPosition="0"/>
    </format>
    <format dxfId="19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3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3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3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3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3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3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93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93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930">
      <pivotArea outline="0" fieldPosition="0"/>
    </format>
    <format dxfId="1929">
      <pivotArea outline="0" fieldPosition="0"/>
    </format>
    <format dxfId="192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27">
      <pivotArea type="topRight" dataOnly="0" labelOnly="1" outline="0" offset="H1" fieldPosition="0"/>
    </format>
    <format dxfId="1926">
      <pivotArea dataOnly="0" labelOnly="1" outline="0" fieldPosition="0">
        <references count="1">
          <reference field="0" count="1">
            <x v="0"/>
          </reference>
        </references>
      </pivotArea>
    </format>
    <format dxfId="1925">
      <pivotArea dataOnly="0" labelOnly="1" outline="0" fieldPosition="0">
        <references count="1">
          <reference field="0" count="1">
            <x v="1"/>
          </reference>
        </references>
      </pivotArea>
    </format>
    <format dxfId="1924">
      <pivotArea dataOnly="0" labelOnly="1" outline="0" fieldPosition="0">
        <references count="1">
          <reference field="0" count="1">
            <x v="2"/>
          </reference>
        </references>
      </pivotArea>
    </format>
    <format dxfId="1923">
      <pivotArea dataOnly="0" labelOnly="1" outline="0" fieldPosition="0">
        <references count="1">
          <reference field="0" count="1">
            <x v="3"/>
          </reference>
        </references>
      </pivotArea>
    </format>
    <format dxfId="1922">
      <pivotArea dataOnly="0" labelOnly="1" outline="0" fieldPosition="0">
        <references count="1">
          <reference field="0" count="1">
            <x v="4"/>
          </reference>
        </references>
      </pivotArea>
    </format>
    <format dxfId="1921">
      <pivotArea dataOnly="0" labelOnly="1" outline="0" fieldPosition="0">
        <references count="1">
          <reference field="0" count="1">
            <x v="5"/>
          </reference>
        </references>
      </pivotArea>
    </format>
    <format dxfId="1920">
      <pivotArea dataOnly="0" labelOnly="1" outline="0" fieldPosition="0">
        <references count="1">
          <reference field="0" count="1">
            <x v="6"/>
          </reference>
        </references>
      </pivotArea>
    </format>
    <format dxfId="1919">
      <pivotArea dataOnly="0" labelOnly="1" outline="0" fieldPosition="0">
        <references count="1">
          <reference field="0" count="1">
            <x v="7"/>
          </reference>
        </references>
      </pivotArea>
    </format>
    <format dxfId="1918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1917">
      <pivotArea dataOnly="0" labelOnly="1" outline="0" fieldPosition="0">
        <references count="1">
          <reference field="0" count="0"/>
        </references>
      </pivotArea>
    </format>
    <format dxfId="1916">
      <pivotArea outline="0" collapsedLevelsAreSubtotals="1" fieldPosition="0">
        <references count="2">
          <reference field="4294967294" count="1" selected="0">
            <x v="0"/>
          </reference>
          <reference field="0" count="7" selected="0">
            <x v="8"/>
            <x v="9"/>
            <x v="10"/>
            <x v="11"/>
            <x v="12"/>
            <x v="13"/>
            <x v="14"/>
          </reference>
        </references>
      </pivotArea>
    </format>
    <format dxfId="1915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1914">
      <pivotArea dataOnly="0" labelOnly="1" outline="0" fieldPosition="0">
        <references count="1">
          <reference field="0" count="1">
            <x v="15"/>
          </reference>
        </references>
      </pivotArea>
    </format>
    <format dxfId="1913">
      <pivotArea dataOnly="0" labelOnly="1" outline="0" fieldPosition="0">
        <references count="1">
          <reference field="0" count="1">
            <x v="16"/>
          </reference>
        </references>
      </pivotArea>
    </format>
    <format dxfId="191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11">
      <pivotArea dataOnly="0" labelOnly="1" outline="0" fieldPosition="0">
        <references count="1">
          <reference field="0" count="1">
            <x v="17"/>
          </reference>
        </references>
      </pivotArea>
    </format>
    <format dxfId="191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09">
      <pivotArea dataOnly="0" labelOnly="1" outline="0" fieldPosition="0">
        <references count="1">
          <reference field="0" count="1">
            <x v="18"/>
          </reference>
        </references>
      </pivotArea>
    </format>
    <format dxfId="1908">
      <pivotArea dataOnly="0" labelOnly="1" outline="0" fieldPosition="0">
        <references count="1">
          <reference field="0" count="1">
            <x v="19"/>
          </reference>
        </references>
      </pivotArea>
    </format>
    <format dxfId="1907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06">
      <pivotArea dataOnly="0" labelOnly="1" outline="0" fieldPosition="0">
        <references count="1">
          <reference field="0" count="1">
            <x v="20"/>
          </reference>
        </references>
      </pivotArea>
    </format>
    <format dxfId="190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0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0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02">
      <pivotArea dataOnly="0" labelOnly="1" outline="0" fieldPosition="0">
        <references count="1">
          <reference field="0" count="1">
            <x v="21"/>
          </reference>
        </references>
      </pivotArea>
    </format>
    <format dxfId="1901">
      <pivotArea outline="0" fieldPosition="0">
        <references count="1">
          <reference field="0" count="1" selected="0">
            <x v="22"/>
          </reference>
        </references>
      </pivotArea>
    </format>
    <format dxfId="1900">
      <pivotArea dataOnly="0" labelOnly="1" outline="0" fieldPosition="0">
        <references count="1">
          <reference field="0" count="1">
            <x v="22"/>
          </reference>
        </references>
      </pivotArea>
    </format>
    <format dxfId="1899">
      <pivotArea type="all" dataOnly="0" outline="0" fieldPosition="0"/>
    </format>
    <format dxfId="1898">
      <pivotArea outline="0" collapsedLevelsAreSubtotals="1" fieldPosition="0"/>
    </format>
    <format dxfId="1897">
      <pivotArea type="origin" dataOnly="0" labelOnly="1" outline="0" fieldPosition="0"/>
    </format>
    <format dxfId="1896">
      <pivotArea field="0" type="button" dataOnly="0" labelOnly="1" outline="0" axis="axisCol" fieldPosition="0"/>
    </format>
    <format dxfId="1895">
      <pivotArea type="topRight" dataOnly="0" labelOnly="1" outline="0" fieldPosition="0"/>
    </format>
    <format dxfId="1894">
      <pivotArea field="-2" type="button" dataOnly="0" labelOnly="1" outline="0" axis="axisRow" fieldPosition="0"/>
    </format>
    <format dxfId="189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92">
      <pivotArea dataOnly="0" labelOnly="1" outline="0" fieldPosition="0">
        <references count="1">
          <reference field="0" count="0"/>
        </references>
      </pivotArea>
    </format>
    <format dxfId="1891">
      <pivotArea field="1" type="button" dataOnly="0" labelOnly="1" outline="0" axis="axisPage" fieldPosition="0"/>
    </format>
    <format dxfId="1890">
      <pivotArea field="-2" type="button" dataOnly="0" labelOnly="1" outline="0" axis="axisRow" fieldPosition="0"/>
    </format>
    <format dxfId="1889">
      <pivotArea type="origin" dataOnly="0" labelOnly="1" outline="0" fieldPosition="0"/>
    </format>
    <format dxfId="1888">
      <pivotArea field="0" type="button" dataOnly="0" labelOnly="1" outline="0" axis="axisCol" fieldPosition="0"/>
    </format>
    <format dxfId="1887">
      <pivotArea type="topRight" dataOnly="0" labelOnly="1" outline="0" fieldPosition="0"/>
    </format>
    <format dxfId="1886">
      <pivotArea type="origin" dataOnly="0" labelOnly="1" outline="0" fieldPosition="0"/>
    </format>
    <format dxfId="1885">
      <pivotArea field="0" type="button" dataOnly="0" labelOnly="1" outline="0" axis="axisCol" fieldPosition="0"/>
    </format>
    <format dxfId="1884">
      <pivotArea type="topRight" dataOnly="0" labelOnly="1" outline="0" fieldPosition="0"/>
    </format>
    <format dxfId="1883">
      <pivotArea field="-2" type="button" dataOnly="0" labelOnly="1" outline="0" axis="axisRow" fieldPosition="0"/>
    </format>
    <format dxfId="1882">
      <pivotArea dataOnly="0" labelOnly="1" outline="0" fieldPosition="0">
        <references count="1">
          <reference field="0" count="0"/>
        </references>
      </pivotArea>
    </format>
    <format dxfId="1881">
      <pivotArea outline="0" fieldPosition="0">
        <references count="1">
          <reference field="0" count="1" selected="0">
            <x v="22"/>
          </reference>
        </references>
      </pivotArea>
    </format>
    <format dxfId="1880">
      <pivotArea dataOnly="0" labelOnly="1" outline="0" fieldPosition="0">
        <references count="1">
          <reference field="0" count="1">
            <x v="23"/>
          </reference>
        </references>
      </pivotArea>
    </format>
    <format dxfId="1879">
      <pivotArea dataOnly="0" labelOnly="1" outline="0" fieldPosition="0">
        <references count="1">
          <reference field="0" count="1">
            <x v="24"/>
          </reference>
        </references>
      </pivotArea>
    </format>
    <format dxfId="1878">
      <pivotArea dataOnly="0" labelOnly="1" outline="0" fieldPosition="0">
        <references count="1">
          <reference field="0" count="1">
            <x v="25"/>
          </reference>
        </references>
      </pivotArea>
    </format>
  </formats>
  <chartFormats count="26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63EDE-41EA-4889-A13E-F0358BC4FDFB}" name="Tabela dinâmica2" cacheId="115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4">
  <location ref="B100:AB113" firstHeaderRow="1" firstDataRow="2" firstDataCol="1"/>
  <pivotFields count="15">
    <pivotField axis="axisCol" compact="0" outline="0" subtotalTop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n="2021" x="21"/>
        <item x="22"/>
        <item n="2023" x="23"/>
        <item x="24"/>
        <item x="25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2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  <dataField name="Julho" fld="9" baseField="0" baseItem="0"/>
    <dataField name="Agosto" fld="10" baseField="0" baseItem="0"/>
    <dataField name="Setembro" fld="11" baseField="0" baseItem="0"/>
    <dataField name="Outubro" fld="12" baseField="0" baseItem="0"/>
    <dataField name="Novembro" fld="13" baseField="0" baseItem="0"/>
    <dataField name="Dezembro" fld="14" baseField="0" baseItem="0"/>
  </dataFields>
  <formats count="64">
    <format dxfId="2007">
      <pivotArea outline="0" fieldPosition="0"/>
    </format>
    <format dxfId="2006">
      <pivotArea dataOnly="0" labelOnly="1" outline="0" fieldPosition="0">
        <references count="1">
          <reference field="0" count="1">
            <x v="0"/>
          </reference>
        </references>
      </pivotArea>
    </format>
    <format dxfId="2005">
      <pivotArea dataOnly="0" labelOnly="1" outline="0" fieldPosition="0">
        <references count="1">
          <reference field="0" count="1">
            <x v="1"/>
          </reference>
        </references>
      </pivotArea>
    </format>
    <format dxfId="2004">
      <pivotArea dataOnly="0" labelOnly="1" outline="0" fieldPosition="0">
        <references count="1">
          <reference field="0" count="1">
            <x v="2"/>
          </reference>
        </references>
      </pivotArea>
    </format>
    <format dxfId="20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0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9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9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9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9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9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99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99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991">
      <pivotArea dataOnly="0" labelOnly="1" outline="0" fieldPosition="0">
        <references count="1">
          <reference field="0" count="1">
            <x v="3"/>
          </reference>
        </references>
      </pivotArea>
    </format>
    <format dxfId="1990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1989">
      <pivotArea outline="0" fieldPosition="0"/>
    </format>
    <format dxfId="1988">
      <pivotArea outline="0" fieldPosition="0"/>
    </format>
    <format dxfId="1987">
      <pivotArea dataOnly="0" labelOnly="1" outline="0" fieldPosition="0">
        <references count="1">
          <reference field="0" count="0"/>
        </references>
      </pivotArea>
    </format>
    <format dxfId="1986">
      <pivotArea dataOnly="0" labelOnly="1" outline="0" fieldPosition="0">
        <references count="1">
          <reference field="0" count="1">
            <x v="4"/>
          </reference>
        </references>
      </pivotArea>
    </format>
    <format dxfId="1985">
      <pivotArea dataOnly="0" labelOnly="1" outline="0" fieldPosition="0">
        <references count="1">
          <reference field="0" count="1">
            <x v="5"/>
          </reference>
        </references>
      </pivotArea>
    </format>
    <format dxfId="1984">
      <pivotArea dataOnly="0" labelOnly="1" outline="0" fieldPosition="0">
        <references count="1">
          <reference field="0" count="1">
            <x v="6"/>
          </reference>
        </references>
      </pivotArea>
    </format>
    <format dxfId="1983">
      <pivotArea dataOnly="0" labelOnly="1" outline="0" fieldPosition="0">
        <references count="1">
          <reference field="0" count="1">
            <x v="7"/>
          </reference>
        </references>
      </pivotArea>
    </format>
    <format dxfId="1982">
      <pivotArea dataOnly="0" labelOnly="1" outline="0" fieldPosition="0">
        <references count="1">
          <reference field="0" count="1">
            <x v="8"/>
          </reference>
        </references>
      </pivotArea>
    </format>
    <format dxfId="1981">
      <pivotArea dataOnly="0" labelOnly="1" outline="0" fieldPosition="0">
        <references count="1">
          <reference field="0" count="10"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98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7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7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77">
      <pivotArea dataOnly="0" labelOnly="1" outline="0" fieldPosition="0">
        <references count="1">
          <reference field="0" count="1">
            <x v="14"/>
          </reference>
        </references>
      </pivotArea>
    </format>
    <format dxfId="1976">
      <pivotArea dataOnly="0" labelOnly="1" outline="0" fieldPosition="0">
        <references count="1">
          <reference field="0" count="1">
            <x v="15"/>
          </reference>
        </references>
      </pivotArea>
    </format>
    <format dxfId="1975">
      <pivotArea dataOnly="0" labelOnly="1" outline="0" fieldPosition="0">
        <references count="1">
          <reference field="0" count="1">
            <x v="16"/>
          </reference>
        </references>
      </pivotArea>
    </format>
    <format dxfId="197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7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72">
      <pivotArea outline="0" collapsedLevelsAreSubtotals="1" fieldPosition="0"/>
    </format>
    <format dxfId="1971">
      <pivotArea dataOnly="0" labelOnly="1" outline="0" fieldPosition="0">
        <references count="1">
          <reference field="0" count="1">
            <x v="17"/>
          </reference>
        </references>
      </pivotArea>
    </format>
    <format dxfId="197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69">
      <pivotArea dataOnly="0" labelOnly="1" outline="0" fieldPosition="0">
        <references count="1">
          <reference field="0" count="1">
            <x v="18"/>
          </reference>
        </references>
      </pivotArea>
    </format>
    <format dxfId="1968">
      <pivotArea dataOnly="0" labelOnly="1" outline="0" fieldPosition="0">
        <references count="1">
          <reference field="0" count="0"/>
        </references>
      </pivotArea>
    </format>
    <format dxfId="1967">
      <pivotArea dataOnly="0" labelOnly="1" outline="0" fieldPosition="0">
        <references count="1">
          <reference field="0" count="1">
            <x v="19"/>
          </reference>
        </references>
      </pivotArea>
    </format>
    <format dxfId="196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65">
      <pivotArea dataOnly="0" labelOnly="1" outline="0" fieldPosition="0">
        <references count="1">
          <reference field="0" count="1">
            <x v="20"/>
          </reference>
        </references>
      </pivotArea>
    </format>
    <format dxfId="196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6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6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61">
      <pivotArea dataOnly="0" labelOnly="1" outline="0" fieldPosition="0">
        <references count="1">
          <reference field="0" count="1">
            <x v="21"/>
          </reference>
        </references>
      </pivotArea>
    </format>
    <format dxfId="196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959">
      <pivotArea dataOnly="0" labelOnly="1" outline="0" fieldPosition="0">
        <references count="1">
          <reference field="0" count="1">
            <x v="22"/>
          </reference>
        </references>
      </pivotArea>
    </format>
    <format dxfId="1958">
      <pivotArea outline="0" fieldPosition="0">
        <references count="1">
          <reference field="0" count="1" selected="0">
            <x v="22"/>
          </reference>
        </references>
      </pivotArea>
    </format>
    <format dxfId="1957">
      <pivotArea type="origin" dataOnly="0" labelOnly="1" outline="0" fieldPosition="0"/>
    </format>
    <format dxfId="1956">
      <pivotArea field="0" type="button" dataOnly="0" labelOnly="1" outline="0" axis="axisCol" fieldPosition="0"/>
    </format>
    <format dxfId="1955">
      <pivotArea type="topRight" dataOnly="0" labelOnly="1" outline="0" fieldPosition="0"/>
    </format>
    <format dxfId="1954">
      <pivotArea field="-2" type="button" dataOnly="0" labelOnly="1" outline="0" axis="axisRow" fieldPosition="0"/>
    </format>
    <format dxfId="1953">
      <pivotArea type="origin" dataOnly="0" labelOnly="1" outline="0" fieldPosition="0"/>
    </format>
    <format dxfId="1952">
      <pivotArea field="0" type="button" dataOnly="0" labelOnly="1" outline="0" axis="axisCol" fieldPosition="0"/>
    </format>
    <format dxfId="1951">
      <pivotArea type="topRight" dataOnly="0" labelOnly="1" outline="0" fieldPosition="0"/>
    </format>
    <format dxfId="1950">
      <pivotArea field="-2" type="button" dataOnly="0" labelOnly="1" outline="0" axis="axisRow" fieldPosition="0"/>
    </format>
    <format dxfId="1949">
      <pivotArea dataOnly="0" labelOnly="1" outline="0" fieldPosition="0">
        <references count="1">
          <reference field="0" count="0"/>
        </references>
      </pivotArea>
    </format>
    <format dxfId="1948">
      <pivotArea dataOnly="0" labelOnly="1" outline="0" fieldPosition="0">
        <references count="1">
          <reference field="0" count="1">
            <x v="21"/>
          </reference>
        </references>
      </pivotArea>
    </format>
    <format dxfId="1947">
      <pivotArea dataOnly="0" labelOnly="1" outline="0" fieldPosition="0">
        <references count="1">
          <reference field="0" count="1">
            <x v="23"/>
          </reference>
        </references>
      </pivotArea>
    </format>
    <format dxfId="1946">
      <pivotArea dataOnly="0" labelOnly="1" outline="0" fieldPosition="0">
        <references count="1">
          <reference field="0" count="1">
            <x v="24"/>
          </reference>
        </references>
      </pivotArea>
    </format>
    <format dxfId="1945">
      <pivotArea dataOnly="0" labelOnly="1" outline="0" fieldPosition="0">
        <references count="1">
          <reference field="0" count="1">
            <x v="23"/>
          </reference>
        </references>
      </pivotArea>
    </format>
    <format dxfId="1944">
      <pivotArea dataOnly="0" labelOnly="1" outline="0" fieldPosition="0">
        <references count="1">
          <reference field="0" count="1">
            <x v="25"/>
          </reference>
        </references>
      </pivotArea>
    </format>
  </formats>
  <chartFormats count="26"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EA8BC-F38F-443D-818E-58D0D6EC52BD}" name="Tabela dinâmica21" cacheId="153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5">
  <location ref="B44:AB57" firstHeaderRow="1" firstDataRow="2" firstDataCol="1"/>
  <pivotFields count="17">
    <pivotField axis="axisCol" compact="0" outline="0" subtotalTop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n="2021" x="21"/>
        <item x="22"/>
        <item n="2023" x="23"/>
        <item x="24"/>
        <item x="25"/>
        <item t="default"/>
      </items>
    </pivotField>
    <pivotField compact="0" outline="0" subtotalTop="0" showAll="0" includeNewItemsInFilter="1"/>
    <pivotField compact="0" outline="0" showAl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166" outline="0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70">
    <format dxfId="2077">
      <pivotArea outline="0" fieldPosition="0"/>
    </format>
    <format dxfId="2076">
      <pivotArea dataOnly="0" labelOnly="1" outline="0" fieldPosition="0">
        <references count="1">
          <reference field="0" count="1">
            <x v="0"/>
          </reference>
        </references>
      </pivotArea>
    </format>
    <format dxfId="2075">
      <pivotArea dataOnly="0" labelOnly="1" outline="0" fieldPosition="0">
        <references count="1">
          <reference field="0" count="1">
            <x v="1"/>
          </reference>
        </references>
      </pivotArea>
    </format>
    <format dxfId="2074">
      <pivotArea dataOnly="0" labelOnly="1" outline="0" fieldPosition="0">
        <references count="1">
          <reference field="0" count="1">
            <x v="2"/>
          </reference>
        </references>
      </pivotArea>
    </format>
    <format dxfId="20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7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7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6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06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06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06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06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06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06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06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061">
      <pivotArea dataOnly="0" labelOnly="1" outline="0" fieldPosition="0">
        <references count="1">
          <reference field="0" count="1">
            <x v="3"/>
          </reference>
        </references>
      </pivotArea>
    </format>
    <format dxfId="2060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2059">
      <pivotArea outline="0" fieldPosition="0"/>
    </format>
    <format dxfId="2058">
      <pivotArea outline="0" fieldPosition="0"/>
    </format>
    <format dxfId="2057">
      <pivotArea dataOnly="0" labelOnly="1" outline="0" fieldPosition="0">
        <references count="1">
          <reference field="0" count="0"/>
        </references>
      </pivotArea>
    </format>
    <format dxfId="2056">
      <pivotArea dataOnly="0" labelOnly="1" outline="0" fieldPosition="0">
        <references count="1">
          <reference field="0" count="1">
            <x v="4"/>
          </reference>
        </references>
      </pivotArea>
    </format>
    <format dxfId="2055">
      <pivotArea dataOnly="0" labelOnly="1" outline="0" fieldPosition="0">
        <references count="1">
          <reference field="0" count="1">
            <x v="5"/>
          </reference>
        </references>
      </pivotArea>
    </format>
    <format dxfId="2054">
      <pivotArea dataOnly="0" labelOnly="1" outline="0" fieldPosition="0">
        <references count="1">
          <reference field="0" count="1">
            <x v="6"/>
          </reference>
        </references>
      </pivotArea>
    </format>
    <format dxfId="2053">
      <pivotArea dataOnly="0" labelOnly="1" outline="0" fieldPosition="0">
        <references count="1">
          <reference field="0" count="1">
            <x v="7"/>
          </reference>
        </references>
      </pivotArea>
    </format>
    <format dxfId="2052">
      <pivotArea dataOnly="0" labelOnly="1" outline="0" fieldPosition="0">
        <references count="1">
          <reference field="0" count="1">
            <x v="8"/>
          </reference>
        </references>
      </pivotArea>
    </format>
    <format dxfId="2051">
      <pivotArea dataOnly="0" labelOnly="1" outline="0" fieldPosition="0">
        <references count="1">
          <reference field="0" count="10"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05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4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4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47">
      <pivotArea dataOnly="0" labelOnly="1" outline="0" fieldPosition="0">
        <references count="1">
          <reference field="0" count="1">
            <x v="14"/>
          </reference>
        </references>
      </pivotArea>
    </format>
    <format dxfId="2046">
      <pivotArea dataOnly="0" labelOnly="1" outline="0" fieldPosition="0">
        <references count="1">
          <reference field="0" count="1">
            <x v="15"/>
          </reference>
        </references>
      </pivotArea>
    </format>
    <format dxfId="2045">
      <pivotArea dataOnly="0" labelOnly="1" outline="0" fieldPosition="0">
        <references count="1">
          <reference field="0" count="1">
            <x v="16"/>
          </reference>
        </references>
      </pivotArea>
    </format>
    <format dxfId="204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4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42">
      <pivotArea outline="0" collapsedLevelsAreSubtotals="1" fieldPosition="0"/>
    </format>
    <format dxfId="2041">
      <pivotArea dataOnly="0" labelOnly="1" outline="0" fieldPosition="0">
        <references count="1">
          <reference field="0" count="1">
            <x v="17"/>
          </reference>
        </references>
      </pivotArea>
    </format>
    <format dxfId="204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39">
      <pivotArea dataOnly="0" labelOnly="1" outline="0" fieldPosition="0">
        <references count="1">
          <reference field="0" count="1">
            <x v="18"/>
          </reference>
        </references>
      </pivotArea>
    </format>
    <format dxfId="2038">
      <pivotArea dataOnly="0" labelOnly="1" outline="0" fieldPosition="0">
        <references count="1">
          <reference field="0" count="0"/>
        </references>
      </pivotArea>
    </format>
    <format dxfId="2037">
      <pivotArea dataOnly="0" labelOnly="1" outline="0" fieldPosition="0">
        <references count="1">
          <reference field="0" count="1">
            <x v="19"/>
          </reference>
        </references>
      </pivotArea>
    </format>
    <format dxfId="203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35">
      <pivotArea dataOnly="0" labelOnly="1" outline="0" fieldPosition="0">
        <references count="1">
          <reference field="0" count="1">
            <x v="20"/>
          </reference>
        </references>
      </pivotArea>
    </format>
    <format dxfId="203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3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3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31">
      <pivotArea dataOnly="0" labelOnly="1" outline="0" fieldPosition="0">
        <references count="1">
          <reference field="0" count="1">
            <x v="21"/>
          </reference>
        </references>
      </pivotArea>
    </format>
    <format dxfId="203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029">
      <pivotArea dataOnly="0" labelOnly="1" outline="0" fieldPosition="0">
        <references count="1">
          <reference field="0" count="1">
            <x v="22"/>
          </reference>
        </references>
      </pivotArea>
    </format>
    <format dxfId="2028">
      <pivotArea outline="0" fieldPosition="0">
        <references count="1">
          <reference field="0" count="1" selected="0">
            <x v="22"/>
          </reference>
        </references>
      </pivotArea>
    </format>
    <format dxfId="2027">
      <pivotArea type="origin" dataOnly="0" labelOnly="1" outline="0" fieldPosition="0"/>
    </format>
    <format dxfId="2026">
      <pivotArea field="0" type="button" dataOnly="0" labelOnly="1" outline="0" axis="axisCol" fieldPosition="0"/>
    </format>
    <format dxfId="2025">
      <pivotArea type="topRight" dataOnly="0" labelOnly="1" outline="0" fieldPosition="0"/>
    </format>
    <format dxfId="2024">
      <pivotArea field="-2" type="button" dataOnly="0" labelOnly="1" outline="0" axis="axisRow" fieldPosition="0"/>
    </format>
    <format dxfId="2023">
      <pivotArea type="origin" dataOnly="0" labelOnly="1" outline="0" fieldPosition="0"/>
    </format>
    <format dxfId="2022">
      <pivotArea field="0" type="button" dataOnly="0" labelOnly="1" outline="0" axis="axisCol" fieldPosition="0"/>
    </format>
    <format dxfId="2021">
      <pivotArea type="topRight" dataOnly="0" labelOnly="1" outline="0" fieldPosition="0"/>
    </format>
    <format dxfId="2020">
      <pivotArea field="-2" type="button" dataOnly="0" labelOnly="1" outline="0" axis="axisRow" fieldPosition="0"/>
    </format>
    <format dxfId="2019">
      <pivotArea dataOnly="0" labelOnly="1" outline="0" fieldPosition="0">
        <references count="1">
          <reference field="0" count="0"/>
        </references>
      </pivotArea>
    </format>
    <format dxfId="2018">
      <pivotArea type="origin" dataOnly="0" labelOnly="1" outline="0" fieldPosition="0"/>
    </format>
    <format dxfId="2017">
      <pivotArea field="0" type="button" dataOnly="0" labelOnly="1" outline="0" axis="axisCol" fieldPosition="0"/>
    </format>
    <format dxfId="2016">
      <pivotArea type="topRight" dataOnly="0" labelOnly="1" outline="0" fieldPosition="0"/>
    </format>
    <format dxfId="2015">
      <pivotArea outline="0" collapsedLevelsAreSubtotals="1" fieldPosition="0"/>
    </format>
    <format dxfId="2014">
      <pivotArea dataOnly="0" labelOnly="1" outline="0" fieldPosition="0">
        <references count="1">
          <reference field="0" count="0"/>
        </references>
      </pivotArea>
    </format>
    <format dxfId="2013">
      <pivotArea dataOnly="0" labelOnly="1" outline="0" fieldPosition="0">
        <references count="1">
          <reference field="0" count="0"/>
        </references>
      </pivotArea>
    </format>
    <format dxfId="2012">
      <pivotArea dataOnly="0" labelOnly="1" outline="0" fieldPosition="0">
        <references count="1">
          <reference field="0" count="1">
            <x v="21"/>
          </reference>
        </references>
      </pivotArea>
    </format>
    <format dxfId="2011">
      <pivotArea dataOnly="0" labelOnly="1" outline="0" fieldPosition="0">
        <references count="1">
          <reference field="0" count="1">
            <x v="23"/>
          </reference>
        </references>
      </pivotArea>
    </format>
    <format dxfId="2010">
      <pivotArea dataOnly="0" labelOnly="1" outline="0" fieldPosition="0">
        <references count="1">
          <reference field="0" count="1">
            <x v="24"/>
          </reference>
        </references>
      </pivotArea>
    </format>
    <format dxfId="2009">
      <pivotArea dataOnly="0" labelOnly="1" outline="0" fieldPosition="0">
        <references count="1">
          <reference field="0" count="1">
            <x v="23"/>
          </reference>
        </references>
      </pivotArea>
    </format>
    <format dxfId="2008">
      <pivotArea dataOnly="0" labelOnly="1" outline="0" fieldPosition="0">
        <references count="1">
          <reference field="0" count="1">
            <x v="25"/>
          </reference>
        </references>
      </pivotArea>
    </format>
  </formats>
  <chartFormats count="50"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58CE6-EF3F-41D9-BDAC-6CA7E638484B}" name="Tabela dinâmica5" cacheId="162" dataOnRows="1" applyNumberFormats="0" applyBorderFormats="0" applyFontFormats="0" applyPatternFormats="0" applyAlignmentFormats="0" applyWidthHeightFormats="1" dataCaption="Meses" updatedVersion="8" minRefreshableVersion="3" showMultipleLabel="0" showMemberPropertyTips="0" rowGrandTotals="0" colGrandTotals="0" itemPrintTitles="1" createdVersion="3" indent="0" compact="0" compactData="0" gridDropZones="1" chartFormat="2">
  <location ref="B328:AB341" firstHeaderRow="1" firstDataRow="2" firstDataCol="1" rowPageCount="1" colPageCount="1"/>
  <pivotFields count="16">
    <pivotField axis="axisCol" compact="0" outline="0" subtotalTop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Page" compact="0" outline="0" subtotalTop="0" showAll="0" includeNewItemsInFilter="1" sortType="ascending" rankBy="0">
      <items count="15">
        <item x="0"/>
        <item x="2"/>
        <item x="7"/>
        <item x="8"/>
        <item x="5"/>
        <item x="13"/>
        <item x="6"/>
        <item x="4"/>
        <item x="3"/>
        <item x="12"/>
        <item x="1"/>
        <item x="10"/>
        <item x="9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pageFields count="1">
    <pageField fld="1" hier="0"/>
  </pageField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78">
    <format dxfId="2155">
      <pivotArea outline="0" fieldPosition="0"/>
    </format>
    <format dxfId="2154">
      <pivotArea dataOnly="0" labelOnly="1" outline="0" fieldPosition="0">
        <references count="1">
          <reference field="0" count="1">
            <x v="0"/>
          </reference>
        </references>
      </pivotArea>
    </format>
    <format dxfId="2153">
      <pivotArea dataOnly="0" labelOnly="1" outline="0" fieldPosition="0">
        <references count="1">
          <reference field="0" count="1">
            <x v="1"/>
          </reference>
        </references>
      </pivotArea>
    </format>
    <format dxfId="2152">
      <pivotArea dataOnly="0" labelOnly="1" outline="0" fieldPosition="0">
        <references count="1">
          <reference field="0" count="1">
            <x v="2"/>
          </reference>
        </references>
      </pivotArea>
    </format>
    <format dxfId="2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4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4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14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14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14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14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14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4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14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139">
      <pivotArea outline="0" fieldPosition="0">
        <references count="1">
          <reference field="4294967294" count="1" selected="0">
            <x v="11"/>
          </reference>
        </references>
      </pivotArea>
    </format>
    <format dxfId="2138">
      <pivotArea outline="0" fieldPosition="0">
        <references count="2">
          <reference field="4294967294" count="1" selected="0">
            <x v="11"/>
          </reference>
          <reference field="0" count="2" selected="0">
            <x v="0"/>
            <x v="1"/>
          </reference>
        </references>
      </pivotArea>
    </format>
    <format dxfId="213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136">
      <pivotArea dataOnly="0" labelOnly="1" outline="0" fieldPosition="0">
        <references count="1">
          <reference field="0" count="1">
            <x v="3"/>
          </reference>
        </references>
      </pivotArea>
    </format>
    <format dxfId="2135">
      <pivotArea outline="0" fieldPosition="0">
        <references count="2">
          <reference field="4294967294" count="1" selected="0">
            <x v="11"/>
          </reference>
          <reference field="0" count="1" selected="0">
            <x v="2"/>
          </reference>
        </references>
      </pivotArea>
    </format>
    <format dxfId="2134">
      <pivotArea dataOnly="0" labelOnly="1" outline="0" fieldPosition="0">
        <references count="1">
          <reference field="0" count="1">
            <x v="4"/>
          </reference>
        </references>
      </pivotArea>
    </format>
    <format dxfId="2133">
      <pivotArea outline="0" fieldPosition="0">
        <references count="2">
          <reference field="4294967294" count="1" selected="0">
            <x v="11"/>
          </reference>
          <reference field="0" count="1" selected="0">
            <x v="3"/>
          </reference>
        </references>
      </pivotArea>
    </format>
    <format dxfId="2132">
      <pivotArea outline="0" fieldPosition="0">
        <references count="2">
          <reference field="4294967294" count="1" selected="0">
            <x v="11"/>
          </reference>
          <reference field="0" count="1" selected="0">
            <x v="4"/>
          </reference>
        </references>
      </pivotArea>
    </format>
    <format dxfId="2131">
      <pivotArea dataOnly="0" labelOnly="1" outline="0" fieldPosition="0">
        <references count="1">
          <reference field="0" count="1">
            <x v="5"/>
          </reference>
        </references>
      </pivotArea>
    </format>
    <format dxfId="2130">
      <pivotArea outline="0" fieldPosition="0">
        <references count="2">
          <reference field="4294967294" count="1" selected="0">
            <x v="11"/>
          </reference>
          <reference field="0" count="1" selected="0">
            <x v="5"/>
          </reference>
        </references>
      </pivotArea>
    </format>
    <format dxfId="2129">
      <pivotArea dataOnly="0" labelOnly="1" outline="0" fieldPosition="0">
        <references count="1">
          <reference field="0" count="1">
            <x v="6"/>
          </reference>
        </references>
      </pivotArea>
    </format>
    <format dxfId="2128">
      <pivotArea outline="0" fieldPosition="0">
        <references count="2">
          <reference field="4294967294" count="1" selected="0">
            <x v="11"/>
          </reference>
          <reference field="0" count="1" selected="0">
            <x v="6"/>
          </reference>
        </references>
      </pivotArea>
    </format>
    <format dxfId="2127">
      <pivotArea dataOnly="0" labelOnly="1" outline="0" fieldPosition="0">
        <references count="1">
          <reference field="0" count="1">
            <x v="7"/>
          </reference>
        </references>
      </pivotArea>
    </format>
    <format dxfId="2126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2125">
      <pivotArea outline="0" fieldPosition="0">
        <references count="2">
          <reference field="4294967294" count="1" selected="0">
            <x v="11"/>
          </reference>
          <reference field="0" count="1" selected="0">
            <x v="7"/>
          </reference>
        </references>
      </pivotArea>
    </format>
    <format dxfId="2124">
      <pivotArea outline="0" fieldPosition="0"/>
    </format>
    <format dxfId="2123">
      <pivotArea outline="0" fieldPosition="0">
        <references count="2">
          <reference field="4294967294" count="1" selected="0">
            <x v="0"/>
          </reference>
          <reference field="0" count="3" selected="0">
            <x v="8"/>
            <x v="9"/>
            <x v="10"/>
          </reference>
        </references>
      </pivotArea>
    </format>
    <format dxfId="212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121">
      <pivotArea outline="0" fieldPosition="0"/>
    </format>
    <format dxfId="2120">
      <pivotArea type="topRight" dataOnly="0" labelOnly="1" outline="0" offset="H1:L1" fieldPosition="0"/>
    </format>
    <format dxfId="2119">
      <pivotArea dataOnly="0" labelOnly="1" outline="0" fieldPosition="0">
        <references count="1">
          <reference field="0" count="5">
            <x v="8"/>
            <x v="9"/>
            <x v="10"/>
            <x v="11"/>
            <x v="12"/>
          </reference>
        </references>
      </pivotArea>
    </format>
    <format dxfId="2118">
      <pivotArea dataOnly="0" labelOnly="1" outline="0" fieldPosition="0">
        <references count="1">
          <reference field="0" count="0"/>
        </references>
      </pivotArea>
    </format>
    <format dxfId="2117">
      <pivotArea dataOnly="0" labelOnly="1" outline="0" fieldPosition="0">
        <references count="1">
          <reference field="0" count="1">
            <x v="13"/>
          </reference>
        </references>
      </pivotArea>
    </format>
    <format dxfId="2116">
      <pivotArea dataOnly="0" labelOnly="1" outline="0" fieldPosition="0">
        <references count="1">
          <reference field="0" count="1">
            <x v="14"/>
          </reference>
        </references>
      </pivotArea>
    </format>
    <format dxfId="2115">
      <pivotArea dataOnly="0" labelOnly="1" outline="0" fieldPosition="0">
        <references count="1">
          <reference field="0" count="1">
            <x v="15"/>
          </reference>
        </references>
      </pivotArea>
    </format>
    <format dxfId="2114">
      <pivotArea dataOnly="0" labelOnly="1" outline="0" fieldPosition="0">
        <references count="1">
          <reference field="0" count="1">
            <x v="16"/>
          </reference>
        </references>
      </pivotArea>
    </format>
    <format dxfId="211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112">
      <pivotArea dataOnly="0" labelOnly="1" outline="0" fieldPosition="0">
        <references count="1">
          <reference field="0" count="1">
            <x v="17"/>
          </reference>
        </references>
      </pivotArea>
    </format>
    <format dxfId="211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110">
      <pivotArea dataOnly="0" labelOnly="1" outline="0" fieldPosition="0">
        <references count="1">
          <reference field="0" count="1">
            <x v="18"/>
          </reference>
        </references>
      </pivotArea>
    </format>
    <format dxfId="2109">
      <pivotArea dataOnly="0" labelOnly="1" outline="0" fieldPosition="0">
        <references count="1">
          <reference field="0" count="1">
            <x v="19"/>
          </reference>
        </references>
      </pivotArea>
    </format>
    <format dxfId="210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107">
      <pivotArea dataOnly="0" labelOnly="1" outline="0" fieldPosition="0">
        <references count="1">
          <reference field="0" count="1">
            <x v="20"/>
          </reference>
        </references>
      </pivotArea>
    </format>
    <format dxfId="210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10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10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103">
      <pivotArea dataOnly="0" labelOnly="1" outline="0" fieldPosition="0">
        <references count="1">
          <reference field="0" count="1">
            <x v="21"/>
          </reference>
        </references>
      </pivotArea>
    </format>
    <format dxfId="2102">
      <pivotArea outline="0" fieldPosition="0">
        <references count="1">
          <reference field="0" count="1" selected="0">
            <x v="22"/>
          </reference>
        </references>
      </pivotArea>
    </format>
    <format dxfId="2101">
      <pivotArea dataOnly="0" labelOnly="1" outline="0" fieldPosition="0">
        <references count="1">
          <reference field="0" count="1">
            <x v="22"/>
          </reference>
        </references>
      </pivotArea>
    </format>
    <format dxfId="2100">
      <pivotArea type="all" dataOnly="0" outline="0" fieldPosition="0"/>
    </format>
    <format dxfId="2099">
      <pivotArea outline="0" collapsedLevelsAreSubtotals="1" fieldPosition="0"/>
    </format>
    <format dxfId="2098">
      <pivotArea type="origin" dataOnly="0" labelOnly="1" outline="0" fieldPosition="0"/>
    </format>
    <format dxfId="2097">
      <pivotArea field="0" type="button" dataOnly="0" labelOnly="1" outline="0" axis="axisCol" fieldPosition="0"/>
    </format>
    <format dxfId="2096">
      <pivotArea type="topRight" dataOnly="0" labelOnly="1" outline="0" fieldPosition="0"/>
    </format>
    <format dxfId="2095">
      <pivotArea field="-2" type="button" dataOnly="0" labelOnly="1" outline="0" axis="axisRow" fieldPosition="0"/>
    </format>
    <format dxfId="209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093">
      <pivotArea dataOnly="0" labelOnly="1" outline="0" fieldPosition="0">
        <references count="1">
          <reference field="0" count="0"/>
        </references>
      </pivotArea>
    </format>
    <format dxfId="2092">
      <pivotArea field="-2" type="button" dataOnly="0" labelOnly="1" outline="0" axis="axisRow" fieldPosition="0"/>
    </format>
    <format dxfId="2091">
      <pivotArea field="1" type="button" dataOnly="0" labelOnly="1" outline="0" axis="axisPage" fieldPosition="0"/>
    </format>
    <format dxfId="2090">
      <pivotArea type="origin" dataOnly="0" labelOnly="1" outline="0" fieldPosition="0"/>
    </format>
    <format dxfId="2089">
      <pivotArea field="-2" type="button" dataOnly="0" labelOnly="1" outline="0" axis="axisRow" fieldPosition="0"/>
    </format>
    <format dxfId="2088">
      <pivotArea field="0" type="button" dataOnly="0" labelOnly="1" outline="0" axis="axisCol" fieldPosition="0"/>
    </format>
    <format dxfId="2087">
      <pivotArea type="topRight" dataOnly="0" labelOnly="1" outline="0" fieldPosition="0"/>
    </format>
    <format dxfId="2086">
      <pivotArea dataOnly="0" labelOnly="1" outline="0" fieldPosition="0">
        <references count="1">
          <reference field="0" count="0"/>
        </references>
      </pivotArea>
    </format>
    <format dxfId="2085">
      <pivotArea field="0" type="button" dataOnly="0" labelOnly="1" outline="0" axis="axisCol" fieldPosition="0"/>
    </format>
    <format dxfId="2084">
      <pivotArea type="topRight" dataOnly="0" labelOnly="1" outline="0" fieldPosition="0"/>
    </format>
    <format dxfId="2083">
      <pivotArea dataOnly="0" labelOnly="1" outline="0" fieldPosition="0">
        <references count="1">
          <reference field="0" count="0"/>
        </references>
      </pivotArea>
    </format>
    <format dxfId="2082">
      <pivotArea outline="0" fieldPosition="0">
        <references count="1">
          <reference field="0" count="1" selected="0">
            <x v="22"/>
          </reference>
        </references>
      </pivotArea>
    </format>
    <format dxfId="2081">
      <pivotArea dataOnly="0" labelOnly="1" outline="0" fieldPosition="0">
        <references count="1">
          <reference field="0" count="0"/>
        </references>
      </pivotArea>
    </format>
    <format dxfId="2080">
      <pivotArea dataOnly="0" labelOnly="1" outline="0" fieldPosition="0">
        <references count="1">
          <reference field="0" count="1">
            <x v="23"/>
          </reference>
        </references>
      </pivotArea>
    </format>
    <format dxfId="2079">
      <pivotArea dataOnly="0" labelOnly="1" outline="0" fieldPosition="0">
        <references count="1">
          <reference field="0" count="1">
            <x v="24"/>
          </reference>
        </references>
      </pivotArea>
    </format>
    <format dxfId="2078">
      <pivotArea dataOnly="0" labelOnly="1" outline="0" fieldPosition="0">
        <references count="1">
          <reference field="0" count="1">
            <x v="25"/>
          </reference>
        </references>
      </pivotArea>
    </format>
  </formats>
  <chartFormats count="27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B311F-EC92-4B5E-8480-F67DDC4AB39B}" name="Tabela dinâmica10" cacheId="183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3">
  <location ref="B902:P915" firstHeaderRow="1" firstDataRow="2" firstDataCol="1"/>
  <pivotFields count="16">
    <pivotField axis="axisCol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7">
    <format dxfId="1200">
      <pivotArea outline="0" fieldPosition="0"/>
    </format>
    <format dxfId="1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187">
      <pivotArea outline="0" fieldPosition="0"/>
    </format>
    <format dxfId="1186">
      <pivotArea outline="0" fieldPosition="0"/>
    </format>
    <format dxfId="1185">
      <pivotArea dataOnly="0" labelOnly="1" outline="0" fieldPosition="0">
        <references count="1">
          <reference field="0" count="0"/>
        </references>
      </pivotArea>
    </format>
    <format dxfId="1184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1183">
      <pivotArea type="topRight" dataOnly="0" labelOnly="1" outline="0" offset="K1:L1" fieldPosition="0"/>
    </format>
    <format dxfId="1182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1181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180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179">
      <pivotArea outline="0" collapsedLevelsAreSubtotals="1" fieldPosition="0"/>
    </format>
    <format dxfId="1178">
      <pivotArea dataOnly="0" labelOnly="1" outline="0" fieldPosition="0">
        <references count="1">
          <reference field="0" count="1">
            <x v="3"/>
          </reference>
        </references>
      </pivotArea>
    </format>
    <format dxfId="1177">
      <pivotArea dataOnly="0" labelOnly="1" outline="0" fieldPosition="0">
        <references count="1">
          <reference field="0" count="1">
            <x v="4"/>
          </reference>
        </references>
      </pivotArea>
    </format>
    <format dxfId="1176">
      <pivotArea dataOnly="0" labelOnly="1" outline="0" fieldPosition="0">
        <references count="1">
          <reference field="0" count="0"/>
        </references>
      </pivotArea>
    </format>
    <format dxfId="1175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174">
      <pivotArea dataOnly="0" labelOnly="1" outline="0" fieldPosition="0">
        <references count="1">
          <reference field="0" count="1">
            <x v="5"/>
          </reference>
        </references>
      </pivotArea>
    </format>
    <format dxfId="117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172">
      <pivotArea dataOnly="0" labelOnly="1" outline="0" fieldPosition="0">
        <references count="1">
          <reference field="0" count="1">
            <x v="6"/>
          </reference>
        </references>
      </pivotArea>
    </format>
    <format dxfId="1171">
      <pivotArea dataOnly="0" labelOnly="1" outline="0" fieldPosition="0">
        <references count="1">
          <reference field="0" count="1">
            <x v="7"/>
          </reference>
        </references>
      </pivotArea>
    </format>
    <format dxfId="1170">
      <pivotArea dataOnly="0" labelOnly="1" outline="0" fieldPosition="0">
        <references count="1">
          <reference field="0" count="1">
            <x v="0"/>
          </reference>
        </references>
      </pivotArea>
    </format>
    <format dxfId="1169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168">
      <pivotArea dataOnly="0" labelOnly="1" outline="0" fieldPosition="0">
        <references count="1">
          <reference field="0" count="1">
            <x v="8"/>
          </reference>
        </references>
      </pivotArea>
    </format>
    <format dxfId="1167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166">
      <pivotArea dataOnly="0" labelOnly="1" outline="0" fieldPosition="0">
        <references count="1">
          <reference field="0" count="1">
            <x v="9"/>
          </reference>
        </references>
      </pivotArea>
    </format>
    <format dxfId="1165">
      <pivotArea dataOnly="0" labelOnly="1" outline="0" fieldPosition="0">
        <references count="1">
          <reference field="0" count="1">
            <x v="10"/>
          </reference>
        </references>
      </pivotArea>
    </format>
    <format dxfId="1164">
      <pivotArea type="all" dataOnly="0" outline="0" fieldPosition="0"/>
    </format>
    <format dxfId="1163">
      <pivotArea outline="0" collapsedLevelsAreSubtotals="1" fieldPosition="0"/>
    </format>
    <format dxfId="1162">
      <pivotArea type="origin" dataOnly="0" labelOnly="1" outline="0" fieldPosition="0"/>
    </format>
    <format dxfId="1161">
      <pivotArea field="0" type="button" dataOnly="0" labelOnly="1" outline="0" axis="axisCol" fieldPosition="0"/>
    </format>
    <format dxfId="1160">
      <pivotArea type="topRight" dataOnly="0" labelOnly="1" outline="0" fieldPosition="0"/>
    </format>
    <format dxfId="1159">
      <pivotArea field="-2" type="button" dataOnly="0" labelOnly="1" outline="0" axis="axisRow" fieldPosition="0"/>
    </format>
    <format dxfId="115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57">
      <pivotArea dataOnly="0" labelOnly="1" outline="0" fieldPosition="0">
        <references count="1">
          <reference field="0" count="0"/>
        </references>
      </pivotArea>
    </format>
    <format dxfId="1156">
      <pivotArea type="origin" dataOnly="0" labelOnly="1" outline="0" fieldPosition="0"/>
    </format>
    <format dxfId="1155">
      <pivotArea field="0" type="button" dataOnly="0" labelOnly="1" outline="0" axis="axisCol" fieldPosition="0"/>
    </format>
    <format dxfId="1154">
      <pivotArea type="topRight" dataOnly="0" labelOnly="1" outline="0" fieldPosition="0"/>
    </format>
    <format dxfId="1153">
      <pivotArea field="-2" type="button" dataOnly="0" labelOnly="1" outline="0" axis="axisRow" fieldPosition="0"/>
    </format>
    <format dxfId="1152">
      <pivotArea type="origin" dataOnly="0" labelOnly="1" outline="0" fieldPosition="0"/>
    </format>
    <format dxfId="1151">
      <pivotArea field="0" type="button" dataOnly="0" labelOnly="1" outline="0" axis="axisCol" fieldPosition="0"/>
    </format>
    <format dxfId="1150">
      <pivotArea type="topRight" dataOnly="0" labelOnly="1" outline="0" fieldPosition="0"/>
    </format>
    <format dxfId="1149">
      <pivotArea field="-2" type="button" dataOnly="0" labelOnly="1" outline="0" axis="axisRow" fieldPosition="0"/>
    </format>
    <format dxfId="1148">
      <pivotArea dataOnly="0" labelOnly="1" outline="0" fieldPosition="0">
        <references count="1">
          <reference field="0" count="0"/>
        </references>
      </pivotArea>
    </format>
    <format dxfId="1147">
      <pivotArea outline="0" fieldPosition="0">
        <references count="1">
          <reference field="0" count="1" selected="0">
            <x v="10"/>
          </reference>
        </references>
      </pivotArea>
    </format>
    <format dxfId="1146">
      <pivotArea dataOnly="0" labelOnly="1" outline="0" fieldPosition="0">
        <references count="1">
          <reference field="0" count="1">
            <x v="11"/>
          </reference>
        </references>
      </pivotArea>
    </format>
    <format dxfId="1145">
      <pivotArea dataOnly="0" labelOnly="1" outline="0" fieldPosition="0">
        <references count="1">
          <reference field="0" count="1">
            <x v="12"/>
          </reference>
        </references>
      </pivotArea>
    </format>
    <format dxfId="1144">
      <pivotArea dataOnly="0" labelOnly="1" outline="0" fieldPosition="0">
        <references count="1">
          <reference field="0" count="1">
            <x v="13"/>
          </reference>
        </references>
      </pivotArea>
    </format>
  </format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03724-C99B-47A7-AED7-25C0B5C02715}" name="Tabela dinâmica8" cacheId="129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6">
  <location ref="B512:AB525" firstHeaderRow="1" firstDataRow="2" firstDataCol="1" rowPageCount="1" colPageCount="1"/>
  <pivotFields count="15">
    <pivotField axis="axisCol" compact="0" outline="0" subtotalTop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Page" compact="0" outline="0" subtotalTop="0" showAll="0" includeNewItemsInFilter="1" sortType="ascending" rankBy="0">
      <items count="17">
        <item x="15"/>
        <item x="14"/>
        <item x="13"/>
        <item x="8"/>
        <item x="1"/>
        <item x="0"/>
        <item x="4"/>
        <item x="11"/>
        <item x="9"/>
        <item x="2"/>
        <item x="3"/>
        <item x="12"/>
        <item x="7"/>
        <item x="5"/>
        <item x="6"/>
        <item x="1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pageFields count="1">
    <pageField fld="1" hier="0"/>
  </pageFields>
  <dataFields count="12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  <dataField name="Julho" fld="9" baseField="0" baseItem="0"/>
    <dataField name="Agosto" fld="10" baseField="0" baseItem="0"/>
    <dataField name="Setembro" fld="11" baseField="0" baseItem="0"/>
    <dataField name="Outubro" fld="12" baseField="0" baseItem="0"/>
    <dataField name="Novembro" fld="13" baseField="0" baseItem="0"/>
    <dataField name="Dezembro" fld="14" baseField="0" baseItem="0"/>
  </dataFields>
  <formats count="66">
    <format dxfId="1266">
      <pivotArea outline="0" fieldPosition="0"/>
    </format>
    <format dxfId="12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6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6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6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6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5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5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5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5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5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53">
      <pivotArea dataOnly="0" labelOnly="1" outline="0" fieldPosition="0">
        <references count="1">
          <reference field="0" count="1">
            <x v="0"/>
          </reference>
        </references>
      </pivotArea>
    </format>
    <format dxfId="1252">
      <pivotArea dataOnly="0" labelOnly="1" outline="0" fieldPosition="0">
        <references count="1">
          <reference field="0" count="1">
            <x v="1"/>
          </reference>
        </references>
      </pivotArea>
    </format>
    <format dxfId="1251">
      <pivotArea dataOnly="0" labelOnly="1" outline="0" fieldPosition="0">
        <references count="1">
          <reference field="0" count="1">
            <x v="2"/>
          </reference>
        </references>
      </pivotArea>
    </format>
    <format dxfId="1250">
      <pivotArea dataOnly="0" labelOnly="1" outline="0" fieldPosition="0">
        <references count="1">
          <reference field="0" count="1">
            <x v="3"/>
          </reference>
        </references>
      </pivotArea>
    </format>
    <format dxfId="1249">
      <pivotArea dataOnly="0" labelOnly="1" outline="0" fieldPosition="0">
        <references count="1">
          <reference field="0" count="1">
            <x v="4"/>
          </reference>
        </references>
      </pivotArea>
    </format>
    <format dxfId="1248">
      <pivotArea dataOnly="0" labelOnly="1" outline="0" fieldPosition="0">
        <references count="1">
          <reference field="0" count="1">
            <x v="5"/>
          </reference>
        </references>
      </pivotArea>
    </format>
    <format dxfId="1247">
      <pivotArea dataOnly="0" labelOnly="1" outline="0" fieldPosition="0">
        <references count="1">
          <reference field="0" count="1">
            <x v="6"/>
          </reference>
        </references>
      </pivotArea>
    </format>
    <format dxfId="1246">
      <pivotArea dataOnly="0" labelOnly="1" outline="0" fieldPosition="0">
        <references count="1">
          <reference field="0" count="1">
            <x v="7"/>
          </reference>
        </references>
      </pivotArea>
    </format>
    <format dxfId="1245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1244">
      <pivotArea dataOnly="0" labelOnly="1" outline="0" fieldPosition="0">
        <references count="1">
          <reference field="0" count="1">
            <x v="8"/>
          </reference>
        </references>
      </pivotArea>
    </format>
    <format dxfId="1243">
      <pivotArea outline="0" fieldPosition="0"/>
    </format>
    <format dxfId="124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241">
      <pivotArea outline="0" fieldPosition="0"/>
    </format>
    <format dxfId="1240">
      <pivotArea dataOnly="0" labelOnly="1" outline="0" fieldPosition="0">
        <references count="1">
          <reference field="0" count="0"/>
        </references>
      </pivotArea>
    </format>
    <format dxfId="1239">
      <pivotArea outline="0" collapsedLevelsAreSubtotals="1" fieldPosition="0">
        <references count="2">
          <reference field="4294967294" count="1" selected="0">
            <x v="0"/>
          </reference>
          <reference field="0" count="7" selected="0">
            <x v="8"/>
            <x v="9"/>
            <x v="10"/>
            <x v="11"/>
            <x v="12"/>
            <x v="13"/>
            <x v="14"/>
          </reference>
        </references>
      </pivotArea>
    </format>
    <format dxfId="1238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1237">
      <pivotArea dataOnly="0" labelOnly="1" outline="0" fieldPosition="0">
        <references count="1">
          <reference field="0" count="1">
            <x v="15"/>
          </reference>
        </references>
      </pivotArea>
    </format>
    <format dxfId="1236">
      <pivotArea dataOnly="0" labelOnly="1" outline="0" fieldPosition="0">
        <references count="1">
          <reference field="0" count="1">
            <x v="16"/>
          </reference>
        </references>
      </pivotArea>
    </format>
    <format dxfId="1235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234">
      <pivotArea dataOnly="0" labelOnly="1" outline="0" fieldPosition="0">
        <references count="1">
          <reference field="0" count="1">
            <x v="17"/>
          </reference>
        </references>
      </pivotArea>
    </format>
    <format dxfId="123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232">
      <pivotArea dataOnly="0" labelOnly="1" outline="0" fieldPosition="0">
        <references count="1">
          <reference field="0" count="1">
            <x v="18"/>
          </reference>
        </references>
      </pivotArea>
    </format>
    <format dxfId="1231">
      <pivotArea dataOnly="0" labelOnly="1" outline="0" fieldPosition="0">
        <references count="1">
          <reference field="0" count="1">
            <x v="19"/>
          </reference>
        </references>
      </pivotArea>
    </format>
    <format dxfId="123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229">
      <pivotArea dataOnly="0" labelOnly="1" outline="0" fieldPosition="0">
        <references count="1">
          <reference field="0" count="1">
            <x v="20"/>
          </reference>
        </references>
      </pivotArea>
    </format>
    <format dxfId="122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227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226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225">
      <pivotArea dataOnly="0" labelOnly="1" outline="0" fieldPosition="0">
        <references count="1">
          <reference field="0" count="1">
            <x v="21"/>
          </reference>
        </references>
      </pivotArea>
    </format>
    <format dxfId="1224">
      <pivotArea outline="0" fieldPosition="0">
        <references count="1">
          <reference field="0" count="1" selected="0">
            <x v="22"/>
          </reference>
        </references>
      </pivotArea>
    </format>
    <format dxfId="1223">
      <pivotArea dataOnly="0" labelOnly="1" outline="0" fieldPosition="0">
        <references count="1">
          <reference field="0" count="1">
            <x v="22"/>
          </reference>
        </references>
      </pivotArea>
    </format>
    <format dxfId="1222">
      <pivotArea type="all" dataOnly="0" outline="0" fieldPosition="0"/>
    </format>
    <format dxfId="1221">
      <pivotArea outline="0" collapsedLevelsAreSubtotals="1" fieldPosition="0"/>
    </format>
    <format dxfId="1220">
      <pivotArea type="origin" dataOnly="0" labelOnly="1" outline="0" fieldPosition="0"/>
    </format>
    <format dxfId="1219">
      <pivotArea field="0" type="button" dataOnly="0" labelOnly="1" outline="0" axis="axisCol" fieldPosition="0"/>
    </format>
    <format dxfId="1218">
      <pivotArea type="topRight" dataOnly="0" labelOnly="1" outline="0" fieldPosition="0"/>
    </format>
    <format dxfId="1217">
      <pivotArea field="-2" type="button" dataOnly="0" labelOnly="1" outline="0" axis="axisRow" fieldPosition="0"/>
    </format>
    <format dxfId="1216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15">
      <pivotArea dataOnly="0" labelOnly="1" outline="0" fieldPosition="0">
        <references count="1">
          <reference field="0" count="0"/>
        </references>
      </pivotArea>
    </format>
    <format dxfId="1214">
      <pivotArea field="-2" type="button" dataOnly="0" labelOnly="1" outline="0" axis="axisRow" fieldPosition="0"/>
    </format>
    <format dxfId="1213">
      <pivotArea type="origin" dataOnly="0" labelOnly="1" outline="0" fieldPosition="0"/>
    </format>
    <format dxfId="1212">
      <pivotArea field="0" type="button" dataOnly="0" labelOnly="1" outline="0" axis="axisCol" fieldPosition="0"/>
    </format>
    <format dxfId="1211">
      <pivotArea type="topRight" dataOnly="0" labelOnly="1" outline="0" fieldPosition="0"/>
    </format>
    <format dxfId="1210">
      <pivotArea type="origin" dataOnly="0" labelOnly="1" outline="0" fieldPosition="0"/>
    </format>
    <format dxfId="1209">
      <pivotArea field="0" type="button" dataOnly="0" labelOnly="1" outline="0" axis="axisCol" fieldPosition="0"/>
    </format>
    <format dxfId="1208">
      <pivotArea type="topRight" dataOnly="0" labelOnly="1" outline="0" fieldPosition="0"/>
    </format>
    <format dxfId="1207">
      <pivotArea field="-2" type="button" dataOnly="0" labelOnly="1" outline="0" axis="axisRow" fieldPosition="0"/>
    </format>
    <format dxfId="1206">
      <pivotArea dataOnly="0" labelOnly="1" outline="0" fieldPosition="0">
        <references count="1">
          <reference field="0" count="0"/>
        </references>
      </pivotArea>
    </format>
    <format dxfId="1205">
      <pivotArea field="1" type="button" dataOnly="0" labelOnly="1" outline="0" axis="axisPage" fieldPosition="0"/>
    </format>
    <format dxfId="1204">
      <pivotArea outline="0" fieldPosition="0">
        <references count="1">
          <reference field="0" count="1" selected="0">
            <x v="22"/>
          </reference>
        </references>
      </pivotArea>
    </format>
    <format dxfId="1203">
      <pivotArea dataOnly="0" labelOnly="1" outline="0" fieldPosition="0">
        <references count="1">
          <reference field="0" count="1">
            <x v="23"/>
          </reference>
        </references>
      </pivotArea>
    </format>
    <format dxfId="1202">
      <pivotArea dataOnly="0" labelOnly="1" outline="0" fieldPosition="0">
        <references count="1">
          <reference field="0" count="1">
            <x v="24"/>
          </reference>
        </references>
      </pivotArea>
    </format>
    <format dxfId="1201">
      <pivotArea dataOnly="0" labelOnly="1" outline="0" fieldPosition="0">
        <references count="1">
          <reference field="0" count="1">
            <x v="25"/>
          </reference>
        </references>
      </pivotArea>
    </format>
  </formats>
  <chartFormats count="26"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CA618-B714-48CB-BA48-96BD1EE899EE}" name="Tabela dinâmica16" cacheId="187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1011:P1024" firstHeaderRow="1" firstDataRow="2" firstDataCol="1"/>
  <pivotFields count="16">
    <pivotField axis="axisCol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60">
    <format dxfId="1326">
      <pivotArea outline="0" fieldPosition="0"/>
    </format>
    <format dxfId="13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2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2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2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31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1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31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31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31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31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313">
      <pivotArea outline="0" fieldPosition="0"/>
    </format>
    <format dxfId="1312">
      <pivotArea outline="0" fieldPosition="0"/>
    </format>
    <format dxfId="1311">
      <pivotArea dataOnly="0" labelOnly="1" outline="0" fieldPosition="0">
        <references count="1">
          <reference field="0" count="0"/>
        </references>
      </pivotArea>
    </format>
    <format dxfId="1310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1309">
      <pivotArea type="topRight" dataOnly="0" labelOnly="1" outline="0" offset="K1:L1" fieldPosition="0"/>
    </format>
    <format dxfId="1308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1307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306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305">
      <pivotArea outline="0" collapsedLevelsAreSubtotals="1" fieldPosition="0"/>
    </format>
    <format dxfId="1304">
      <pivotArea dataOnly="0" labelOnly="1" outline="0" fieldPosition="0">
        <references count="1">
          <reference field="0" count="1">
            <x v="3"/>
          </reference>
        </references>
      </pivotArea>
    </format>
    <format dxfId="1303">
      <pivotArea dataOnly="0" labelOnly="1" outline="0" fieldPosition="0">
        <references count="1">
          <reference field="0" count="1">
            <x v="4"/>
          </reference>
        </references>
      </pivotArea>
    </format>
    <format dxfId="1302">
      <pivotArea dataOnly="0" labelOnly="1" outline="0" fieldPosition="0">
        <references count="1">
          <reference field="0" count="0"/>
        </references>
      </pivotArea>
    </format>
    <format dxfId="130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300">
      <pivotArea dataOnly="0" labelOnly="1" outline="0" fieldPosition="0">
        <references count="1">
          <reference field="0" count="1">
            <x v="5"/>
          </reference>
        </references>
      </pivotArea>
    </format>
    <format dxfId="129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298">
      <pivotArea dataOnly="0" labelOnly="1" outline="0" fieldPosition="0">
        <references count="1">
          <reference field="0" count="1">
            <x v="6"/>
          </reference>
        </references>
      </pivotArea>
    </format>
    <format dxfId="1297">
      <pivotArea dataOnly="0" labelOnly="1" outline="0" fieldPosition="0">
        <references count="1">
          <reference field="0" count="1">
            <x v="7"/>
          </reference>
        </references>
      </pivotArea>
    </format>
    <format dxfId="1296">
      <pivotArea dataOnly="0" labelOnly="1" outline="0" fieldPosition="0">
        <references count="1">
          <reference field="0" count="1">
            <x v="0"/>
          </reference>
        </references>
      </pivotArea>
    </format>
    <format dxfId="129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294">
      <pivotArea dataOnly="0" labelOnly="1" outline="0" fieldPosition="0">
        <references count="1">
          <reference field="0" count="1">
            <x v="8"/>
          </reference>
        </references>
      </pivotArea>
    </format>
    <format dxfId="129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292">
      <pivotArea dataOnly="0" labelOnly="1" outline="0" fieldPosition="0">
        <references count="1">
          <reference field="0" count="1">
            <x v="9"/>
          </reference>
        </references>
      </pivotArea>
    </format>
    <format dxfId="1291">
      <pivotArea outline="0" fieldPosition="0">
        <references count="1">
          <reference field="0" count="1" selected="0">
            <x v="10"/>
          </reference>
        </references>
      </pivotArea>
    </format>
    <format dxfId="1290">
      <pivotArea dataOnly="0" labelOnly="1" outline="0" fieldPosition="0">
        <references count="1">
          <reference field="0" count="1">
            <x v="10"/>
          </reference>
        </references>
      </pivotArea>
    </format>
    <format dxfId="1289">
      <pivotArea type="all" dataOnly="0" outline="0" fieldPosition="0"/>
    </format>
    <format dxfId="1288">
      <pivotArea outline="0" collapsedLevelsAreSubtotals="1" fieldPosition="0"/>
    </format>
    <format dxfId="1287">
      <pivotArea type="origin" dataOnly="0" labelOnly="1" outline="0" fieldPosition="0"/>
    </format>
    <format dxfId="1286">
      <pivotArea field="0" type="button" dataOnly="0" labelOnly="1" outline="0" axis="axisCol" fieldPosition="0"/>
    </format>
    <format dxfId="1285">
      <pivotArea type="topRight" dataOnly="0" labelOnly="1" outline="0" fieldPosition="0"/>
    </format>
    <format dxfId="1284">
      <pivotArea field="-2" type="button" dataOnly="0" labelOnly="1" outline="0" axis="axisRow" fieldPosition="0"/>
    </format>
    <format dxfId="128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82">
      <pivotArea dataOnly="0" labelOnly="1" outline="0" fieldPosition="0">
        <references count="1">
          <reference field="0" count="0"/>
        </references>
      </pivotArea>
    </format>
    <format dxfId="1281">
      <pivotArea type="origin" dataOnly="0" labelOnly="1" outline="0" fieldPosition="0"/>
    </format>
    <format dxfId="1280">
      <pivotArea field="0" type="button" dataOnly="0" labelOnly="1" outline="0" axis="axisCol" fieldPosition="0"/>
    </format>
    <format dxfId="1279">
      <pivotArea type="topRight" dataOnly="0" labelOnly="1" outline="0" fieldPosition="0"/>
    </format>
    <format dxfId="1278">
      <pivotArea type="origin" dataOnly="0" labelOnly="1" outline="0" fieldPosition="0"/>
    </format>
    <format dxfId="1277">
      <pivotArea field="0" type="button" dataOnly="0" labelOnly="1" outline="0" axis="axisCol" fieldPosition="0"/>
    </format>
    <format dxfId="1276">
      <pivotArea type="topRight" dataOnly="0" labelOnly="1" outline="0" fieldPosition="0"/>
    </format>
    <format dxfId="1275">
      <pivotArea type="origin" dataOnly="0" labelOnly="1" outline="0" fieldPosition="0"/>
    </format>
    <format dxfId="1274">
      <pivotArea field="0" type="button" dataOnly="0" labelOnly="1" outline="0" axis="axisCol" fieldPosition="0"/>
    </format>
    <format dxfId="1273">
      <pivotArea type="topRight" dataOnly="0" labelOnly="1" outline="0" fieldPosition="0"/>
    </format>
    <format dxfId="1272">
      <pivotArea field="-2" type="button" dataOnly="0" labelOnly="1" outline="0" axis="axisRow" fieldPosition="0"/>
    </format>
    <format dxfId="1271">
      <pivotArea dataOnly="0" labelOnly="1" outline="0" fieldPosition="0">
        <references count="1">
          <reference field="0" count="0"/>
        </references>
      </pivotArea>
    </format>
    <format dxfId="1270">
      <pivotArea outline="0" fieldPosition="0">
        <references count="1">
          <reference field="0" count="1" selected="0">
            <x v="10"/>
          </reference>
        </references>
      </pivotArea>
    </format>
    <format dxfId="1269">
      <pivotArea dataOnly="0" labelOnly="1" outline="0" fieldPosition="0">
        <references count="1">
          <reference field="0" count="1">
            <x v="11"/>
          </reference>
        </references>
      </pivotArea>
    </format>
    <format dxfId="1268">
      <pivotArea dataOnly="0" labelOnly="1" outline="0" fieldPosition="0">
        <references count="1">
          <reference field="0" count="1">
            <x v="12"/>
          </reference>
        </references>
      </pivotArea>
    </format>
    <format dxfId="1267">
      <pivotArea dataOnly="0" labelOnly="1" outline="0" fieldPosition="0">
        <references count="1">
          <reference field="0" count="1">
            <x v="13"/>
          </reference>
        </references>
      </pivotArea>
    </format>
  </formats>
  <chartFormats count="14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ABB6E-81A3-42E9-B123-1FEED6ABE0E4}" name="Tabela dinâmica9" cacheId="145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955:P968" firstHeaderRow="1" firstDataRow="2" firstDataCol="1"/>
  <pivotFields count="16">
    <pivotField axis="axisCol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8">
    <format dxfId="1384">
      <pivotArea outline="0" fieldPosition="0"/>
    </format>
    <format dxfId="13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8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8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7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7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37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7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37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37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37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37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371">
      <pivotArea outline="0" fieldPosition="0"/>
    </format>
    <format dxfId="1370">
      <pivotArea outline="0" fieldPosition="0"/>
    </format>
    <format dxfId="1369">
      <pivotArea dataOnly="0" labelOnly="1" outline="0" fieldPosition="0">
        <references count="1">
          <reference field="0" count="0"/>
        </references>
      </pivotArea>
    </format>
    <format dxfId="1368">
      <pivotArea dataOnly="0" labelOnly="1" outline="0" fieldPosition="0">
        <references count="1">
          <reference field="0" count="1">
            <x v="1"/>
          </reference>
        </references>
      </pivotArea>
    </format>
    <format dxfId="136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366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1365">
      <pivotArea type="topRight" dataOnly="0" labelOnly="1" outline="0" offset="K1:L1" fieldPosition="0"/>
    </format>
    <format dxfId="1364">
      <pivotArea dataOnly="0" labelOnly="1" outline="0" fieldPosition="0">
        <references count="1">
          <reference field="0" count="1">
            <x v="0"/>
          </reference>
        </references>
      </pivotArea>
    </format>
    <format dxfId="1363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1362">
      <pivotArea outline="0" collapsedLevelsAreSubtotals="1" fieldPosition="0"/>
    </format>
    <format dxfId="1361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360">
      <pivotArea dataOnly="0" labelOnly="1" outline="0" fieldPosition="0">
        <references count="1">
          <reference field="0" count="1">
            <x v="3"/>
          </reference>
        </references>
      </pivotArea>
    </format>
    <format dxfId="1359">
      <pivotArea dataOnly="0" labelOnly="1" outline="0" fieldPosition="0">
        <references count="1">
          <reference field="0" count="1">
            <x v="4"/>
          </reference>
        </references>
      </pivotArea>
    </format>
    <format dxfId="135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357">
      <pivotArea dataOnly="0" labelOnly="1" outline="0" fieldPosition="0">
        <references count="1">
          <reference field="0" count="1">
            <x v="5"/>
          </reference>
        </references>
      </pivotArea>
    </format>
    <format dxfId="1356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355">
      <pivotArea dataOnly="0" labelOnly="1" outline="0" fieldPosition="0">
        <references count="1">
          <reference field="0" count="1">
            <x v="6"/>
          </reference>
        </references>
      </pivotArea>
    </format>
    <format dxfId="1354">
      <pivotArea dataOnly="0" labelOnly="1" outline="0" fieldPosition="0">
        <references count="1">
          <reference field="0" count="1">
            <x v="7"/>
          </reference>
        </references>
      </pivotArea>
    </format>
    <format dxfId="135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352">
      <pivotArea dataOnly="0" labelOnly="1" outline="0" fieldPosition="0">
        <references count="1">
          <reference field="0" count="1">
            <x v="8"/>
          </reference>
        </references>
      </pivotArea>
    </format>
    <format dxfId="1351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350">
      <pivotArea dataOnly="0" labelOnly="1" outline="0" fieldPosition="0">
        <references count="1">
          <reference field="0" count="1">
            <x v="9"/>
          </reference>
        </references>
      </pivotArea>
    </format>
    <format dxfId="1349">
      <pivotArea dataOnly="0" labelOnly="1" outline="0" fieldPosition="0">
        <references count="1">
          <reference field="0" count="1">
            <x v="10"/>
          </reference>
        </references>
      </pivotArea>
    </format>
    <format dxfId="1348">
      <pivotArea type="all" dataOnly="0" outline="0" fieldPosition="0"/>
    </format>
    <format dxfId="1347">
      <pivotArea outline="0" collapsedLevelsAreSubtotals="1" fieldPosition="0"/>
    </format>
    <format dxfId="1346">
      <pivotArea type="origin" dataOnly="0" labelOnly="1" outline="0" fieldPosition="0"/>
    </format>
    <format dxfId="1345">
      <pivotArea field="0" type="button" dataOnly="0" labelOnly="1" outline="0" axis="axisCol" fieldPosition="0"/>
    </format>
    <format dxfId="1344">
      <pivotArea type="topRight" dataOnly="0" labelOnly="1" outline="0" fieldPosition="0"/>
    </format>
    <format dxfId="1343">
      <pivotArea field="-2" type="button" dataOnly="0" labelOnly="1" outline="0" axis="axisRow" fieldPosition="0"/>
    </format>
    <format dxfId="134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41">
      <pivotArea dataOnly="0" labelOnly="1" outline="0" fieldPosition="0">
        <references count="1">
          <reference field="0" count="0"/>
        </references>
      </pivotArea>
    </format>
    <format dxfId="1340">
      <pivotArea type="origin" dataOnly="0" labelOnly="1" outline="0" fieldPosition="0"/>
    </format>
    <format dxfId="1339">
      <pivotArea field="0" type="button" dataOnly="0" labelOnly="1" outline="0" axis="axisCol" fieldPosition="0"/>
    </format>
    <format dxfId="1338">
      <pivotArea type="topRight" dataOnly="0" labelOnly="1" outline="0" fieldPosition="0"/>
    </format>
    <format dxfId="1337">
      <pivotArea field="-2" type="button" dataOnly="0" labelOnly="1" outline="0" axis="axisRow" fieldPosition="0"/>
    </format>
    <format dxfId="1336">
      <pivotArea type="origin" dataOnly="0" labelOnly="1" outline="0" fieldPosition="0"/>
    </format>
    <format dxfId="1335">
      <pivotArea field="0" type="button" dataOnly="0" labelOnly="1" outline="0" axis="axisCol" fieldPosition="0"/>
    </format>
    <format dxfId="1334">
      <pivotArea type="topRight" dataOnly="0" labelOnly="1" outline="0" fieldPosition="0"/>
    </format>
    <format dxfId="1333">
      <pivotArea field="-2" type="button" dataOnly="0" labelOnly="1" outline="0" axis="axisRow" fieldPosition="0"/>
    </format>
    <format dxfId="1332">
      <pivotArea dataOnly="0" labelOnly="1" outline="0" fieldPosition="0">
        <references count="1">
          <reference field="0" count="0"/>
        </references>
      </pivotArea>
    </format>
    <format dxfId="1331">
      <pivotArea dataOnly="0" labelOnly="1" outline="0" fieldPosition="0">
        <references count="1">
          <reference field="0" count="1">
            <x v="0"/>
          </reference>
        </references>
      </pivotArea>
    </format>
    <format dxfId="1330">
      <pivotArea outline="0" fieldPosition="0">
        <references count="1">
          <reference field="0" count="1" selected="0">
            <x v="10"/>
          </reference>
        </references>
      </pivotArea>
    </format>
    <format dxfId="1329">
      <pivotArea dataOnly="0" labelOnly="1" outline="0" fieldPosition="0">
        <references count="1">
          <reference field="0" count="1">
            <x v="11"/>
          </reference>
        </references>
      </pivotArea>
    </format>
    <format dxfId="1328">
      <pivotArea dataOnly="0" labelOnly="1" outline="0" fieldPosition="0">
        <references count="1">
          <reference field="0" count="1">
            <x v="12"/>
          </reference>
        </references>
      </pivotArea>
    </format>
    <format dxfId="1327">
      <pivotArea dataOnly="0" labelOnly="1" outline="0" fieldPosition="0">
        <references count="1">
          <reference field="0" count="1">
            <x v="13"/>
          </reference>
        </references>
      </pivotArea>
    </format>
  </formats>
  <chartFormats count="14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C3213-D79C-458C-BFE2-A4FE11ED4BB8}" name="Tabela dinâmica14" cacheId="137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737:P750" firstHeaderRow="1" firstDataRow="2" firstDataCol="1"/>
  <pivotFields count="16">
    <pivotField axis="axisCol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1">
    <format dxfId="1435">
      <pivotArea outline="0" fieldPosition="0"/>
    </format>
    <format dxfId="14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4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4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4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4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4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4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4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4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422">
      <pivotArea outline="0" fieldPosition="0"/>
    </format>
    <format dxfId="1421">
      <pivotArea outline="0" fieldPosition="0"/>
    </format>
    <format dxfId="1420">
      <pivotArea dataOnly="0" labelOnly="1" outline="0" fieldPosition="0">
        <references count="1">
          <reference field="0" count="0"/>
        </references>
      </pivotArea>
    </format>
    <format dxfId="1419">
      <pivotArea dataOnly="0" labelOnly="1" outline="0" fieldPosition="0">
        <references count="1">
          <reference field="0" count="1">
            <x v="1"/>
          </reference>
        </references>
      </pivotArea>
    </format>
    <format dxfId="141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17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1416">
      <pivotArea type="topRight" dataOnly="0" labelOnly="1" outline="0" offset="K1:L1" fieldPosition="0"/>
    </format>
    <format dxfId="1415">
      <pivotArea dataOnly="0" labelOnly="1" outline="0" fieldPosition="0">
        <references count="1">
          <reference field="0" count="1">
            <x v="0"/>
          </reference>
        </references>
      </pivotArea>
    </format>
    <format dxfId="1414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1413">
      <pivotArea outline="0" collapsedLevelsAreSubtotals="1" fieldPosition="0"/>
    </format>
    <format dxfId="1412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411">
      <pivotArea dataOnly="0" labelOnly="1" outline="0" fieldPosition="0">
        <references count="1">
          <reference field="0" count="1">
            <x v="3"/>
          </reference>
        </references>
      </pivotArea>
    </format>
    <format dxfId="1410">
      <pivotArea dataOnly="0" labelOnly="1" outline="0" fieldPosition="0">
        <references count="1">
          <reference field="0" count="1">
            <x v="4"/>
          </reference>
        </references>
      </pivotArea>
    </format>
    <format dxfId="140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08">
      <pivotArea dataOnly="0" labelOnly="1" outline="0" fieldPosition="0">
        <references count="1">
          <reference field="0" count="1">
            <x v="5"/>
          </reference>
        </references>
      </pivotArea>
    </format>
    <format dxfId="140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06">
      <pivotArea dataOnly="0" labelOnly="1" outline="0" fieldPosition="0">
        <references count="1">
          <reference field="0" count="1">
            <x v="6"/>
          </reference>
        </references>
      </pivotArea>
    </format>
    <format dxfId="1405">
      <pivotArea dataOnly="0" labelOnly="1" outline="0" fieldPosition="0">
        <references count="1">
          <reference field="0" count="1">
            <x v="7"/>
          </reference>
        </references>
      </pivotArea>
    </format>
    <format dxfId="140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03">
      <pivotArea dataOnly="0" labelOnly="1" outline="0" fieldPosition="0">
        <references count="1">
          <reference field="0" count="1">
            <x v="8"/>
          </reference>
        </references>
      </pivotArea>
    </format>
    <format dxfId="140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01">
      <pivotArea dataOnly="0" labelOnly="1" outline="0" fieldPosition="0">
        <references count="1">
          <reference field="0" count="1">
            <x v="9"/>
          </reference>
        </references>
      </pivotArea>
    </format>
    <format dxfId="1400">
      <pivotArea dataOnly="0" labelOnly="1" outline="0" fieldPosition="0">
        <references count="1">
          <reference field="0" count="1">
            <x v="10"/>
          </reference>
        </references>
      </pivotArea>
    </format>
    <format dxfId="1399">
      <pivotArea type="origin" dataOnly="0" labelOnly="1" outline="0" fieldPosition="0"/>
    </format>
    <format dxfId="1398">
      <pivotArea field="0" type="button" dataOnly="0" labelOnly="1" outline="0" axis="axisCol" fieldPosition="0"/>
    </format>
    <format dxfId="1397">
      <pivotArea type="topRight" dataOnly="0" labelOnly="1" outline="0" fieldPosition="0"/>
    </format>
    <format dxfId="1396">
      <pivotArea field="-2" type="button" dataOnly="0" labelOnly="1" outline="0" axis="axisRow" fieldPosition="0"/>
    </format>
    <format dxfId="1395">
      <pivotArea type="origin" dataOnly="0" labelOnly="1" outline="0" fieldPosition="0"/>
    </format>
    <format dxfId="1394">
      <pivotArea field="0" type="button" dataOnly="0" labelOnly="1" outline="0" axis="axisCol" fieldPosition="0"/>
    </format>
    <format dxfId="1393">
      <pivotArea type="topRight" dataOnly="0" labelOnly="1" outline="0" fieldPosition="0"/>
    </format>
    <format dxfId="1392">
      <pivotArea field="-2" type="button" dataOnly="0" labelOnly="1" outline="0" axis="axisRow" fieldPosition="0"/>
    </format>
    <format dxfId="1391">
      <pivotArea dataOnly="0" labelOnly="1" outline="0" fieldPosition="0">
        <references count="1">
          <reference field="0" count="0"/>
        </references>
      </pivotArea>
    </format>
    <format dxfId="1390">
      <pivotArea dataOnly="0" labelOnly="1" outline="0" fieldPosition="0">
        <references count="1">
          <reference field="0" count="1">
            <x v="0"/>
          </reference>
        </references>
      </pivotArea>
    </format>
    <format dxfId="1389">
      <pivotArea outline="0" fieldPosition="0">
        <references count="1">
          <reference field="0" count="1" selected="0">
            <x v="10"/>
          </reference>
        </references>
      </pivotArea>
    </format>
    <format dxfId="1388">
      <pivotArea dataOnly="0" labelOnly="1" outline="0" fieldPosition="0">
        <references count="1">
          <reference field="0" count="1">
            <x v="11"/>
          </reference>
        </references>
      </pivotArea>
    </format>
    <format dxfId="1387">
      <pivotArea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format>
    <format dxfId="1386">
      <pivotArea dataOnly="0" labelOnly="1" outline="0" fieldPosition="0">
        <references count="1">
          <reference field="0" count="1">
            <x v="12"/>
          </reference>
        </references>
      </pivotArea>
    </format>
    <format dxfId="1385">
      <pivotArea dataOnly="0" labelOnly="1" outline="0" fieldPosition="0">
        <references count="1">
          <reference field="0" count="1">
            <x v="13"/>
          </reference>
        </references>
      </pivotArea>
    </format>
  </formats>
  <chartFormats count="14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DB9D7-C99E-45FC-9AAC-EAB9C448B433}" name="Tabela dinâmica7" cacheId="167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451:AB464" firstHeaderRow="1" firstDataRow="2" firstDataCol="1" rowPageCount="1" colPageCount="1"/>
  <pivotFields count="16">
    <pivotField axis="axisCol" compact="0" outline="0" subtotalTop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Page" compact="0" outline="0" subtotalTop="0" showAll="0" includeNewItemsInFilter="1" sortType="ascending" rankBy="0">
      <items count="17">
        <item x="15"/>
        <item x="14"/>
        <item x="13"/>
        <item x="8"/>
        <item x="1"/>
        <item x="0"/>
        <item x="6"/>
        <item x="11"/>
        <item x="9"/>
        <item x="2"/>
        <item x="3"/>
        <item x="12"/>
        <item x="7"/>
        <item x="4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pageFields count="1">
    <pageField fld="1" hier="0"/>
  </pageField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69">
    <format dxfId="1504">
      <pivotArea outline="0" fieldPosition="0"/>
    </format>
    <format dxfId="1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0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49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49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4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49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49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49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49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49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491">
      <pivotArea dataOnly="0" labelOnly="1" outline="0" fieldPosition="0">
        <references count="1">
          <reference field="0" count="1">
            <x v="0"/>
          </reference>
        </references>
      </pivotArea>
    </format>
    <format dxfId="1490">
      <pivotArea dataOnly="0" labelOnly="1" outline="0" fieldPosition="0">
        <references count="1">
          <reference field="0" count="1">
            <x v="1"/>
          </reference>
        </references>
      </pivotArea>
    </format>
    <format dxfId="1489">
      <pivotArea dataOnly="0" labelOnly="1" outline="0" fieldPosition="0">
        <references count="1">
          <reference field="0" count="1">
            <x v="2"/>
          </reference>
        </references>
      </pivotArea>
    </format>
    <format dxfId="1488">
      <pivotArea dataOnly="0" labelOnly="1" outline="0" fieldPosition="0">
        <references count="1">
          <reference field="0" count="1">
            <x v="3"/>
          </reference>
        </references>
      </pivotArea>
    </format>
    <format dxfId="1487">
      <pivotArea dataOnly="0" labelOnly="1" outline="0" fieldPosition="0">
        <references count="1">
          <reference field="0" count="1">
            <x v="4"/>
          </reference>
        </references>
      </pivotArea>
    </format>
    <format dxfId="1486">
      <pivotArea dataOnly="0" labelOnly="1" outline="0" fieldPosition="0">
        <references count="1">
          <reference field="0" count="1">
            <x v="5"/>
          </reference>
        </references>
      </pivotArea>
    </format>
    <format dxfId="1485">
      <pivotArea dataOnly="0" labelOnly="1" outline="0" fieldPosition="0">
        <references count="1">
          <reference field="0" count="1">
            <x v="6"/>
          </reference>
        </references>
      </pivotArea>
    </format>
    <format dxfId="1484">
      <pivotArea dataOnly="0" labelOnly="1" outline="0" fieldPosition="0">
        <references count="1">
          <reference field="0" count="1">
            <x v="7"/>
          </reference>
        </references>
      </pivotArea>
    </format>
    <format dxfId="1483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1482">
      <pivotArea outline="0" fieldPosition="0"/>
    </format>
    <format dxfId="1481">
      <pivotArea outline="0" fieldPosition="0">
        <references count="2">
          <reference field="4294967294" count="1" selected="0">
            <x v="0"/>
          </reference>
          <reference field="0" count="3" selected="0">
            <x v="8"/>
            <x v="9"/>
            <x v="10"/>
          </reference>
        </references>
      </pivotArea>
    </format>
    <format dxfId="1480">
      <pivotArea outline="0" fieldPosition="0"/>
    </format>
    <format dxfId="1479">
      <pivotArea outline="0" fieldPosition="0"/>
    </format>
    <format dxfId="1478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77">
      <pivotArea outline="0" fieldPosition="0"/>
    </format>
    <format dxfId="1476">
      <pivotArea dataOnly="0" labelOnly="1" outline="0" fieldPosition="0">
        <references count="1">
          <reference field="0" count="0"/>
        </references>
      </pivotArea>
    </format>
    <format dxfId="1475">
      <pivotArea type="topRight" dataOnly="0" labelOnly="1" outline="0" offset="H1:M1" fieldPosition="0"/>
    </format>
    <format dxfId="1474">
      <pivotArea dataOnly="0" labelOnly="1" outline="0" fieldPosition="0">
        <references count="1">
          <reference field="0" count="6">
            <x v="8"/>
            <x v="9"/>
            <x v="10"/>
            <x v="11"/>
            <x v="12"/>
            <x v="13"/>
          </reference>
        </references>
      </pivotArea>
    </format>
    <format dxfId="1473">
      <pivotArea dataOnly="0" labelOnly="1" outline="0" fieldPosition="0">
        <references count="1">
          <reference field="0" count="1">
            <x v="14"/>
          </reference>
        </references>
      </pivotArea>
    </format>
    <format dxfId="1472">
      <pivotArea dataOnly="0" labelOnly="1" outline="0" fieldPosition="0">
        <references count="1">
          <reference field="0" count="1">
            <x v="15"/>
          </reference>
        </references>
      </pivotArea>
    </format>
    <format dxfId="1471">
      <pivotArea outline="0" collapsedLevelsAreSubtotals="1" fieldPosition="0"/>
    </format>
    <format dxfId="1470">
      <pivotArea dataOnly="0" labelOnly="1" outline="0" fieldPosition="0">
        <references count="1">
          <reference field="0" count="1">
            <x v="16"/>
          </reference>
        </references>
      </pivotArea>
    </format>
    <format dxfId="146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68">
      <pivotArea dataOnly="0" labelOnly="1" outline="0" fieldPosition="0">
        <references count="1">
          <reference field="0" count="1">
            <x v="17"/>
          </reference>
        </references>
      </pivotArea>
    </format>
    <format dxfId="146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66">
      <pivotArea dataOnly="0" labelOnly="1" outline="0" fieldPosition="0">
        <references count="1">
          <reference field="0" count="1">
            <x v="18"/>
          </reference>
        </references>
      </pivotArea>
    </format>
    <format dxfId="1465">
      <pivotArea dataOnly="0" labelOnly="1" outline="0" fieldPosition="0">
        <references count="1">
          <reference field="0" count="1">
            <x v="19"/>
          </reference>
        </references>
      </pivotArea>
    </format>
    <format dxfId="1464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63">
      <pivotArea dataOnly="0" labelOnly="1" outline="0" fieldPosition="0">
        <references count="1">
          <reference field="0" count="1">
            <x v="20"/>
          </reference>
        </references>
      </pivotArea>
    </format>
    <format dxfId="146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61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6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459">
      <pivotArea dataOnly="0" labelOnly="1" outline="0" fieldPosition="0">
        <references count="1">
          <reference field="0" count="1">
            <x v="21"/>
          </reference>
        </references>
      </pivotArea>
    </format>
    <format dxfId="1458">
      <pivotArea outline="0" fieldPosition="0">
        <references count="1">
          <reference field="0" count="1" selected="0">
            <x v="22"/>
          </reference>
        </references>
      </pivotArea>
    </format>
    <format dxfId="1457">
      <pivotArea dataOnly="0" labelOnly="1" outline="0" fieldPosition="0">
        <references count="1">
          <reference field="0" count="1">
            <x v="22"/>
          </reference>
        </references>
      </pivotArea>
    </format>
    <format dxfId="1456">
      <pivotArea type="all" dataOnly="0" outline="0" fieldPosition="0"/>
    </format>
    <format dxfId="1455">
      <pivotArea outline="0" collapsedLevelsAreSubtotals="1" fieldPosition="0"/>
    </format>
    <format dxfId="1454">
      <pivotArea type="origin" dataOnly="0" labelOnly="1" outline="0" fieldPosition="0"/>
    </format>
    <format dxfId="1453">
      <pivotArea field="0" type="button" dataOnly="0" labelOnly="1" outline="0" axis="axisCol" fieldPosition="0"/>
    </format>
    <format dxfId="1452">
      <pivotArea type="topRight" dataOnly="0" labelOnly="1" outline="0" fieldPosition="0"/>
    </format>
    <format dxfId="1451">
      <pivotArea field="-2" type="button" dataOnly="0" labelOnly="1" outline="0" axis="axisRow" fieldPosition="0"/>
    </format>
    <format dxfId="145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49">
      <pivotArea dataOnly="0" labelOnly="1" outline="0" fieldPosition="0">
        <references count="1">
          <reference field="0" count="0"/>
        </references>
      </pivotArea>
    </format>
    <format dxfId="1448">
      <pivotArea field="-2" type="button" dataOnly="0" labelOnly="1" outline="0" axis="axisRow" fieldPosition="0"/>
    </format>
    <format dxfId="1447">
      <pivotArea field="0" type="button" dataOnly="0" labelOnly="1" outline="0" axis="axisCol" fieldPosition="0"/>
    </format>
    <format dxfId="1446">
      <pivotArea type="topRight" dataOnly="0" labelOnly="1" outline="0" fieldPosition="0"/>
    </format>
    <format dxfId="1445">
      <pivotArea type="origin" dataOnly="0" labelOnly="1" outline="0" fieldPosition="0"/>
    </format>
    <format dxfId="1444">
      <pivotArea field="0" type="button" dataOnly="0" labelOnly="1" outline="0" axis="axisCol" fieldPosition="0"/>
    </format>
    <format dxfId="1443">
      <pivotArea type="topRight" dataOnly="0" labelOnly="1" outline="0" fieldPosition="0"/>
    </format>
    <format dxfId="1442">
      <pivotArea field="-2" type="button" dataOnly="0" labelOnly="1" outline="0" axis="axisRow" fieldPosition="0"/>
    </format>
    <format dxfId="1441">
      <pivotArea dataOnly="0" labelOnly="1" outline="0" fieldPosition="0">
        <references count="1">
          <reference field="0" count="0"/>
        </references>
      </pivotArea>
    </format>
    <format dxfId="1440">
      <pivotArea field="1" type="button" dataOnly="0" labelOnly="1" outline="0" axis="axisPage" fieldPosition="0"/>
    </format>
    <format dxfId="1439">
      <pivotArea outline="0" fieldPosition="0">
        <references count="1">
          <reference field="0" count="1" selected="0">
            <x v="22"/>
          </reference>
        </references>
      </pivotArea>
    </format>
    <format dxfId="1438">
      <pivotArea dataOnly="0" labelOnly="1" outline="0" fieldPosition="0">
        <references count="1">
          <reference field="0" count="1">
            <x v="23"/>
          </reference>
        </references>
      </pivotArea>
    </format>
    <format dxfId="1437">
      <pivotArea dataOnly="0" labelOnly="1" outline="0" fieldPosition="0">
        <references count="1">
          <reference field="0" count="1">
            <x v="24"/>
          </reference>
        </references>
      </pivotArea>
    </format>
    <format dxfId="1436">
      <pivotArea dataOnly="0" labelOnly="1" outline="0" fieldPosition="0">
        <references count="1">
          <reference field="0" count="1">
            <x v="25"/>
          </reference>
        </references>
      </pivotArea>
    </format>
  </formats>
  <chartFormats count="26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84851-3BE0-4B3F-9939-F63B06F35D3C}" name="Tabela dinâmica13" cacheId="175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2">
  <location ref="B683:P696" firstHeaderRow="1" firstDataRow="2" firstDataCol="1"/>
  <pivotFields count="16">
    <pivotField axis="axisCol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52">
    <format dxfId="1556">
      <pivotArea outline="0" fieldPosition="0"/>
    </format>
    <format dxfId="15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5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5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55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5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4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4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4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4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4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43">
      <pivotArea outline="0" fieldPosition="0"/>
    </format>
    <format dxfId="1542">
      <pivotArea outline="0" fieldPosition="0"/>
    </format>
    <format dxfId="1541">
      <pivotArea dataOnly="0" labelOnly="1" outline="0" fieldPosition="0">
        <references count="1">
          <reference field="0" count="0"/>
        </references>
      </pivotArea>
    </format>
    <format dxfId="1540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1539">
      <pivotArea type="topRight" dataOnly="0" labelOnly="1" outline="0" offset="K1:L1" fieldPosition="0"/>
    </format>
    <format dxfId="1538">
      <pivotArea outline="0" collapsedLevelsAreSubtotals="1" fieldPosition="0">
        <references count="2">
          <reference field="4294967294" count="1" selected="0">
            <x v="0"/>
          </reference>
          <reference field="0" count="3" selected="0">
            <x v="0"/>
            <x v="1"/>
            <x v="2"/>
          </reference>
        </references>
      </pivotArea>
    </format>
    <format dxfId="1537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536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535">
      <pivotArea outline="0" collapsedLevelsAreSubtotals="1" fieldPosition="0"/>
    </format>
    <format dxfId="1534">
      <pivotArea dataOnly="0" labelOnly="1" outline="0" fieldPosition="0">
        <references count="1">
          <reference field="0" count="1">
            <x v="3"/>
          </reference>
        </references>
      </pivotArea>
    </format>
    <format dxfId="1533">
      <pivotArea dataOnly="0" labelOnly="1" outline="0" fieldPosition="0">
        <references count="1">
          <reference field="0" count="1">
            <x v="4"/>
          </reference>
        </references>
      </pivotArea>
    </format>
    <format dxfId="1532">
      <pivotArea dataOnly="0" labelOnly="1" outline="0" fieldPosition="0">
        <references count="1">
          <reference field="0" count="0"/>
        </references>
      </pivotArea>
    </format>
    <format dxfId="153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30">
      <pivotArea dataOnly="0" labelOnly="1" outline="0" fieldPosition="0">
        <references count="1">
          <reference field="0" count="1">
            <x v="5"/>
          </reference>
        </references>
      </pivotArea>
    </format>
    <format dxfId="152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28">
      <pivotArea dataOnly="0" labelOnly="1" outline="0" fieldPosition="0">
        <references count="1">
          <reference field="0" count="1">
            <x v="6"/>
          </reference>
        </references>
      </pivotArea>
    </format>
    <format dxfId="1527">
      <pivotArea dataOnly="0" labelOnly="1" outline="0" fieldPosition="0">
        <references count="1">
          <reference field="0" count="1">
            <x v="7"/>
          </reference>
        </references>
      </pivotArea>
    </format>
    <format dxfId="1526">
      <pivotArea dataOnly="0" labelOnly="1" outline="0" fieldPosition="0">
        <references count="1">
          <reference field="0" count="1">
            <x v="0"/>
          </reference>
        </references>
      </pivotArea>
    </format>
    <format dxfId="152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24">
      <pivotArea dataOnly="0" labelOnly="1" outline="0" fieldPosition="0">
        <references count="1">
          <reference field="0" count="1">
            <x v="8"/>
          </reference>
        </references>
      </pivotArea>
    </format>
    <format dxfId="1523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2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21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20">
      <pivotArea dataOnly="0" labelOnly="1" outline="0" fieldPosition="0">
        <references count="1">
          <reference field="0" count="1">
            <x v="9"/>
          </reference>
        </references>
      </pivotArea>
    </format>
    <format dxfId="1519">
      <pivotArea dataOnly="0" labelOnly="1" outline="0" fieldPosition="0">
        <references count="1">
          <reference field="0" count="1">
            <x v="10"/>
          </reference>
        </references>
      </pivotArea>
    </format>
    <format dxfId="1518">
      <pivotArea type="origin" dataOnly="0" labelOnly="1" outline="0" fieldPosition="0"/>
    </format>
    <format dxfId="1517">
      <pivotArea field="0" type="button" dataOnly="0" labelOnly="1" outline="0" axis="axisCol" fieldPosition="0"/>
    </format>
    <format dxfId="1516">
      <pivotArea type="topRight" dataOnly="0" labelOnly="1" outline="0" fieldPosition="0"/>
    </format>
    <format dxfId="1515">
      <pivotArea field="-2" type="button" dataOnly="0" labelOnly="1" outline="0" axis="axisRow" fieldPosition="0"/>
    </format>
    <format dxfId="1514">
      <pivotArea type="origin" dataOnly="0" labelOnly="1" outline="0" fieldPosition="0"/>
    </format>
    <format dxfId="1513">
      <pivotArea field="0" type="button" dataOnly="0" labelOnly="1" outline="0" axis="axisCol" fieldPosition="0"/>
    </format>
    <format dxfId="1512">
      <pivotArea type="topRight" dataOnly="0" labelOnly="1" outline="0" fieldPosition="0"/>
    </format>
    <format dxfId="1511">
      <pivotArea field="-2" type="button" dataOnly="0" labelOnly="1" outline="0" axis="axisRow" fieldPosition="0"/>
    </format>
    <format dxfId="1510">
      <pivotArea dataOnly="0" labelOnly="1" outline="0" fieldPosition="0">
        <references count="1">
          <reference field="0" count="0"/>
        </references>
      </pivotArea>
    </format>
    <format dxfId="1509">
      <pivotArea outline="0" fieldPosition="0">
        <references count="1">
          <reference field="0" count="1" selected="0">
            <x v="10"/>
          </reference>
        </references>
      </pivotArea>
    </format>
    <format dxfId="1508">
      <pivotArea dataOnly="0" labelOnly="1" outline="0" fieldPosition="0">
        <references count="1">
          <reference field="0" count="1">
            <x v="11"/>
          </reference>
        </references>
      </pivotArea>
    </format>
    <format dxfId="1507">
      <pivotArea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format>
    <format dxfId="1506">
      <pivotArea dataOnly="0" labelOnly="1" outline="0" fieldPosition="0">
        <references count="1">
          <reference field="0" count="1">
            <x v="12"/>
          </reference>
        </references>
      </pivotArea>
    </format>
    <format dxfId="1505">
      <pivotArea dataOnly="0" labelOnly="1" outline="0" fieldPosition="0">
        <references count="1">
          <reference field="0" count="1">
            <x v="13"/>
          </reference>
        </references>
      </pivotArea>
    </format>
  </formats>
  <chartFormats count="14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752F7-F7EC-4C5E-95FB-510CABCF44F2}" name="Tabela dinâmica20" cacheId="133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3" indent="0" compact="0" compactData="0" gridDropZones="1" chartFormat="1">
  <location ref="B626:AB639" firstHeaderRow="1" firstDataRow="2" firstDataCol="1"/>
  <pivotFields count="16">
    <pivotField axis="axisCol" compact="0" outline="0" subtotalTop="0" showAll="0" includeNewItemsInFilter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2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</dataFields>
  <formats count="49">
    <format dxfId="1605">
      <pivotArea outline="0" fieldPosition="0"/>
    </format>
    <format dxfId="1604">
      <pivotArea dataOnly="0" labelOnly="1" outline="0" fieldPosition="0">
        <references count="1">
          <reference field="0" count="1">
            <x v="0"/>
          </reference>
        </references>
      </pivotArea>
    </format>
    <format dxfId="1603">
      <pivotArea dataOnly="0" labelOnly="1" outline="0" fieldPosition="0">
        <references count="1">
          <reference field="0" count="1">
            <x v="1"/>
          </reference>
        </references>
      </pivotArea>
    </format>
    <format dxfId="1602">
      <pivotArea dataOnly="0" labelOnly="1" outline="0" fieldPosition="0">
        <references count="1">
          <reference field="0" count="1">
            <x v="2"/>
          </reference>
        </references>
      </pivotArea>
    </format>
    <format dxfId="16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9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9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59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9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9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9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9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9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9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89">
      <pivotArea dataOnly="0" labelOnly="1" outline="0" fieldPosition="0">
        <references count="1">
          <reference field="0" count="1">
            <x v="3"/>
          </reference>
        </references>
      </pivotArea>
    </format>
    <format dxfId="1588">
      <pivotArea dataOnly="0" labelOnly="1" outline="0" fieldPosition="0">
        <references count="1">
          <reference field="0" count="1">
            <x v="4"/>
          </reference>
        </references>
      </pivotArea>
    </format>
    <format dxfId="1587">
      <pivotArea dataOnly="0" labelOnly="1" outline="0" fieldPosition="0">
        <references count="1">
          <reference field="0" count="1">
            <x v="5"/>
          </reference>
        </references>
      </pivotArea>
    </format>
    <format dxfId="1586">
      <pivotArea dataOnly="0" labelOnly="1" outline="0" fieldPosition="0">
        <references count="1">
          <reference field="0" count="1">
            <x v="6"/>
          </reference>
        </references>
      </pivotArea>
    </format>
    <format dxfId="1585">
      <pivotArea dataOnly="0" labelOnly="1" outline="0" fieldPosition="0">
        <references count="1">
          <reference field="0" count="1">
            <x v="7"/>
          </reference>
        </references>
      </pivotArea>
    </format>
    <format dxfId="1584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1583">
      <pivotArea dataOnly="0" labelOnly="1" outline="0" fieldPosition="0">
        <references count="1">
          <reference field="0" count="1">
            <x v="8"/>
          </reference>
        </references>
      </pivotArea>
    </format>
    <format dxfId="1582">
      <pivotArea outline="0" fieldPosition="0"/>
    </format>
    <format dxfId="1581">
      <pivotArea dataOnly="0" labelOnly="1" outline="0" fieldPosition="0">
        <references count="1">
          <reference field="0" count="0"/>
        </references>
      </pivotArea>
    </format>
    <format dxfId="158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79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1578">
      <pivotArea dataOnly="0" labelOnly="1" outline="0" fieldPosition="0">
        <references count="1">
          <reference field="0" count="1">
            <x v="15"/>
          </reference>
        </references>
      </pivotArea>
    </format>
    <format dxfId="1577">
      <pivotArea dataOnly="0" labelOnly="1" outline="0" fieldPosition="0">
        <references count="1">
          <reference field="0" count="1">
            <x v="16"/>
          </reference>
        </references>
      </pivotArea>
    </format>
    <format dxfId="1576">
      <pivotArea dataOnly="0" labelOnly="1" outline="0" fieldPosition="0">
        <references count="1">
          <reference field="0" count="1">
            <x v="17"/>
          </reference>
        </references>
      </pivotArea>
    </format>
    <format dxfId="1575">
      <pivotArea dataOnly="0" labelOnly="1" outline="0" fieldPosition="0">
        <references count="1">
          <reference field="0" count="1">
            <x v="18"/>
          </reference>
        </references>
      </pivotArea>
    </format>
    <format dxfId="1574">
      <pivotArea dataOnly="0" labelOnly="1" outline="0" fieldPosition="0">
        <references count="1">
          <reference field="0" count="1">
            <x v="19"/>
          </reference>
        </references>
      </pivotArea>
    </format>
    <format dxfId="1573">
      <pivotArea dataOnly="0" labelOnly="1" outline="0" fieldPosition="0">
        <references count="1">
          <reference field="0" count="1">
            <x v="20"/>
          </reference>
        </references>
      </pivotArea>
    </format>
    <format dxfId="1572">
      <pivotArea dataOnly="0" labelOnly="1" outline="0" fieldPosition="0">
        <references count="1">
          <reference field="0" count="1">
            <x v="21"/>
          </reference>
        </references>
      </pivotArea>
    </format>
    <format dxfId="1571">
      <pivotArea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format>
    <format dxfId="1570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569">
      <pivotArea dataOnly="0" labelOnly="1" outline="0" fieldPosition="0">
        <references count="1">
          <reference field="0" count="1">
            <x v="22"/>
          </reference>
        </references>
      </pivotArea>
    </format>
    <format dxfId="1568">
      <pivotArea type="origin" dataOnly="0" labelOnly="1" outline="0" fieldPosition="0"/>
    </format>
    <format dxfId="1567">
      <pivotArea field="0" type="button" dataOnly="0" labelOnly="1" outline="0" axis="axisCol" fieldPosition="0"/>
    </format>
    <format dxfId="1566">
      <pivotArea type="topRight" dataOnly="0" labelOnly="1" outline="0" fieldPosition="0"/>
    </format>
    <format dxfId="1565">
      <pivotArea type="origin" dataOnly="0" labelOnly="1" outline="0" fieldPosition="0"/>
    </format>
    <format dxfId="1564">
      <pivotArea field="0" type="button" dataOnly="0" labelOnly="1" outline="0" axis="axisCol" fieldPosition="0"/>
    </format>
    <format dxfId="1563">
      <pivotArea type="topRight" dataOnly="0" labelOnly="1" outline="0" fieldPosition="0"/>
    </format>
    <format dxfId="1562">
      <pivotArea field="-2" type="button" dataOnly="0" labelOnly="1" outline="0" axis="axisRow" fieldPosition="0"/>
    </format>
    <format dxfId="1561">
      <pivotArea dataOnly="0" labelOnly="1" outline="0" fieldPosition="0">
        <references count="1">
          <reference field="0" count="0"/>
        </references>
      </pivotArea>
    </format>
    <format dxfId="1560">
      <pivotArea outline="0" fieldPosition="0">
        <references count="1">
          <reference field="0" count="1" selected="0">
            <x v="22"/>
          </reference>
        </references>
      </pivotArea>
    </format>
    <format dxfId="1559">
      <pivotArea dataOnly="0" labelOnly="1" outline="0" fieldPosition="0">
        <references count="1">
          <reference field="0" count="1">
            <x v="23"/>
          </reference>
        </references>
      </pivotArea>
    </format>
    <format dxfId="1558">
      <pivotArea dataOnly="0" labelOnly="1" outline="0" fieldPosition="0">
        <references count="1">
          <reference field="0" count="1">
            <x v="24"/>
          </reference>
        </references>
      </pivotArea>
    </format>
    <format dxfId="1557">
      <pivotArea dataOnly="0" labelOnly="1" outline="0" fieldPosition="0">
        <references count="1">
          <reference field="0" count="1">
            <x v="25"/>
          </reference>
        </references>
      </pivotArea>
    </format>
  </formats>
  <chartFormats count="26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1210"/>
  <sheetViews>
    <sheetView tabSelected="1" topLeftCell="B2" zoomScale="70" zoomScaleNormal="70" workbookViewId="0">
      <selection activeCell="B15" sqref="B15"/>
    </sheetView>
  </sheetViews>
  <sheetFormatPr defaultColWidth="0" defaultRowHeight="12.5" zeroHeight="1" x14ac:dyDescent="0.25"/>
  <cols>
    <col min="1" max="1" width="2" style="1" customWidth="1"/>
    <col min="2" max="2" width="24.1796875" style="1" customWidth="1"/>
    <col min="3" max="12" width="16.54296875" style="1" customWidth="1"/>
    <col min="13" max="24" width="17.453125" style="1" customWidth="1"/>
    <col min="25" max="28" width="17.54296875" style="1" customWidth="1"/>
    <col min="29" max="29" width="33.54296875" style="1" bestFit="1" customWidth="1"/>
    <col min="30" max="30" width="17.81640625" style="1" customWidth="1"/>
    <col min="31" max="16384" width="17.81640625" style="1" hidden="1"/>
  </cols>
  <sheetData>
    <row r="1" spans="1:12" x14ac:dyDescent="0.25">
      <c r="A1" s="47"/>
    </row>
    <row r="2" spans="1:12" x14ac:dyDescent="0.25"/>
    <row r="3" spans="1:12" x14ac:dyDescent="0.25"/>
    <row r="4" spans="1:12" x14ac:dyDescent="0.25"/>
    <row r="5" spans="1:12" x14ac:dyDescent="0.25"/>
    <row r="6" spans="1:12" ht="15.5" x14ac:dyDescent="0.35">
      <c r="B6" s="2" t="s">
        <v>0</v>
      </c>
    </row>
    <row r="7" spans="1:12" ht="15.5" x14ac:dyDescent="0.35">
      <c r="B7" s="2" t="s">
        <v>1</v>
      </c>
    </row>
    <row r="8" spans="1:12" ht="12.75" customHeight="1" x14ac:dyDescent="0.25"/>
    <row r="9" spans="1:12" ht="21.75" customHeight="1" x14ac:dyDescent="0.25"/>
    <row r="10" spans="1:12" ht="20" x14ac:dyDescent="0.4">
      <c r="B10" s="122" t="s">
        <v>109</v>
      </c>
      <c r="C10" s="122"/>
      <c r="D10" s="122"/>
      <c r="E10" s="122"/>
      <c r="F10" s="122"/>
      <c r="G10" s="122"/>
      <c r="H10" s="122"/>
      <c r="I10" s="122"/>
      <c r="J10" s="122"/>
      <c r="K10" s="122"/>
    </row>
    <row r="11" spans="1:12" ht="20" x14ac:dyDescent="0.4">
      <c r="B11" s="33" t="s">
        <v>2</v>
      </c>
      <c r="C11" s="3"/>
      <c r="D11" s="3"/>
      <c r="E11" s="3"/>
      <c r="F11" s="3"/>
      <c r="G11" s="3"/>
      <c r="H11" s="3"/>
      <c r="K11" s="85"/>
    </row>
    <row r="12" spans="1:12" ht="20" x14ac:dyDescent="0.4">
      <c r="B12" s="33"/>
      <c r="C12" s="3"/>
      <c r="D12" s="3"/>
      <c r="E12" s="3"/>
      <c r="F12" s="3"/>
      <c r="G12" s="3"/>
      <c r="H12" s="3"/>
    </row>
    <row r="13" spans="1:12" ht="18" customHeight="1" x14ac:dyDescent="0.4">
      <c r="B13" s="34" t="s">
        <v>111</v>
      </c>
      <c r="C13" s="3"/>
      <c r="D13" s="3"/>
      <c r="E13" s="3"/>
      <c r="F13" s="3"/>
      <c r="G13" s="3"/>
      <c r="H13" s="3"/>
      <c r="L13" s="30"/>
    </row>
    <row r="14" spans="1:12" ht="18" customHeight="1" x14ac:dyDescent="0.4">
      <c r="B14" s="3"/>
      <c r="C14" s="3"/>
      <c r="D14" s="3"/>
      <c r="E14" s="3"/>
      <c r="F14" s="3"/>
      <c r="G14" s="3"/>
      <c r="H14" s="3"/>
      <c r="L14" s="30"/>
    </row>
    <row r="15" spans="1:12" ht="18" x14ac:dyDescent="0.25">
      <c r="B15" s="4" t="s">
        <v>3</v>
      </c>
      <c r="G15" s="18"/>
    </row>
    <row r="16" spans="1:12" ht="15.5" x14ac:dyDescent="0.35">
      <c r="B16" s="6" t="s">
        <v>87</v>
      </c>
      <c r="C16" s="18"/>
      <c r="G16" s="18"/>
    </row>
    <row r="17" spans="2:12" ht="15.5" x14ac:dyDescent="0.35">
      <c r="B17" s="6" t="s">
        <v>78</v>
      </c>
      <c r="C17" s="18"/>
      <c r="D17" s="18"/>
      <c r="G17" s="18"/>
    </row>
    <row r="18" spans="2:12" ht="15.5" x14ac:dyDescent="0.35">
      <c r="B18" s="6" t="s">
        <v>88</v>
      </c>
      <c r="C18" s="18"/>
      <c r="D18" s="18"/>
    </row>
    <row r="19" spans="2:12" ht="15.5" x14ac:dyDescent="0.35">
      <c r="B19" s="6" t="s">
        <v>89</v>
      </c>
      <c r="C19" s="18"/>
    </row>
    <row r="20" spans="2:12" ht="15.5" x14ac:dyDescent="0.35">
      <c r="B20" s="6" t="s">
        <v>79</v>
      </c>
      <c r="C20" s="18"/>
      <c r="D20" s="18"/>
    </row>
    <row r="21" spans="2:12" ht="16.5" x14ac:dyDescent="0.35">
      <c r="B21" s="6" t="s">
        <v>90</v>
      </c>
      <c r="C21" s="18"/>
      <c r="D21" s="18"/>
      <c r="F21" s="13"/>
      <c r="G21" s="13"/>
      <c r="H21" s="13"/>
      <c r="L21" s="6"/>
    </row>
    <row r="22" spans="2:12" ht="16.5" x14ac:dyDescent="0.35">
      <c r="B22" s="6" t="s">
        <v>80</v>
      </c>
      <c r="C22" s="18"/>
      <c r="D22" s="18"/>
      <c r="E22" s="18"/>
      <c r="F22" s="13"/>
      <c r="G22" s="13"/>
      <c r="H22" s="13"/>
    </row>
    <row r="23" spans="2:12" ht="14.25" customHeight="1" x14ac:dyDescent="0.35">
      <c r="B23" s="6" t="s">
        <v>91</v>
      </c>
      <c r="C23" s="18"/>
      <c r="D23" s="18"/>
      <c r="F23" s="13"/>
      <c r="G23" s="13"/>
      <c r="H23" s="13"/>
    </row>
    <row r="24" spans="2:12" ht="14.25" customHeight="1" x14ac:dyDescent="0.35">
      <c r="B24" s="6" t="s">
        <v>81</v>
      </c>
      <c r="C24" s="18"/>
      <c r="D24" s="18"/>
      <c r="E24" s="18"/>
      <c r="F24" s="13"/>
      <c r="G24" s="13"/>
      <c r="H24" s="13"/>
    </row>
    <row r="25" spans="2:12" ht="14.25" customHeight="1" x14ac:dyDescent="0.35">
      <c r="B25" s="6" t="s">
        <v>92</v>
      </c>
      <c r="C25" s="18"/>
      <c r="D25" s="18"/>
      <c r="E25" s="18"/>
      <c r="F25" s="13"/>
      <c r="G25" s="13"/>
      <c r="H25" s="13"/>
    </row>
    <row r="26" spans="2:12" ht="14.25" customHeight="1" x14ac:dyDescent="0.35">
      <c r="B26" s="6" t="s">
        <v>82</v>
      </c>
      <c r="C26" s="18"/>
      <c r="D26" s="18"/>
      <c r="E26" s="18"/>
      <c r="F26" s="13"/>
      <c r="G26" s="13"/>
      <c r="H26" s="13"/>
    </row>
    <row r="27" spans="2:12" ht="14.25" customHeight="1" x14ac:dyDescent="0.35">
      <c r="B27" s="6" t="s">
        <v>93</v>
      </c>
      <c r="C27" s="18"/>
      <c r="D27" s="18"/>
      <c r="E27" s="18"/>
      <c r="F27" s="13"/>
      <c r="G27" s="13"/>
      <c r="H27" s="13"/>
    </row>
    <row r="28" spans="2:12" ht="14.25" customHeight="1" x14ac:dyDescent="0.35">
      <c r="B28" s="6" t="s">
        <v>83</v>
      </c>
      <c r="C28" s="18"/>
      <c r="D28" s="18"/>
      <c r="E28" s="18"/>
      <c r="F28" s="13"/>
      <c r="G28" s="13"/>
      <c r="H28" s="13"/>
    </row>
    <row r="29" spans="2:12" ht="14.25" customHeight="1" x14ac:dyDescent="0.35">
      <c r="B29" s="6" t="s">
        <v>94</v>
      </c>
      <c r="C29" s="18"/>
      <c r="D29" s="18"/>
      <c r="E29" s="18"/>
      <c r="F29" s="13"/>
      <c r="G29" s="13"/>
      <c r="H29" s="13"/>
    </row>
    <row r="30" spans="2:12" ht="14.25" customHeight="1" x14ac:dyDescent="0.35">
      <c r="B30" s="6" t="s">
        <v>84</v>
      </c>
      <c r="C30" s="18"/>
      <c r="D30" s="18"/>
      <c r="E30" s="18"/>
      <c r="F30" s="13"/>
      <c r="G30" s="13"/>
      <c r="H30" s="13"/>
    </row>
    <row r="31" spans="2:12" ht="14.25" customHeight="1" x14ac:dyDescent="0.35">
      <c r="B31" s="6" t="s">
        <v>95</v>
      </c>
      <c r="C31" s="18"/>
      <c r="D31" s="18"/>
      <c r="E31" s="18"/>
      <c r="F31" s="13"/>
      <c r="G31" s="13"/>
      <c r="H31" s="13"/>
    </row>
    <row r="32" spans="2:12" ht="14.25" customHeight="1" x14ac:dyDescent="0.35">
      <c r="B32" s="6" t="s">
        <v>85</v>
      </c>
      <c r="C32" s="18"/>
      <c r="D32" s="18"/>
      <c r="E32" s="18"/>
      <c r="F32" s="13"/>
      <c r="G32" s="13"/>
      <c r="H32" s="13"/>
    </row>
    <row r="33" spans="2:34" ht="16.5" x14ac:dyDescent="0.35">
      <c r="B33" s="6" t="s">
        <v>96</v>
      </c>
      <c r="H33" s="13"/>
    </row>
    <row r="34" spans="2:34" ht="16.5" x14ac:dyDescent="0.35">
      <c r="B34" s="6" t="s">
        <v>86</v>
      </c>
      <c r="C34" s="13"/>
    </row>
    <row r="35" spans="2:34" x14ac:dyDescent="0.25"/>
    <row r="36" spans="2:34" ht="15.5" x14ac:dyDescent="0.35">
      <c r="B36" s="19" t="s">
        <v>110</v>
      </c>
      <c r="C36" s="26"/>
      <c r="D36" s="26"/>
      <c r="E36" s="26"/>
      <c r="F36" s="26"/>
      <c r="G36" s="26"/>
    </row>
    <row r="37" spans="2:34" ht="15.5" x14ac:dyDescent="0.35">
      <c r="B37" s="19" t="s">
        <v>105</v>
      </c>
      <c r="C37" s="26"/>
      <c r="D37" s="26"/>
      <c r="E37" s="26"/>
      <c r="F37" s="26"/>
      <c r="G37" s="26"/>
    </row>
    <row r="38" spans="2:34" ht="17.5" x14ac:dyDescent="0.35">
      <c r="B38" s="25" t="s">
        <v>4</v>
      </c>
    </row>
    <row r="39" spans="2:34" ht="15.5" x14ac:dyDescent="0.35">
      <c r="B39" s="27" t="s">
        <v>5</v>
      </c>
    </row>
    <row r="40" spans="2:34" ht="14.5" x14ac:dyDescent="0.25">
      <c r="L40" s="10"/>
    </row>
    <row r="41" spans="2:34" x14ac:dyDescent="0.25"/>
    <row r="42" spans="2:34" ht="18" x14ac:dyDescent="0.4">
      <c r="B42" s="5" t="s">
        <v>87</v>
      </c>
    </row>
    <row r="43" spans="2:34" x14ac:dyDescent="0.25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 spans="2:34" ht="13" x14ac:dyDescent="0.3">
      <c r="B44" s="109"/>
      <c r="C44" s="109" t="s">
        <v>6</v>
      </c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8"/>
      <c r="AC44" s="67" t="s">
        <v>7</v>
      </c>
    </row>
    <row r="45" spans="2:34" ht="13" x14ac:dyDescent="0.3">
      <c r="B45" s="109" t="s">
        <v>8</v>
      </c>
      <c r="C45" s="63">
        <v>2000</v>
      </c>
      <c r="D45" s="63">
        <v>2001</v>
      </c>
      <c r="E45" s="63">
        <v>2002</v>
      </c>
      <c r="F45" s="63">
        <v>2003</v>
      </c>
      <c r="G45" s="63">
        <v>2004</v>
      </c>
      <c r="H45" s="63">
        <v>2005</v>
      </c>
      <c r="I45" s="63">
        <v>2006</v>
      </c>
      <c r="J45" s="63">
        <v>2007</v>
      </c>
      <c r="K45" s="63">
        <v>2008</v>
      </c>
      <c r="L45" s="63">
        <v>2009</v>
      </c>
      <c r="M45" s="63">
        <v>2010</v>
      </c>
      <c r="N45" s="63">
        <v>2011</v>
      </c>
      <c r="O45" s="63">
        <v>2012</v>
      </c>
      <c r="P45" s="63">
        <v>2013</v>
      </c>
      <c r="Q45" s="63">
        <v>2014</v>
      </c>
      <c r="R45" s="63">
        <v>2015</v>
      </c>
      <c r="S45" s="63">
        <v>2016</v>
      </c>
      <c r="T45" s="63">
        <v>2017</v>
      </c>
      <c r="U45" s="64">
        <v>2018</v>
      </c>
      <c r="V45" s="64">
        <v>2019</v>
      </c>
      <c r="W45" s="64">
        <v>2020</v>
      </c>
      <c r="X45" s="74" t="s">
        <v>9</v>
      </c>
      <c r="Y45" s="64">
        <v>2022</v>
      </c>
      <c r="Z45" s="74" t="s">
        <v>75</v>
      </c>
      <c r="AA45" s="64">
        <v>2024</v>
      </c>
      <c r="AB45" s="64">
        <v>2025</v>
      </c>
      <c r="AC45" s="69" t="s">
        <v>77</v>
      </c>
      <c r="AD45" s="37"/>
      <c r="AE45" s="37"/>
      <c r="AF45" s="37"/>
      <c r="AG45" s="37"/>
      <c r="AH45" s="37"/>
    </row>
    <row r="46" spans="2:34" ht="13.5" x14ac:dyDescent="0.3">
      <c r="B46" s="91" t="s">
        <v>10</v>
      </c>
      <c r="C46" s="156">
        <v>8117317.868538049</v>
      </c>
      <c r="D46" s="156">
        <v>13093982.121568831</v>
      </c>
      <c r="E46" s="156">
        <v>9845413.1583822519</v>
      </c>
      <c r="F46" s="156">
        <v>10216689.00561782</v>
      </c>
      <c r="G46" s="156">
        <v>13598425.161211858</v>
      </c>
      <c r="H46" s="156">
        <v>13049709.029935563</v>
      </c>
      <c r="I46" s="156">
        <v>7295779.5151029415</v>
      </c>
      <c r="J46" s="156">
        <v>14057307.918363823</v>
      </c>
      <c r="K46" s="156">
        <v>9868698.2478187252</v>
      </c>
      <c r="L46" s="156">
        <v>10794589.43044601</v>
      </c>
      <c r="M46" s="156">
        <v>7991970.9618199999</v>
      </c>
      <c r="N46" s="156">
        <v>6436541.2738141911</v>
      </c>
      <c r="O46" s="156">
        <v>9451603.1398499999</v>
      </c>
      <c r="P46" s="156">
        <v>10681038.808112934</v>
      </c>
      <c r="Q46" s="156">
        <v>9883863.9726090301</v>
      </c>
      <c r="R46" s="156">
        <v>2181641.9879113729</v>
      </c>
      <c r="S46" s="156">
        <v>5144680.665791953</v>
      </c>
      <c r="T46" s="156">
        <v>2500610.4971630792</v>
      </c>
      <c r="U46" s="156">
        <v>5837212.429501039</v>
      </c>
      <c r="V46" s="156">
        <v>5136609.0296208337</v>
      </c>
      <c r="W46" s="156">
        <v>3198851.6570015177</v>
      </c>
      <c r="X46" s="156">
        <v>1418142.5859305765</v>
      </c>
      <c r="Y46" s="157">
        <v>6490193.5788950585</v>
      </c>
      <c r="Z46" s="156">
        <v>11230363.405789649</v>
      </c>
      <c r="AA46" s="156">
        <v>7467668.9461201867</v>
      </c>
      <c r="AB46" s="156">
        <v>8106180.4808257073</v>
      </c>
      <c r="AC46" s="68">
        <f>(IF(AA46=0,"n/d",(AB46/AA46)-1)*100)</f>
        <v>8.550346022466071</v>
      </c>
    </row>
    <row r="47" spans="2:34" ht="13.5" x14ac:dyDescent="0.3">
      <c r="B47" s="92" t="s">
        <v>11</v>
      </c>
      <c r="C47" s="158">
        <v>11556308.367495833</v>
      </c>
      <c r="D47" s="158">
        <v>10183084.13792621</v>
      </c>
      <c r="E47" s="158">
        <v>11344826.120850334</v>
      </c>
      <c r="F47" s="158">
        <v>10970195.145359719</v>
      </c>
      <c r="G47" s="158">
        <v>8992661.7771809362</v>
      </c>
      <c r="H47" s="158">
        <v>14809653.502456069</v>
      </c>
      <c r="I47" s="158">
        <v>10022406.527113354</v>
      </c>
      <c r="J47" s="158">
        <v>10523692.454555053</v>
      </c>
      <c r="K47" s="158">
        <v>11201342.877091022</v>
      </c>
      <c r="L47" s="158">
        <v>12059771.268223193</v>
      </c>
      <c r="M47" s="158">
        <v>11129969.75044</v>
      </c>
      <c r="N47" s="158">
        <v>11707787.959957112</v>
      </c>
      <c r="O47" s="158">
        <v>6053343.8021563012</v>
      </c>
      <c r="P47" s="158">
        <v>9562795.5597333703</v>
      </c>
      <c r="Q47" s="158">
        <v>13697288.924308397</v>
      </c>
      <c r="R47" s="158">
        <v>12324671.792463737</v>
      </c>
      <c r="S47" s="158">
        <v>9025669.6007480957</v>
      </c>
      <c r="T47" s="158">
        <v>6160189.0277818097</v>
      </c>
      <c r="U47" s="158">
        <v>5694627.9745269949</v>
      </c>
      <c r="V47" s="158">
        <v>3898767.7328358339</v>
      </c>
      <c r="W47" s="158">
        <v>5099184.1899359999</v>
      </c>
      <c r="X47" s="158">
        <v>4405922.1161123058</v>
      </c>
      <c r="Y47" s="159">
        <v>5789323.4026937997</v>
      </c>
      <c r="Z47" s="158">
        <v>8907191.3880168479</v>
      </c>
      <c r="AA47" s="158">
        <v>7812089.1962145772</v>
      </c>
      <c r="AB47" s="158">
        <v>5747884.0624763891</v>
      </c>
      <c r="AC47" s="68">
        <f>IF(AB47="","",((SUM(AB46:AB47))/(SUM(AA46:AA47))-1)*100)</f>
        <v>-9.3306031793957356</v>
      </c>
    </row>
    <row r="48" spans="2:34" ht="13.5" x14ac:dyDescent="0.3">
      <c r="B48" s="92" t="s">
        <v>12</v>
      </c>
      <c r="C48" s="158">
        <v>13330798.756304944</v>
      </c>
      <c r="D48" s="158">
        <v>11497627.496069662</v>
      </c>
      <c r="E48" s="158">
        <v>10995408.069324903</v>
      </c>
      <c r="F48" s="158">
        <v>9406063.6482560057</v>
      </c>
      <c r="G48" s="158">
        <v>13182532.004386589</v>
      </c>
      <c r="H48" s="158">
        <v>11111929.257301837</v>
      </c>
      <c r="I48" s="158">
        <v>14015277.813219875</v>
      </c>
      <c r="J48" s="158">
        <v>15736185.948456692</v>
      </c>
      <c r="K48" s="158">
        <v>11403200.639817743</v>
      </c>
      <c r="L48" s="158">
        <v>10996728.319559883</v>
      </c>
      <c r="M48" s="158">
        <v>11134675.499737391</v>
      </c>
      <c r="N48" s="158">
        <v>11748758.015164176</v>
      </c>
      <c r="O48" s="158">
        <v>8615144.9509673957</v>
      </c>
      <c r="P48" s="158">
        <v>10671536.602537256</v>
      </c>
      <c r="Q48" s="158">
        <v>6941671.3121480634</v>
      </c>
      <c r="R48" s="158">
        <v>8676905.4576961379</v>
      </c>
      <c r="S48" s="158">
        <v>7087939.6705880901</v>
      </c>
      <c r="T48" s="158">
        <v>1365533.3263136423</v>
      </c>
      <c r="U48" s="158">
        <v>6704167.4999930821</v>
      </c>
      <c r="V48" s="158">
        <v>7900016.1488301316</v>
      </c>
      <c r="W48" s="158">
        <v>4915273.3940378698</v>
      </c>
      <c r="X48" s="158">
        <v>4035258.3367716824</v>
      </c>
      <c r="Y48" s="159">
        <v>8635231.6508650128</v>
      </c>
      <c r="Z48" s="158">
        <v>8490619.0106643178</v>
      </c>
      <c r="AA48" s="158">
        <v>9297105.9892365392</v>
      </c>
      <c r="AB48" s="158"/>
      <c r="AC48" s="68" t="str">
        <f>IF(AB48="","",((SUM(AB46:AB48))/(SUM(AA46:AA48))-1)*100)</f>
        <v/>
      </c>
    </row>
    <row r="49" spans="2:29" ht="13.5" x14ac:dyDescent="0.3">
      <c r="B49" s="92" t="s">
        <v>13</v>
      </c>
      <c r="C49" s="158">
        <v>10802330.660492085</v>
      </c>
      <c r="D49" s="158">
        <v>8930695.3612999786</v>
      </c>
      <c r="E49" s="158">
        <v>13482669.590614878</v>
      </c>
      <c r="F49" s="158">
        <v>12776008.387334291</v>
      </c>
      <c r="G49" s="158">
        <v>17218118.974048588</v>
      </c>
      <c r="H49" s="158">
        <v>7886852.4876449537</v>
      </c>
      <c r="I49" s="158">
        <v>10778183.524063302</v>
      </c>
      <c r="J49" s="158">
        <v>11135962.444022285</v>
      </c>
      <c r="K49" s="158">
        <v>10297286.367929924</v>
      </c>
      <c r="L49" s="158">
        <v>11140789.092009064</v>
      </c>
      <c r="M49" s="158">
        <v>11980720.766791977</v>
      </c>
      <c r="N49" s="158">
        <v>13616388.251730001</v>
      </c>
      <c r="O49" s="158">
        <v>12709135.127708305</v>
      </c>
      <c r="P49" s="158">
        <v>11501243.85805204</v>
      </c>
      <c r="Q49" s="158">
        <v>11270727.804885678</v>
      </c>
      <c r="R49" s="158">
        <v>5873483.5642633224</v>
      </c>
      <c r="S49" s="158">
        <v>4574352.1734432057</v>
      </c>
      <c r="T49" s="158">
        <v>3773729.5853353902</v>
      </c>
      <c r="U49" s="158">
        <v>2183421.682491668</v>
      </c>
      <c r="V49" s="158">
        <v>3304518.2636477468</v>
      </c>
      <c r="W49" s="158">
        <v>5353007.5041454583</v>
      </c>
      <c r="X49" s="158">
        <v>7068551.7830877062</v>
      </c>
      <c r="Y49" s="159">
        <v>5178928.5026525185</v>
      </c>
      <c r="Z49" s="158">
        <v>11633391.143493094</v>
      </c>
      <c r="AA49" s="158">
        <v>11933738.258330671</v>
      </c>
      <c r="AB49" s="158"/>
      <c r="AC49" s="68" t="str">
        <f>IF(AB49="","",((SUM(AB46:AB49))/(SUM(AA46:AA49))-1)*100)</f>
        <v/>
      </c>
    </row>
    <row r="50" spans="2:29" ht="13.5" x14ac:dyDescent="0.3">
      <c r="B50" s="92" t="s">
        <v>14</v>
      </c>
      <c r="C50" s="158">
        <v>13581695.540771922</v>
      </c>
      <c r="D50" s="158">
        <v>10345557.353277607</v>
      </c>
      <c r="E50" s="158">
        <v>15267499.655888626</v>
      </c>
      <c r="F50" s="158">
        <v>6010542.5609553242</v>
      </c>
      <c r="G50" s="158">
        <v>19185766.928073715</v>
      </c>
      <c r="H50" s="158">
        <v>15629296.341640161</v>
      </c>
      <c r="I50" s="158">
        <v>12509358.194542816</v>
      </c>
      <c r="J50" s="158">
        <v>12391789.347098796</v>
      </c>
      <c r="K50" s="158">
        <v>15522718.664728716</v>
      </c>
      <c r="L50" s="158">
        <v>13585041.020032335</v>
      </c>
      <c r="M50" s="158">
        <v>9937661.377891168</v>
      </c>
      <c r="N50" s="158">
        <v>11500326.34286</v>
      </c>
      <c r="O50" s="158">
        <v>9760249.3012657072</v>
      </c>
      <c r="P50" s="158">
        <v>14975047.885451442</v>
      </c>
      <c r="Q50" s="158">
        <v>9470682.6476811524</v>
      </c>
      <c r="R50" s="158">
        <v>6890568.4728776244</v>
      </c>
      <c r="S50" s="158">
        <v>6209220.4679428441</v>
      </c>
      <c r="T50" s="158">
        <v>5337326.5750144906</v>
      </c>
      <c r="U50" s="158">
        <v>4769655.2282329965</v>
      </c>
      <c r="V50" s="158">
        <v>6993001.8641210441</v>
      </c>
      <c r="W50" s="158">
        <v>1844034.7005563062</v>
      </c>
      <c r="X50" s="158">
        <v>8136667.6930805072</v>
      </c>
      <c r="Y50" s="159">
        <v>6536472.4987204364</v>
      </c>
      <c r="Z50" s="158">
        <v>8956445.4767695423</v>
      </c>
      <c r="AA50" s="158">
        <v>10110801.593253564</v>
      </c>
      <c r="AB50" s="158"/>
      <c r="AC50" s="68" t="str">
        <f>IF(AB50="","",((SUM(AB46:AB50))/(SUM(AA46:AA50))-1)*100)</f>
        <v/>
      </c>
    </row>
    <row r="51" spans="2:29" ht="13.5" x14ac:dyDescent="0.3">
      <c r="B51" s="92" t="s">
        <v>15</v>
      </c>
      <c r="C51" s="158">
        <v>15621300.603227662</v>
      </c>
      <c r="D51" s="158">
        <v>16805998.487308688</v>
      </c>
      <c r="E51" s="158">
        <v>7973653.7576297093</v>
      </c>
      <c r="F51" s="158">
        <v>9565360.1942588575</v>
      </c>
      <c r="G51" s="158">
        <v>15669362.215240957</v>
      </c>
      <c r="H51" s="158">
        <v>8066729.7929651523</v>
      </c>
      <c r="I51" s="158">
        <v>10503594.794571893</v>
      </c>
      <c r="J51" s="158">
        <v>10232111.82231245</v>
      </c>
      <c r="K51" s="158">
        <v>16932337.343567465</v>
      </c>
      <c r="L51" s="158">
        <v>12718348.958446734</v>
      </c>
      <c r="M51" s="158">
        <v>11462036.368725797</v>
      </c>
      <c r="N51" s="158">
        <v>10589423.479040001</v>
      </c>
      <c r="O51" s="158">
        <v>14247626.17450832</v>
      </c>
      <c r="P51" s="158">
        <v>8765769.2446577158</v>
      </c>
      <c r="Q51" s="158">
        <v>12218160.241655646</v>
      </c>
      <c r="R51" s="158">
        <v>11653419.031073155</v>
      </c>
      <c r="S51" s="158">
        <v>7754909.2868798543</v>
      </c>
      <c r="T51" s="158">
        <v>5831277.1765582189</v>
      </c>
      <c r="U51" s="158">
        <v>5199151.381812918</v>
      </c>
      <c r="V51" s="158">
        <v>7331739.6434136759</v>
      </c>
      <c r="W51" s="158">
        <v>10372823.512002941</v>
      </c>
      <c r="X51" s="158">
        <v>5125940.856681589</v>
      </c>
      <c r="Y51" s="159">
        <v>8360189.1668355297</v>
      </c>
      <c r="Z51" s="158">
        <v>6207190.7853273405</v>
      </c>
      <c r="AA51" s="158">
        <v>7672117.1704321066</v>
      </c>
      <c r="AB51" s="158"/>
      <c r="AC51" s="68" t="str">
        <f>IF(AB51="","",((SUM(AB46:AB51))/(SUM(AA46:AA51))-1)*100)</f>
        <v/>
      </c>
    </row>
    <row r="52" spans="2:29" ht="13.5" x14ac:dyDescent="0.3">
      <c r="B52" s="92" t="s">
        <v>16</v>
      </c>
      <c r="C52" s="158">
        <v>12198358.499752959</v>
      </c>
      <c r="D52" s="158">
        <v>11852621.212359985</v>
      </c>
      <c r="E52" s="158">
        <v>11016680.748769144</v>
      </c>
      <c r="F52" s="158">
        <v>8800379.5688051805</v>
      </c>
      <c r="G52" s="158">
        <v>16008658.684488583</v>
      </c>
      <c r="H52" s="158">
        <v>11275664.032661431</v>
      </c>
      <c r="I52" s="158">
        <v>9335067.1128430106</v>
      </c>
      <c r="J52" s="158">
        <v>16949668.336742699</v>
      </c>
      <c r="K52" s="158">
        <v>14574036.05262634</v>
      </c>
      <c r="L52" s="158">
        <v>13225776.760486925</v>
      </c>
      <c r="M52" s="158">
        <v>14852220.27601671</v>
      </c>
      <c r="N52" s="158">
        <v>6453565.2033500001</v>
      </c>
      <c r="O52" s="158">
        <v>11759133.84468339</v>
      </c>
      <c r="P52" s="158">
        <v>28317309.175707102</v>
      </c>
      <c r="Q52" s="158">
        <v>16628253.856421582</v>
      </c>
      <c r="R52" s="158">
        <v>8270377.114392465</v>
      </c>
      <c r="S52" s="158">
        <v>4092564.9730649744</v>
      </c>
      <c r="T52" s="158">
        <v>6788327.0130121307</v>
      </c>
      <c r="U52" s="158">
        <v>3995793.5501200981</v>
      </c>
      <c r="V52" s="158">
        <v>9006699.2215467915</v>
      </c>
      <c r="W52" s="158">
        <v>4114829.1913279532</v>
      </c>
      <c r="X52" s="158">
        <v>9022929.6638424955</v>
      </c>
      <c r="Y52" s="159">
        <v>6890305.3902816121</v>
      </c>
      <c r="Z52" s="158">
        <v>10253452.893101625</v>
      </c>
      <c r="AA52" s="158">
        <v>8010398.9877537545</v>
      </c>
      <c r="AB52" s="158"/>
      <c r="AC52" s="68" t="str">
        <f>IF(AB52="","",((SUM(AB46:AB52))/(SUM(AA46:AA52))-1)*100)</f>
        <v/>
      </c>
    </row>
    <row r="53" spans="2:29" ht="13.5" x14ac:dyDescent="0.3">
      <c r="B53" s="92" t="s">
        <v>17</v>
      </c>
      <c r="C53" s="158">
        <v>17317555.817028027</v>
      </c>
      <c r="D53" s="158">
        <v>16251615.737265624</v>
      </c>
      <c r="E53" s="158">
        <v>8168479.7051103069</v>
      </c>
      <c r="F53" s="158">
        <v>10658830.785010155</v>
      </c>
      <c r="G53" s="158">
        <v>14594555.061962606</v>
      </c>
      <c r="H53" s="158">
        <v>14011392.158357559</v>
      </c>
      <c r="I53" s="158">
        <v>16503763.049992582</v>
      </c>
      <c r="J53" s="158">
        <v>10929409.095423222</v>
      </c>
      <c r="K53" s="158">
        <v>14889857.569389099</v>
      </c>
      <c r="L53" s="158">
        <v>8988204.8927293271</v>
      </c>
      <c r="M53" s="158">
        <v>6757788.9902297258</v>
      </c>
      <c r="N53" s="158">
        <v>8911882.1072222684</v>
      </c>
      <c r="O53" s="158">
        <v>4276550.0009094793</v>
      </c>
      <c r="P53" s="158">
        <v>6242984.3667753125</v>
      </c>
      <c r="Q53" s="158">
        <v>9923800.113182079</v>
      </c>
      <c r="R53" s="158">
        <v>7902219.4346090546</v>
      </c>
      <c r="S53" s="158">
        <v>3560310.6987553644</v>
      </c>
      <c r="T53" s="158">
        <v>4053721.5006489856</v>
      </c>
      <c r="U53" s="158">
        <v>9646392.8546470925</v>
      </c>
      <c r="V53" s="158">
        <v>3434629.0460360632</v>
      </c>
      <c r="W53" s="158">
        <v>2098045.1107140472</v>
      </c>
      <c r="X53" s="158">
        <v>3311355.7717233766</v>
      </c>
      <c r="Y53" s="159">
        <v>7136267.0043740831</v>
      </c>
      <c r="Z53" s="158">
        <v>8912058.6797876954</v>
      </c>
      <c r="AA53" s="158">
        <v>6840528.9587076344</v>
      </c>
      <c r="AB53" s="158"/>
      <c r="AC53" s="68" t="str">
        <f>IF(AB53="","",((SUM(AB46:AB53))/(SUM(AA46:AA53))-1)*100)</f>
        <v/>
      </c>
    </row>
    <row r="54" spans="2:29" ht="13.5" x14ac:dyDescent="0.3">
      <c r="B54" s="92" t="s">
        <v>18</v>
      </c>
      <c r="C54" s="158">
        <v>13461241.662252944</v>
      </c>
      <c r="D54" s="158">
        <v>11516423.493419759</v>
      </c>
      <c r="E54" s="158">
        <v>12971390.342678908</v>
      </c>
      <c r="F54" s="158">
        <v>13117470.295598244</v>
      </c>
      <c r="G54" s="158">
        <v>11737167.102961272</v>
      </c>
      <c r="H54" s="158">
        <v>8074008.7052094135</v>
      </c>
      <c r="I54" s="158">
        <v>8611651.8469311222</v>
      </c>
      <c r="J54" s="158">
        <v>13549212.962148938</v>
      </c>
      <c r="K54" s="158">
        <v>10907488.432814471</v>
      </c>
      <c r="L54" s="158">
        <v>15390545.304133581</v>
      </c>
      <c r="M54" s="158">
        <v>11123881.241409155</v>
      </c>
      <c r="N54" s="158">
        <v>9065257.8504099995</v>
      </c>
      <c r="O54" s="158">
        <v>9042599.1299819145</v>
      </c>
      <c r="P54" s="158">
        <v>7595172.5526712025</v>
      </c>
      <c r="Q54" s="158">
        <v>17852995.123682667</v>
      </c>
      <c r="R54" s="158">
        <v>9474979.1409486867</v>
      </c>
      <c r="S54" s="158">
        <v>4694234.7157205278</v>
      </c>
      <c r="T54" s="158">
        <v>3357603.9013524633</v>
      </c>
      <c r="U54" s="158">
        <v>4954165.3036490437</v>
      </c>
      <c r="V54" s="158">
        <v>5509242.4694601148</v>
      </c>
      <c r="W54" s="158">
        <v>1902177.7559947413</v>
      </c>
      <c r="X54" s="158">
        <v>4654742.2638553642</v>
      </c>
      <c r="Y54" s="159">
        <v>10252577.862134201</v>
      </c>
      <c r="Z54" s="158">
        <v>7634886.7342738472</v>
      </c>
      <c r="AA54" s="158">
        <v>8747804.731503576</v>
      </c>
      <c r="AB54" s="158"/>
      <c r="AC54" s="68" t="str">
        <f>IF(AB54="","",((SUM(AB46:AB54))/(SUM(AA46:AA54))-1)*100)</f>
        <v/>
      </c>
    </row>
    <row r="55" spans="2:29" ht="13.5" x14ac:dyDescent="0.3">
      <c r="B55" s="92" t="s">
        <v>19</v>
      </c>
      <c r="C55" s="158">
        <v>10692574.590560207</v>
      </c>
      <c r="D55" s="158">
        <v>16708970.56750416</v>
      </c>
      <c r="E55" s="158">
        <v>12548431.105142847</v>
      </c>
      <c r="F55" s="158">
        <v>14956213.660979278</v>
      </c>
      <c r="G55" s="158">
        <v>13716049.819583906</v>
      </c>
      <c r="H55" s="158">
        <v>9655338.2078460716</v>
      </c>
      <c r="I55" s="158">
        <v>11306621.258505492</v>
      </c>
      <c r="J55" s="158">
        <v>17682384.21854081</v>
      </c>
      <c r="K55" s="158">
        <v>13319429.44119475</v>
      </c>
      <c r="L55" s="158">
        <v>11961374.925608825</v>
      </c>
      <c r="M55" s="158">
        <v>8172376.8881399995</v>
      </c>
      <c r="N55" s="158">
        <v>12148057.26647</v>
      </c>
      <c r="O55" s="158">
        <v>3567831.4951059693</v>
      </c>
      <c r="P55" s="158">
        <v>19246988.770942986</v>
      </c>
      <c r="Q55" s="158">
        <v>9322976.7737905849</v>
      </c>
      <c r="R55" s="158">
        <v>20393653.728739563</v>
      </c>
      <c r="S55" s="158">
        <v>4856920.4029299431</v>
      </c>
      <c r="T55" s="158">
        <v>5769642.455739039</v>
      </c>
      <c r="U55" s="158">
        <v>10614083.019170487</v>
      </c>
      <c r="V55" s="158">
        <v>2973659.08660133</v>
      </c>
      <c r="W55" s="158">
        <v>2226516.6036998942</v>
      </c>
      <c r="X55" s="158">
        <v>3863134.3266231655</v>
      </c>
      <c r="Y55" s="159">
        <v>11642366.39897226</v>
      </c>
      <c r="Z55" s="158">
        <v>12083590.199264718</v>
      </c>
      <c r="AA55" s="158">
        <v>9902159.53082739</v>
      </c>
      <c r="AB55" s="158"/>
      <c r="AC55" s="68" t="str">
        <f>IF(AB55="","",((SUM(AB46:AB55))/(SUM(AA46:AA55))-1)*100)</f>
        <v/>
      </c>
    </row>
    <row r="56" spans="2:29" ht="13.5" x14ac:dyDescent="0.3">
      <c r="B56" s="92" t="s">
        <v>20</v>
      </c>
      <c r="C56" s="158">
        <v>9272109.4716116041</v>
      </c>
      <c r="D56" s="158">
        <v>11911654.140938241</v>
      </c>
      <c r="E56" s="158">
        <v>12051709.632748341</v>
      </c>
      <c r="F56" s="158">
        <v>12571269.757557858</v>
      </c>
      <c r="G56" s="158">
        <v>11633625.65935529</v>
      </c>
      <c r="H56" s="158">
        <v>11640221.984765483</v>
      </c>
      <c r="I56" s="158">
        <v>15130261.425560908</v>
      </c>
      <c r="J56" s="158">
        <v>14012799.721281847</v>
      </c>
      <c r="K56" s="158">
        <v>7559141.7952010585</v>
      </c>
      <c r="L56" s="158">
        <v>10529650.28030967</v>
      </c>
      <c r="M56" s="158">
        <v>10268278.781085938</v>
      </c>
      <c r="N56" s="158">
        <v>11165821.667440001</v>
      </c>
      <c r="O56" s="158">
        <v>13796619.821858928</v>
      </c>
      <c r="P56" s="158">
        <v>8641955.3726719376</v>
      </c>
      <c r="Q56" s="158">
        <v>13019716.591499744</v>
      </c>
      <c r="R56" s="158">
        <v>13159003.784182057</v>
      </c>
      <c r="S56" s="158">
        <v>5137679.0514629669</v>
      </c>
      <c r="T56" s="158">
        <v>5434160.9092899309</v>
      </c>
      <c r="U56" s="158">
        <v>2268721.2143853251</v>
      </c>
      <c r="V56" s="158">
        <v>6279330.9304515151</v>
      </c>
      <c r="W56" s="158">
        <v>4638528.5026340121</v>
      </c>
      <c r="X56" s="158">
        <v>4765600.9938803297</v>
      </c>
      <c r="Y56" s="159">
        <v>10464334.275883328</v>
      </c>
      <c r="Z56" s="158">
        <v>6864124.2707501287</v>
      </c>
      <c r="AA56" s="158">
        <v>10042994.562940517</v>
      </c>
      <c r="AB56" s="158"/>
      <c r="AC56" s="68" t="str">
        <f>IF(AB56="","",((SUM(AB46:AB56))/(SUM(AA46:AA56))-1)*100)</f>
        <v/>
      </c>
    </row>
    <row r="57" spans="2:29" ht="13.5" x14ac:dyDescent="0.3">
      <c r="B57" s="93" t="s">
        <v>21</v>
      </c>
      <c r="C57" s="160">
        <v>9348915.0101885274</v>
      </c>
      <c r="D57" s="160">
        <v>13083515.056481229</v>
      </c>
      <c r="E57" s="160">
        <v>13059352.732790004</v>
      </c>
      <c r="F57" s="160">
        <v>6486024.5818286818</v>
      </c>
      <c r="G57" s="160">
        <v>13738234.284932923</v>
      </c>
      <c r="H57" s="160">
        <v>13002371.087232083</v>
      </c>
      <c r="I57" s="160">
        <v>5496134.295789184</v>
      </c>
      <c r="J57" s="160">
        <v>12432734.288755445</v>
      </c>
      <c r="K57" s="160">
        <v>12732149.156753868</v>
      </c>
      <c r="L57" s="160">
        <v>12122259.772020873</v>
      </c>
      <c r="M57" s="160">
        <v>8836811.6386746839</v>
      </c>
      <c r="N57" s="160">
        <v>7928883.2240485009</v>
      </c>
      <c r="O57" s="160">
        <v>10667782.228686973</v>
      </c>
      <c r="P57" s="160">
        <v>11636537.441822266</v>
      </c>
      <c r="Q57" s="160">
        <v>13921739.271173524</v>
      </c>
      <c r="R57" s="160">
        <v>11485018.615017144</v>
      </c>
      <c r="S57" s="160">
        <v>3040393.4179577781</v>
      </c>
      <c r="T57" s="160">
        <v>4103053.2084540036</v>
      </c>
      <c r="U57" s="160">
        <v>6093787.408351751</v>
      </c>
      <c r="V57" s="160">
        <v>7315327.6877232157</v>
      </c>
      <c r="W57" s="160">
        <v>3365654.8800781881</v>
      </c>
      <c r="X57" s="160">
        <v>3755900.8506880114</v>
      </c>
      <c r="Y57" s="161">
        <v>12892012.337780425</v>
      </c>
      <c r="Z57" s="160">
        <v>4771455.7784214001</v>
      </c>
      <c r="AA57" s="160">
        <v>5349910.2093072701</v>
      </c>
      <c r="AB57" s="160"/>
      <c r="AC57" s="68" t="str">
        <f>IF(AB57="","",((SUM(AB46:AB57))/(SUM(AA46:AA57))-1)*100)</f>
        <v/>
      </c>
    </row>
    <row r="58" spans="2:29" ht="13" x14ac:dyDescent="0.3">
      <c r="B58" s="42" t="s">
        <v>22</v>
      </c>
      <c r="C58" s="65">
        <f t="shared" ref="C58" si="0">SUM(C46:C57)</f>
        <v>145300506.84822476</v>
      </c>
      <c r="D58" s="65">
        <f t="shared" ref="D58" si="1">SUM(D46:D57)</f>
        <v>152181745.16542003</v>
      </c>
      <c r="E58" s="65">
        <f t="shared" ref="E58" si="2">SUM(E46:E57)</f>
        <v>138725514.61993024</v>
      </c>
      <c r="F58" s="65">
        <f t="shared" ref="F58" si="3">SUM(F46:F57)</f>
        <v>125535047.59156139</v>
      </c>
      <c r="G58" s="65">
        <f t="shared" ref="G58" si="4">SUM(G46:G57)</f>
        <v>169275157.67342719</v>
      </c>
      <c r="H58" s="65">
        <f t="shared" ref="H58" si="5">SUM(H46:H57)</f>
        <v>138213166.58801579</v>
      </c>
      <c r="I58" s="65">
        <f t="shared" ref="I58" si="6">SUM(I46:I57)</f>
        <v>131508099.35823648</v>
      </c>
      <c r="J58" s="65">
        <f t="shared" ref="J58" si="7">SUM(J46:J57)</f>
        <v>159633258.55770206</v>
      </c>
      <c r="K58" s="65">
        <f t="shared" ref="K58" si="8">SUM(K46:K57)</f>
        <v>149207686.58893317</v>
      </c>
      <c r="L58" s="65">
        <f t="shared" ref="L58" si="9">SUM(L46:L57)</f>
        <v>143513080.02400643</v>
      </c>
      <c r="M58" s="65">
        <f t="shared" ref="M58" si="10">SUM(M46:M57)</f>
        <v>123648392.54096255</v>
      </c>
      <c r="N58" s="65">
        <f t="shared" ref="N58" si="11">SUM(N46:N57)</f>
        <v>121272692.64150624</v>
      </c>
      <c r="O58" s="65">
        <f t="shared" ref="O58" si="12">SUM(O46:O57)</f>
        <v>113947619.01768269</v>
      </c>
      <c r="P58" s="65">
        <f t="shared" ref="P58" si="13">SUM(P46:P57)</f>
        <v>147838379.63913557</v>
      </c>
      <c r="Q58" s="65">
        <f t="shared" ref="Q58" si="14">SUM(Q46:Q57)</f>
        <v>144151876.63303816</v>
      </c>
      <c r="R58" s="65">
        <f t="shared" ref="R58" si="15">SUM(R46:R57)</f>
        <v>118285942.12417431</v>
      </c>
      <c r="S58" s="65">
        <f t="shared" ref="S58" si="16">SUM(S46:S57)</f>
        <v>65178875.125285588</v>
      </c>
      <c r="T58" s="65">
        <f t="shared" ref="T58" si="17">SUM(T46:T57)</f>
        <v>54475175.17666319</v>
      </c>
      <c r="U58" s="65">
        <f t="shared" ref="U58" si="18">SUM(U46:U57)</f>
        <v>67961179.546882495</v>
      </c>
      <c r="V58" s="65">
        <f t="shared" ref="V58" si="19">SUM(V46:V57)</f>
        <v>69083541.124288291</v>
      </c>
      <c r="W58" s="65">
        <f t="shared" ref="W58" si="20">SUM(W46:W57)</f>
        <v>49128927.002128936</v>
      </c>
      <c r="X58" s="65">
        <f t="shared" ref="X58" si="21">SUM(X46:X57)</f>
        <v>59564147.242277108</v>
      </c>
      <c r="Y58" s="66">
        <f t="shared" ref="Y58:Z58" si="22">SUM(Y46:Y57)</f>
        <v>100268202.07008828</v>
      </c>
      <c r="Z58" s="66">
        <f t="shared" si="22"/>
        <v>105944769.76566021</v>
      </c>
      <c r="AA58" s="66">
        <f>SUM(AA46:AA57)</f>
        <v>103187318.13462779</v>
      </c>
      <c r="AB58" s="66">
        <f>SUM(AB46:AB57)</f>
        <v>13854064.543302096</v>
      </c>
      <c r="AC58" s="62"/>
    </row>
    <row r="59" spans="2:29" ht="15.5" x14ac:dyDescent="0.35">
      <c r="B59" s="53" t="s">
        <v>23</v>
      </c>
      <c r="C59" s="8" t="s">
        <v>24</v>
      </c>
      <c r="D59" s="8" t="s">
        <v>24</v>
      </c>
      <c r="E59" s="8" t="s">
        <v>24</v>
      </c>
      <c r="F59" s="8" t="s">
        <v>24</v>
      </c>
      <c r="G59" s="8" t="s">
        <v>24</v>
      </c>
      <c r="H59" s="8" t="s">
        <v>24</v>
      </c>
      <c r="I59" s="8" t="s">
        <v>24</v>
      </c>
    </row>
    <row r="60" spans="2:29" x14ac:dyDescent="0.25">
      <c r="B60" s="11" t="s">
        <v>25</v>
      </c>
      <c r="D60" s="60"/>
      <c r="E60" s="60"/>
      <c r="F60" s="20"/>
      <c r="G60" s="20"/>
      <c r="H60" s="75"/>
      <c r="K60" s="22"/>
    </row>
    <row r="61" spans="2:29" ht="13" x14ac:dyDescent="0.3">
      <c r="B61" s="12" t="s">
        <v>97</v>
      </c>
      <c r="D61" s="21"/>
      <c r="E61" s="21"/>
      <c r="F61" s="20"/>
      <c r="G61" s="20"/>
      <c r="H61" s="75"/>
      <c r="K61" s="22"/>
    </row>
    <row r="62" spans="2:29" ht="13" x14ac:dyDescent="0.3">
      <c r="B62" s="9"/>
      <c r="D62" s="21"/>
      <c r="E62" s="21"/>
      <c r="F62" s="20"/>
      <c r="G62" s="20"/>
      <c r="H62" s="75"/>
      <c r="K62" s="22"/>
    </row>
    <row r="63" spans="2:29" ht="13" x14ac:dyDescent="0.3">
      <c r="B63" s="9"/>
      <c r="D63" s="21"/>
      <c r="E63" s="21"/>
      <c r="F63" s="20"/>
      <c r="G63" s="20"/>
      <c r="H63" s="75"/>
      <c r="K63" s="22"/>
    </row>
    <row r="64" spans="2:29" ht="13" x14ac:dyDescent="0.3">
      <c r="B64" s="9"/>
      <c r="D64" s="21"/>
      <c r="E64" s="21"/>
      <c r="F64" s="20"/>
      <c r="G64" s="20"/>
      <c r="H64" s="75"/>
      <c r="K64" s="22"/>
    </row>
    <row r="65" spans="2:11" ht="13" x14ac:dyDescent="0.3">
      <c r="B65" s="9"/>
      <c r="D65" s="21"/>
      <c r="E65" s="21"/>
      <c r="F65" s="20"/>
      <c r="G65" s="20"/>
      <c r="H65" s="75"/>
      <c r="K65" s="22"/>
    </row>
    <row r="66" spans="2:11" ht="13" x14ac:dyDescent="0.3">
      <c r="B66" s="9"/>
      <c r="D66" s="21"/>
      <c r="E66" s="21"/>
      <c r="F66" s="20"/>
      <c r="G66" s="20"/>
      <c r="H66" s="75"/>
      <c r="K66" s="22"/>
    </row>
    <row r="67" spans="2:11" ht="13" x14ac:dyDescent="0.3">
      <c r="B67" s="9"/>
      <c r="D67" s="21"/>
      <c r="E67" s="21"/>
      <c r="F67" s="20"/>
      <c r="G67" s="20"/>
      <c r="H67" s="75"/>
      <c r="K67" s="22"/>
    </row>
    <row r="68" spans="2:11" ht="13" x14ac:dyDescent="0.3">
      <c r="B68" s="9"/>
      <c r="D68" s="21"/>
      <c r="E68" s="21"/>
      <c r="F68" s="20"/>
      <c r="G68" s="20"/>
      <c r="H68" s="75"/>
      <c r="K68" s="22"/>
    </row>
    <row r="69" spans="2:11" ht="13" x14ac:dyDescent="0.3">
      <c r="B69" s="9"/>
      <c r="D69" s="21"/>
      <c r="E69" s="21"/>
      <c r="F69" s="20"/>
      <c r="G69" s="20"/>
      <c r="H69" s="75"/>
      <c r="K69" s="22"/>
    </row>
    <row r="70" spans="2:11" ht="13" x14ac:dyDescent="0.3">
      <c r="B70" s="9"/>
      <c r="D70" s="21"/>
      <c r="E70" s="21"/>
      <c r="F70" s="20"/>
      <c r="G70" s="20"/>
      <c r="H70" s="75"/>
      <c r="K70" s="22"/>
    </row>
    <row r="71" spans="2:11" ht="13" x14ac:dyDescent="0.3">
      <c r="B71" s="9"/>
      <c r="D71" s="21"/>
      <c r="E71" s="21"/>
      <c r="F71" s="20"/>
      <c r="G71" s="20"/>
      <c r="H71" s="75"/>
      <c r="K71" s="22"/>
    </row>
    <row r="72" spans="2:11" ht="13" x14ac:dyDescent="0.3">
      <c r="B72" s="9"/>
      <c r="D72" s="21"/>
      <c r="E72" s="21"/>
      <c r="F72" s="20"/>
      <c r="G72" s="20"/>
      <c r="H72" s="75"/>
      <c r="K72" s="22"/>
    </row>
    <row r="73" spans="2:11" ht="13" x14ac:dyDescent="0.3">
      <c r="B73" s="9"/>
      <c r="D73" s="21"/>
      <c r="E73" s="21"/>
      <c r="F73" s="20"/>
      <c r="G73" s="20"/>
      <c r="H73" s="75"/>
      <c r="K73" s="22"/>
    </row>
    <row r="74" spans="2:11" ht="13" x14ac:dyDescent="0.3">
      <c r="B74" s="9"/>
      <c r="D74" s="21"/>
      <c r="E74" s="21"/>
      <c r="F74" s="20"/>
      <c r="G74" s="20"/>
      <c r="H74" s="75"/>
      <c r="K74" s="22"/>
    </row>
    <row r="75" spans="2:11" ht="13" x14ac:dyDescent="0.3">
      <c r="B75" s="9"/>
      <c r="D75" s="21"/>
      <c r="E75" s="21"/>
      <c r="F75" s="20"/>
      <c r="G75" s="20"/>
      <c r="H75" s="75"/>
      <c r="K75" s="22"/>
    </row>
    <row r="76" spans="2:11" ht="13" x14ac:dyDescent="0.3">
      <c r="B76" s="9"/>
      <c r="D76" s="21"/>
      <c r="E76" s="21"/>
      <c r="F76" s="20"/>
      <c r="G76" s="20"/>
      <c r="H76" s="75"/>
      <c r="K76" s="22"/>
    </row>
    <row r="77" spans="2:11" ht="13" x14ac:dyDescent="0.3">
      <c r="B77" s="9"/>
      <c r="D77" s="21"/>
      <c r="E77" s="21"/>
      <c r="F77" s="20"/>
      <c r="G77" s="20"/>
      <c r="H77" s="75"/>
      <c r="K77" s="22"/>
    </row>
    <row r="78" spans="2:11" ht="13" x14ac:dyDescent="0.3">
      <c r="B78" s="9"/>
      <c r="D78" s="21"/>
      <c r="E78" s="21"/>
      <c r="F78" s="20"/>
      <c r="G78" s="20"/>
      <c r="H78" s="75"/>
      <c r="K78" s="22"/>
    </row>
    <row r="79" spans="2:11" ht="13" x14ac:dyDescent="0.3">
      <c r="B79" s="9"/>
      <c r="D79" s="21"/>
      <c r="E79" s="21"/>
      <c r="F79" s="20"/>
      <c r="G79" s="20"/>
      <c r="H79" s="75"/>
      <c r="K79" s="22"/>
    </row>
    <row r="80" spans="2:11" ht="13" x14ac:dyDescent="0.3">
      <c r="B80" s="9"/>
      <c r="D80" s="21"/>
      <c r="E80" s="21"/>
      <c r="F80" s="20"/>
      <c r="G80" s="20"/>
      <c r="H80" s="75"/>
      <c r="K80" s="22"/>
    </row>
    <row r="81" spans="2:13" ht="13" x14ac:dyDescent="0.3">
      <c r="B81" s="9"/>
      <c r="D81" s="21"/>
      <c r="E81" s="21"/>
      <c r="F81" s="20"/>
      <c r="G81" s="20"/>
      <c r="H81" s="75"/>
      <c r="K81" s="22"/>
    </row>
    <row r="82" spans="2:13" ht="13" x14ac:dyDescent="0.3">
      <c r="B82" s="9"/>
      <c r="D82" s="21"/>
      <c r="E82" s="21"/>
      <c r="F82" s="20"/>
      <c r="G82" s="20"/>
      <c r="H82" s="75"/>
      <c r="K82" s="22"/>
    </row>
    <row r="83" spans="2:13" ht="13" x14ac:dyDescent="0.3">
      <c r="B83" s="9"/>
      <c r="D83" s="21"/>
      <c r="E83" s="21"/>
      <c r="F83" s="20"/>
      <c r="G83" s="20"/>
      <c r="H83" s="75"/>
      <c r="K83" s="22"/>
    </row>
    <row r="84" spans="2:13" ht="13" x14ac:dyDescent="0.3">
      <c r="B84" s="9"/>
      <c r="D84" s="21"/>
      <c r="E84" s="21"/>
      <c r="F84" s="20"/>
      <c r="G84" s="20"/>
      <c r="H84" s="75"/>
      <c r="K84" s="22"/>
    </row>
    <row r="85" spans="2:13" ht="13" x14ac:dyDescent="0.3">
      <c r="B85" s="9" t="s">
        <v>26</v>
      </c>
      <c r="D85" s="21"/>
      <c r="E85" s="21"/>
      <c r="F85" s="20"/>
      <c r="G85" s="20"/>
      <c r="H85" s="75"/>
      <c r="K85" s="22"/>
    </row>
    <row r="86" spans="2:13" ht="13" x14ac:dyDescent="0.3">
      <c r="B86" s="9" t="s">
        <v>27</v>
      </c>
    </row>
    <row r="87" spans="2:13" ht="13" x14ac:dyDescent="0.3">
      <c r="B87" s="30" t="s">
        <v>28</v>
      </c>
    </row>
    <row r="88" spans="2:13" x14ac:dyDescent="0.25">
      <c r="B88" s="30" t="s">
        <v>101</v>
      </c>
      <c r="M88" s="23"/>
    </row>
    <row r="89" spans="2:13" x14ac:dyDescent="0.25">
      <c r="B89" s="30" t="str">
        <f>B13</f>
        <v>Dados atualizados em 28 de março de 2025.</v>
      </c>
      <c r="M89" s="28"/>
    </row>
    <row r="90" spans="2:13" x14ac:dyDescent="0.25">
      <c r="B90" s="30" t="s">
        <v>76</v>
      </c>
      <c r="M90" s="28"/>
    </row>
    <row r="91" spans="2:13" x14ac:dyDescent="0.25"/>
    <row r="92" spans="2:13" ht="15.5" x14ac:dyDescent="0.35">
      <c r="B92" s="6" t="s">
        <v>29</v>
      </c>
      <c r="M92" s="22"/>
    </row>
    <row r="93" spans="2:13" ht="16.5" x14ac:dyDescent="0.35">
      <c r="B93" s="13"/>
      <c r="M93" s="22"/>
    </row>
    <row r="94" spans="2:13" x14ac:dyDescent="0.25"/>
    <row r="95" spans="2:13" x14ac:dyDescent="0.25"/>
    <row r="96" spans="2:13" ht="15.5" x14ac:dyDescent="0.35">
      <c r="B96" s="6"/>
    </row>
    <row r="97" spans="2:29" ht="18" x14ac:dyDescent="0.4">
      <c r="B97" s="14" t="s">
        <v>78</v>
      </c>
    </row>
    <row r="98" spans="2:29" x14ac:dyDescent="0.25"/>
    <row r="99" spans="2:29" ht="15.5" x14ac:dyDescent="0.35">
      <c r="B99" s="53" t="s">
        <v>23</v>
      </c>
      <c r="C99" s="8" t="s">
        <v>24</v>
      </c>
      <c r="D99" s="8" t="s">
        <v>24</v>
      </c>
      <c r="E99" s="8" t="s">
        <v>24</v>
      </c>
      <c r="F99" s="8" t="s">
        <v>24</v>
      </c>
      <c r="G99" s="8" t="s">
        <v>24</v>
      </c>
      <c r="H99" s="8" t="s">
        <v>24</v>
      </c>
      <c r="I99" s="8" t="s">
        <v>24</v>
      </c>
    </row>
    <row r="100" spans="2:29" ht="13" x14ac:dyDescent="0.3">
      <c r="B100" s="109"/>
      <c r="C100" s="109" t="s">
        <v>6</v>
      </c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8"/>
      <c r="AC100" s="67" t="s">
        <v>7</v>
      </c>
    </row>
    <row r="101" spans="2:29" ht="13" x14ac:dyDescent="0.3">
      <c r="B101" s="109" t="s">
        <v>8</v>
      </c>
      <c r="C101" s="119">
        <v>2000</v>
      </c>
      <c r="D101" s="80">
        <v>2001</v>
      </c>
      <c r="E101" s="80">
        <v>2002</v>
      </c>
      <c r="F101" s="80">
        <v>2003</v>
      </c>
      <c r="G101" s="80">
        <v>2004</v>
      </c>
      <c r="H101" s="80">
        <v>2005</v>
      </c>
      <c r="I101" s="80">
        <v>2006</v>
      </c>
      <c r="J101" s="80">
        <v>2007</v>
      </c>
      <c r="K101" s="80">
        <v>2008</v>
      </c>
      <c r="L101" s="80">
        <v>2009</v>
      </c>
      <c r="M101" s="80">
        <v>2010</v>
      </c>
      <c r="N101" s="80">
        <v>2011</v>
      </c>
      <c r="O101" s="80">
        <v>2012</v>
      </c>
      <c r="P101" s="80">
        <v>2013</v>
      </c>
      <c r="Q101" s="80">
        <v>2014</v>
      </c>
      <c r="R101" s="80">
        <v>2015</v>
      </c>
      <c r="S101" s="80">
        <v>2016</v>
      </c>
      <c r="T101" s="80">
        <v>2017</v>
      </c>
      <c r="U101" s="81">
        <v>2018</v>
      </c>
      <c r="V101" s="81">
        <v>2019</v>
      </c>
      <c r="W101" s="81">
        <v>2020</v>
      </c>
      <c r="X101" s="82" t="s">
        <v>9</v>
      </c>
      <c r="Y101" s="81">
        <v>2022</v>
      </c>
      <c r="Z101" s="82" t="s">
        <v>75</v>
      </c>
      <c r="AA101" s="81">
        <v>2024</v>
      </c>
      <c r="AB101" s="121">
        <v>2025</v>
      </c>
      <c r="AC101" s="69" t="s">
        <v>77</v>
      </c>
    </row>
    <row r="102" spans="2:29" ht="13.5" x14ac:dyDescent="0.3">
      <c r="B102" s="91" t="s">
        <v>10</v>
      </c>
      <c r="C102" s="124">
        <v>217681804</v>
      </c>
      <c r="D102" s="125">
        <v>353225516</v>
      </c>
      <c r="E102" s="125">
        <v>162625385</v>
      </c>
      <c r="F102" s="125">
        <v>317694036</v>
      </c>
      <c r="G102" s="125">
        <v>444599401</v>
      </c>
      <c r="H102" s="125">
        <v>545066012</v>
      </c>
      <c r="I102" s="125">
        <v>461806420</v>
      </c>
      <c r="J102" s="125">
        <v>914161052</v>
      </c>
      <c r="K102" s="125">
        <v>966387546</v>
      </c>
      <c r="L102" s="125">
        <v>504513911</v>
      </c>
      <c r="M102" s="125">
        <v>630485721</v>
      </c>
      <c r="N102" s="125">
        <v>640508832</v>
      </c>
      <c r="O102" s="125">
        <v>1118909736</v>
      </c>
      <c r="P102" s="125">
        <v>1220020142</v>
      </c>
      <c r="Q102" s="125">
        <v>1098324319</v>
      </c>
      <c r="R102" s="125">
        <v>189920026</v>
      </c>
      <c r="S102" s="125">
        <v>232367531</v>
      </c>
      <c r="T102" s="125">
        <v>118307174</v>
      </c>
      <c r="U102" s="125">
        <v>343679066</v>
      </c>
      <c r="V102" s="125">
        <v>379404133</v>
      </c>
      <c r="W102" s="125">
        <v>207990370</v>
      </c>
      <c r="X102" s="125">
        <v>96760569</v>
      </c>
      <c r="Y102" s="134">
        <v>536856773</v>
      </c>
      <c r="Z102" s="125">
        <v>1011482402</v>
      </c>
      <c r="AA102" s="125">
        <v>613925609</v>
      </c>
      <c r="AB102" s="126">
        <v>633349903</v>
      </c>
      <c r="AC102" s="68">
        <f>(IF(AA102=0,"n/d",(AB102/AA102)-1)*100)</f>
        <v>3.1639491357331462</v>
      </c>
    </row>
    <row r="103" spans="2:29" ht="13.5" x14ac:dyDescent="0.3">
      <c r="B103" s="92" t="s">
        <v>11</v>
      </c>
      <c r="C103" s="127">
        <v>322272219</v>
      </c>
      <c r="D103" s="128">
        <v>285981303</v>
      </c>
      <c r="E103" s="128">
        <v>210621960</v>
      </c>
      <c r="F103" s="128">
        <v>360626059</v>
      </c>
      <c r="G103" s="128">
        <v>302317061</v>
      </c>
      <c r="H103" s="128">
        <v>645668644</v>
      </c>
      <c r="I103" s="128">
        <v>611746491</v>
      </c>
      <c r="J103" s="128">
        <v>644148803</v>
      </c>
      <c r="K103" s="128">
        <v>1065393959</v>
      </c>
      <c r="L103" s="128">
        <v>560935492</v>
      </c>
      <c r="M103" s="128">
        <v>901503799</v>
      </c>
      <c r="N103" s="128">
        <v>1150523952</v>
      </c>
      <c r="O103" s="128">
        <v>730127399</v>
      </c>
      <c r="P103" s="128">
        <v>1122987868</v>
      </c>
      <c r="Q103" s="128">
        <v>1616699049</v>
      </c>
      <c r="R103" s="128">
        <v>893358086</v>
      </c>
      <c r="S103" s="128">
        <v>375823862</v>
      </c>
      <c r="T103" s="128">
        <v>309412221</v>
      </c>
      <c r="U103" s="128">
        <v>386091562</v>
      </c>
      <c r="V103" s="128">
        <v>247022286</v>
      </c>
      <c r="W103" s="128">
        <v>333210946</v>
      </c>
      <c r="X103" s="128">
        <v>217992635</v>
      </c>
      <c r="Y103" s="135">
        <v>482247666</v>
      </c>
      <c r="Z103" s="128">
        <v>744307687</v>
      </c>
      <c r="AA103" s="128">
        <v>650660864</v>
      </c>
      <c r="AB103" s="129">
        <v>475461667</v>
      </c>
      <c r="AC103" s="68">
        <f>IF(AB103="","",((SUM(AB102:AB103))/(SUM(AA102:AA103))-1)*100)</f>
        <v>-12.318248401823606</v>
      </c>
    </row>
    <row r="104" spans="2:29" ht="13.5" x14ac:dyDescent="0.3">
      <c r="B104" s="92" t="s">
        <v>12</v>
      </c>
      <c r="C104" s="127">
        <v>397505540</v>
      </c>
      <c r="D104" s="128">
        <v>337866181</v>
      </c>
      <c r="E104" s="128">
        <v>219831794</v>
      </c>
      <c r="F104" s="128">
        <v>328897815</v>
      </c>
      <c r="G104" s="128">
        <v>448591851</v>
      </c>
      <c r="H104" s="128">
        <v>547541989</v>
      </c>
      <c r="I104" s="128">
        <v>901686256</v>
      </c>
      <c r="J104" s="128">
        <v>953878496</v>
      </c>
      <c r="K104" s="128">
        <v>1137076230</v>
      </c>
      <c r="L104" s="128">
        <v>538287194</v>
      </c>
      <c r="M104" s="128">
        <v>874665254</v>
      </c>
      <c r="N104" s="128">
        <v>1335650071</v>
      </c>
      <c r="O104" s="128">
        <v>1122551552</v>
      </c>
      <c r="P104" s="128">
        <v>1267772303</v>
      </c>
      <c r="Q104" s="128">
        <v>809150401</v>
      </c>
      <c r="R104" s="128">
        <v>544153025</v>
      </c>
      <c r="S104" s="128">
        <v>277105349</v>
      </c>
      <c r="T104" s="128">
        <v>86620514</v>
      </c>
      <c r="U104" s="128">
        <v>455994145</v>
      </c>
      <c r="V104" s="128">
        <v>476876145</v>
      </c>
      <c r="W104" s="128">
        <v>301306165</v>
      </c>
      <c r="X104" s="128">
        <v>247178152</v>
      </c>
      <c r="Y104" s="135">
        <v>762338310</v>
      </c>
      <c r="Z104" s="128">
        <v>695254886</v>
      </c>
      <c r="AA104" s="128">
        <v>803271361</v>
      </c>
      <c r="AB104" s="129"/>
      <c r="AC104" s="68" t="str">
        <f>IF(AB104="","",((SUM(AB102:AB104))/(SUM(AA102:AA104))-1)*100)</f>
        <v/>
      </c>
    </row>
    <row r="105" spans="2:29" ht="13.5" x14ac:dyDescent="0.3">
      <c r="B105" s="92" t="s">
        <v>13</v>
      </c>
      <c r="C105" s="127">
        <v>323484334</v>
      </c>
      <c r="D105" s="128">
        <v>222246150</v>
      </c>
      <c r="E105" s="128">
        <v>326273424</v>
      </c>
      <c r="F105" s="128">
        <v>400320942</v>
      </c>
      <c r="G105" s="128">
        <v>623242349</v>
      </c>
      <c r="H105" s="128">
        <v>405181619</v>
      </c>
      <c r="I105" s="128">
        <v>723442757</v>
      </c>
      <c r="J105" s="128">
        <v>741118050</v>
      </c>
      <c r="K105" s="128">
        <v>1145705946</v>
      </c>
      <c r="L105" s="128">
        <v>562068211</v>
      </c>
      <c r="M105" s="128">
        <v>1007200490</v>
      </c>
      <c r="N105" s="128">
        <v>1634152678</v>
      </c>
      <c r="O105" s="128">
        <v>1643874628</v>
      </c>
      <c r="P105" s="128">
        <v>1406353586</v>
      </c>
      <c r="Q105" s="128">
        <v>1261020979</v>
      </c>
      <c r="R105" s="128">
        <v>357677096</v>
      </c>
      <c r="S105" s="128">
        <v>192239757</v>
      </c>
      <c r="T105" s="128">
        <v>217237751</v>
      </c>
      <c r="U105" s="128">
        <v>151366313</v>
      </c>
      <c r="V105" s="128">
        <v>234675439</v>
      </c>
      <c r="W105" s="128">
        <v>340394731</v>
      </c>
      <c r="X105" s="128">
        <v>424160511</v>
      </c>
      <c r="Y105" s="135">
        <v>611789336</v>
      </c>
      <c r="Z105" s="128">
        <v>965078205</v>
      </c>
      <c r="AA105" s="128">
        <v>1093479360</v>
      </c>
      <c r="AB105" s="129"/>
      <c r="AC105" s="68" t="str">
        <f>IF(AB105="","",((SUM(AB102:AB105))/(SUM(AA102:AA105))-1)*100)</f>
        <v/>
      </c>
    </row>
    <row r="106" spans="2:29" ht="13.5" x14ac:dyDescent="0.3">
      <c r="B106" s="92" t="s">
        <v>14</v>
      </c>
      <c r="C106" s="127">
        <v>341558361</v>
      </c>
      <c r="D106" s="128">
        <v>284745212</v>
      </c>
      <c r="E106" s="128">
        <v>404465186</v>
      </c>
      <c r="F106" s="128">
        <v>167194269</v>
      </c>
      <c r="G106" s="128">
        <v>696658122</v>
      </c>
      <c r="H106" s="128">
        <v>841942889</v>
      </c>
      <c r="I106" s="128">
        <v>889655485</v>
      </c>
      <c r="J106" s="128">
        <v>858937900</v>
      </c>
      <c r="K106" s="128">
        <v>1786731744</v>
      </c>
      <c r="L106" s="128">
        <v>731851131</v>
      </c>
      <c r="M106" s="128">
        <v>848538859</v>
      </c>
      <c r="N106" s="128">
        <v>1460130768</v>
      </c>
      <c r="O106" s="128">
        <v>1225097942</v>
      </c>
      <c r="P106" s="128">
        <v>1439387300</v>
      </c>
      <c r="Q106" s="128">
        <v>1096436445</v>
      </c>
      <c r="R106" s="128">
        <v>399557874</v>
      </c>
      <c r="S106" s="128">
        <v>228591881</v>
      </c>
      <c r="T106" s="128">
        <v>284433855</v>
      </c>
      <c r="U106" s="128">
        <v>335148290</v>
      </c>
      <c r="V106" s="128">
        <v>494730549</v>
      </c>
      <c r="W106" s="128">
        <v>77926222</v>
      </c>
      <c r="X106" s="128">
        <v>494418836</v>
      </c>
      <c r="Y106" s="135">
        <v>732948917</v>
      </c>
      <c r="Z106" s="128">
        <v>729014055</v>
      </c>
      <c r="AA106" s="128">
        <v>903197720</v>
      </c>
      <c r="AB106" s="129"/>
      <c r="AC106" s="68" t="str">
        <f>IF(AB106="","",((SUM(AB102:AB106))/(SUM(AA102:AA106))-1)*100)</f>
        <v/>
      </c>
    </row>
    <row r="107" spans="2:29" ht="13.5" x14ac:dyDescent="0.3">
      <c r="B107" s="92" t="s">
        <v>15</v>
      </c>
      <c r="C107" s="127">
        <v>450747845</v>
      </c>
      <c r="D107" s="128">
        <v>463816936</v>
      </c>
      <c r="E107" s="128">
        <v>205576218</v>
      </c>
      <c r="F107" s="128">
        <v>247080158</v>
      </c>
      <c r="G107" s="128">
        <v>634790720</v>
      </c>
      <c r="H107" s="128">
        <v>429885244</v>
      </c>
      <c r="I107" s="128">
        <v>783113799</v>
      </c>
      <c r="J107" s="128">
        <v>738921510</v>
      </c>
      <c r="K107" s="128">
        <v>2156138127</v>
      </c>
      <c r="L107" s="128">
        <v>833892016</v>
      </c>
      <c r="M107" s="128">
        <v>939907378</v>
      </c>
      <c r="N107" s="128">
        <v>1321038591</v>
      </c>
      <c r="O107" s="128">
        <v>1664015742</v>
      </c>
      <c r="P107" s="128">
        <v>971222564</v>
      </c>
      <c r="Q107" s="128">
        <v>1366113327</v>
      </c>
      <c r="R107" s="128">
        <v>745218754</v>
      </c>
      <c r="S107" s="128">
        <v>353547766</v>
      </c>
      <c r="T107" s="128">
        <v>312469853</v>
      </c>
      <c r="U107" s="128">
        <v>418800720</v>
      </c>
      <c r="V107" s="128">
        <v>528019891</v>
      </c>
      <c r="W107" s="128">
        <v>485468302</v>
      </c>
      <c r="X107" s="128">
        <v>318442506</v>
      </c>
      <c r="Y107" s="135">
        <v>899636765</v>
      </c>
      <c r="Z107" s="128">
        <v>481607399</v>
      </c>
      <c r="AA107" s="128">
        <v>657456051</v>
      </c>
      <c r="AB107" s="129"/>
      <c r="AC107" s="68" t="str">
        <f>IF(AB107="","",((SUM(AB102:AB107))/(SUM(AA102:AA107))-1)*100)</f>
        <v/>
      </c>
    </row>
    <row r="108" spans="2:29" ht="13.5" x14ac:dyDescent="0.3">
      <c r="B108" s="92" t="s">
        <v>16</v>
      </c>
      <c r="C108" s="127">
        <v>375438416</v>
      </c>
      <c r="D108" s="128">
        <v>340138400</v>
      </c>
      <c r="E108" s="128">
        <v>277326035</v>
      </c>
      <c r="F108" s="128">
        <v>261244558</v>
      </c>
      <c r="G108" s="128">
        <v>615900908</v>
      </c>
      <c r="H108" s="128">
        <v>628159814</v>
      </c>
      <c r="I108" s="128">
        <v>689305175</v>
      </c>
      <c r="J108" s="128">
        <v>1279594934</v>
      </c>
      <c r="K108" s="128">
        <v>2056163188</v>
      </c>
      <c r="L108" s="128">
        <v>946402496</v>
      </c>
      <c r="M108" s="128">
        <v>1117568866</v>
      </c>
      <c r="N108" s="128">
        <v>801771994</v>
      </c>
      <c r="O108" s="128">
        <v>1235122745</v>
      </c>
      <c r="P108" s="128">
        <v>3144117294</v>
      </c>
      <c r="Q108" s="128">
        <v>1892551873</v>
      </c>
      <c r="R108" s="128">
        <v>545401463</v>
      </c>
      <c r="S108" s="128">
        <v>210825086</v>
      </c>
      <c r="T108" s="128">
        <v>358275935</v>
      </c>
      <c r="U108" s="128">
        <v>320632360</v>
      </c>
      <c r="V108" s="128">
        <v>632130643</v>
      </c>
      <c r="W108" s="128">
        <v>259549171</v>
      </c>
      <c r="X108" s="128">
        <v>618138825</v>
      </c>
      <c r="Y108" s="135">
        <v>771529207</v>
      </c>
      <c r="Z108" s="128">
        <v>814150049</v>
      </c>
      <c r="AA108" s="128">
        <v>689018318</v>
      </c>
      <c r="AB108" s="129"/>
      <c r="AC108" s="68" t="str">
        <f>IF(AB108="","",((SUM(AB102:AB108))/(SUM(AA102:AA108))-1)*100)</f>
        <v/>
      </c>
    </row>
    <row r="109" spans="2:29" ht="13.5" x14ac:dyDescent="0.3">
      <c r="B109" s="92" t="s">
        <v>17</v>
      </c>
      <c r="C109" s="127">
        <v>519766652</v>
      </c>
      <c r="D109" s="128">
        <v>423977588</v>
      </c>
      <c r="E109" s="128">
        <v>219213839</v>
      </c>
      <c r="F109" s="128">
        <v>326008332</v>
      </c>
      <c r="G109" s="128">
        <v>616693956</v>
      </c>
      <c r="H109" s="128">
        <v>870458829</v>
      </c>
      <c r="I109" s="128">
        <v>1271029059</v>
      </c>
      <c r="J109" s="128">
        <v>848269267</v>
      </c>
      <c r="K109" s="128">
        <v>2003484147</v>
      </c>
      <c r="L109" s="128">
        <v>650099374</v>
      </c>
      <c r="M109" s="128">
        <v>561547215</v>
      </c>
      <c r="N109" s="128">
        <v>1058322410</v>
      </c>
      <c r="O109" s="128">
        <v>462050429</v>
      </c>
      <c r="P109" s="128">
        <v>708375962</v>
      </c>
      <c r="Q109" s="128">
        <v>1152543880</v>
      </c>
      <c r="R109" s="128">
        <v>523967695</v>
      </c>
      <c r="S109" s="128">
        <v>175033942</v>
      </c>
      <c r="T109" s="128">
        <v>195107993</v>
      </c>
      <c r="U109" s="128">
        <v>727748775</v>
      </c>
      <c r="V109" s="128">
        <v>228354217</v>
      </c>
      <c r="W109" s="128">
        <v>86395749</v>
      </c>
      <c r="X109" s="128">
        <v>277679781</v>
      </c>
      <c r="Y109" s="135">
        <v>795493494</v>
      </c>
      <c r="Z109" s="128">
        <v>754668325</v>
      </c>
      <c r="AA109" s="128">
        <v>599359392</v>
      </c>
      <c r="AB109" s="129"/>
      <c r="AC109" s="68" t="str">
        <f>IF(AB109="","",((SUM(AB102:AB109))/(SUM(AA102:AA109))-1)*100)</f>
        <v/>
      </c>
    </row>
    <row r="110" spans="2:29" ht="13.5" x14ac:dyDescent="0.3">
      <c r="B110" s="92" t="s">
        <v>18</v>
      </c>
      <c r="C110" s="127">
        <v>406683061</v>
      </c>
      <c r="D110" s="128">
        <v>290462798</v>
      </c>
      <c r="E110" s="128">
        <v>344407372</v>
      </c>
      <c r="F110" s="128">
        <v>392975513</v>
      </c>
      <c r="G110" s="128">
        <v>509211552</v>
      </c>
      <c r="H110" s="128">
        <v>537163205</v>
      </c>
      <c r="I110" s="128">
        <v>644900149</v>
      </c>
      <c r="J110" s="128">
        <v>1052030332</v>
      </c>
      <c r="K110" s="128">
        <v>1349440124</v>
      </c>
      <c r="L110" s="128">
        <v>1173716964</v>
      </c>
      <c r="M110" s="128">
        <v>888895380</v>
      </c>
      <c r="N110" s="128">
        <v>1089476664</v>
      </c>
      <c r="O110" s="128">
        <v>998017992</v>
      </c>
      <c r="P110" s="128">
        <v>883859473</v>
      </c>
      <c r="Q110" s="128">
        <v>2031123080</v>
      </c>
      <c r="R110" s="128">
        <v>588415321</v>
      </c>
      <c r="S110" s="128">
        <v>220380927</v>
      </c>
      <c r="T110" s="128">
        <v>171212195</v>
      </c>
      <c r="U110" s="128">
        <v>392074439</v>
      </c>
      <c r="V110" s="128">
        <v>366526669</v>
      </c>
      <c r="W110" s="128">
        <v>87489455</v>
      </c>
      <c r="X110" s="128">
        <v>355679818</v>
      </c>
      <c r="Y110" s="135">
        <v>1043765015</v>
      </c>
      <c r="Z110" s="128">
        <v>682324083</v>
      </c>
      <c r="AA110" s="128">
        <v>717625525</v>
      </c>
      <c r="AB110" s="129"/>
      <c r="AC110" s="68" t="str">
        <f>IF(AB110="","",((SUM(AB102:AB110))/(SUM(AA102:AA110))-1)*100)</f>
        <v/>
      </c>
    </row>
    <row r="111" spans="2:29" ht="13.5" x14ac:dyDescent="0.3">
      <c r="B111" s="92" t="s">
        <v>19</v>
      </c>
      <c r="C111" s="127">
        <v>354696297</v>
      </c>
      <c r="D111" s="128">
        <v>448425287</v>
      </c>
      <c r="E111" s="128">
        <v>355854191</v>
      </c>
      <c r="F111" s="128">
        <v>444151123</v>
      </c>
      <c r="G111" s="128">
        <v>640174859</v>
      </c>
      <c r="H111" s="128">
        <v>643372052</v>
      </c>
      <c r="I111" s="128">
        <v>771930122</v>
      </c>
      <c r="J111" s="128">
        <v>1438669089</v>
      </c>
      <c r="K111" s="128">
        <v>1457961178</v>
      </c>
      <c r="L111" s="128">
        <v>888941834</v>
      </c>
      <c r="M111" s="128">
        <v>675585348</v>
      </c>
      <c r="N111" s="128">
        <v>1392620668</v>
      </c>
      <c r="O111" s="128">
        <v>418055242</v>
      </c>
      <c r="P111" s="128">
        <v>1925983963</v>
      </c>
      <c r="Q111" s="128">
        <v>972343916</v>
      </c>
      <c r="R111" s="128">
        <v>1344407130</v>
      </c>
      <c r="S111" s="128">
        <v>234539871</v>
      </c>
      <c r="T111" s="128">
        <v>328329584</v>
      </c>
      <c r="U111" s="128">
        <v>830192299</v>
      </c>
      <c r="V111" s="128">
        <v>197377025</v>
      </c>
      <c r="W111" s="128">
        <v>98413669</v>
      </c>
      <c r="X111" s="128">
        <v>276011205</v>
      </c>
      <c r="Y111" s="135">
        <v>1115473935</v>
      </c>
      <c r="Z111" s="128">
        <v>1135465889</v>
      </c>
      <c r="AA111" s="128">
        <v>766124352</v>
      </c>
      <c r="AB111" s="129"/>
      <c r="AC111" s="68" t="str">
        <f>IF(AB111="","",((SUM(AB102:AB111))/(SUM(AA102:AA111))-1)*100)</f>
        <v/>
      </c>
    </row>
    <row r="112" spans="2:29" ht="13.5" x14ac:dyDescent="0.3">
      <c r="B112" s="92" t="s">
        <v>20</v>
      </c>
      <c r="C112" s="127">
        <v>295353034</v>
      </c>
      <c r="D112" s="128">
        <v>256319394</v>
      </c>
      <c r="E112" s="128">
        <v>354366611</v>
      </c>
      <c r="F112" s="128">
        <v>372356545</v>
      </c>
      <c r="G112" s="128">
        <v>561849014</v>
      </c>
      <c r="H112" s="128">
        <v>727727774</v>
      </c>
      <c r="I112" s="128">
        <v>1004485651</v>
      </c>
      <c r="J112" s="128">
        <v>1307050922</v>
      </c>
      <c r="K112" s="128">
        <v>653372237</v>
      </c>
      <c r="L112" s="128">
        <v>823071332</v>
      </c>
      <c r="M112" s="128">
        <v>874878727</v>
      </c>
      <c r="N112" s="128">
        <v>1335371101</v>
      </c>
      <c r="O112" s="128">
        <v>1567014194</v>
      </c>
      <c r="P112" s="128">
        <v>988490968</v>
      </c>
      <c r="Q112" s="128">
        <v>1291663525</v>
      </c>
      <c r="R112" s="128">
        <v>680414674</v>
      </c>
      <c r="S112" s="128">
        <v>228239833</v>
      </c>
      <c r="T112" s="128">
        <v>314147839</v>
      </c>
      <c r="U112" s="128">
        <v>198898243</v>
      </c>
      <c r="V112" s="128">
        <v>384278635</v>
      </c>
      <c r="W112" s="128">
        <v>190356078</v>
      </c>
      <c r="X112" s="128">
        <v>367436479</v>
      </c>
      <c r="Y112" s="135">
        <v>970883023</v>
      </c>
      <c r="Z112" s="128">
        <v>625982841</v>
      </c>
      <c r="AA112" s="128">
        <v>789412860</v>
      </c>
      <c r="AB112" s="129"/>
      <c r="AC112" s="68" t="str">
        <f>IF(AB112="","",((SUM(AB102:AB112))/(SUM(AA102:AA112))-1)*100)</f>
        <v/>
      </c>
    </row>
    <row r="113" spans="2:29" ht="13.5" x14ac:dyDescent="0.3">
      <c r="B113" s="93" t="s">
        <v>21</v>
      </c>
      <c r="C113" s="130">
        <v>300427821</v>
      </c>
      <c r="D113" s="131">
        <v>262431101</v>
      </c>
      <c r="E113" s="131">
        <v>337439925</v>
      </c>
      <c r="F113" s="131">
        <v>201563567</v>
      </c>
      <c r="G113" s="131">
        <v>649525220</v>
      </c>
      <c r="H113" s="131">
        <v>826272696</v>
      </c>
      <c r="I113" s="131">
        <v>334904856</v>
      </c>
      <c r="J113" s="131">
        <v>1197234885</v>
      </c>
      <c r="K113" s="131">
        <v>794700155</v>
      </c>
      <c r="L113" s="131">
        <v>991708411</v>
      </c>
      <c r="M113" s="131">
        <v>775761516</v>
      </c>
      <c r="N113" s="131">
        <v>932238300</v>
      </c>
      <c r="O113" s="131">
        <v>1263639770</v>
      </c>
      <c r="P113" s="131">
        <v>1384731474</v>
      </c>
      <c r="Q113" s="131">
        <v>1285964678</v>
      </c>
      <c r="R113" s="131">
        <v>568353116</v>
      </c>
      <c r="S113" s="131">
        <v>170159981</v>
      </c>
      <c r="T113" s="131">
        <v>271399262</v>
      </c>
      <c r="U113" s="131">
        <v>481875015</v>
      </c>
      <c r="V113" s="131">
        <v>482245846</v>
      </c>
      <c r="W113" s="131">
        <v>145230711</v>
      </c>
      <c r="X113" s="131">
        <v>301356337</v>
      </c>
      <c r="Y113" s="136">
        <v>1191903365</v>
      </c>
      <c r="Z113" s="131">
        <v>419120331</v>
      </c>
      <c r="AA113" s="131">
        <v>406678650</v>
      </c>
      <c r="AB113" s="132"/>
      <c r="AC113" s="68" t="str">
        <f>IF(AB113="","",((SUM(AB102:AB113))/(SUM(AA102:AA113))-1)*100)</f>
        <v/>
      </c>
    </row>
    <row r="114" spans="2:29" ht="13" x14ac:dyDescent="0.3">
      <c r="B114" s="42" t="s">
        <v>22</v>
      </c>
      <c r="C114" s="65">
        <f t="shared" ref="C114:Z114" si="23">SUM(C102:C113)</f>
        <v>4305615384</v>
      </c>
      <c r="D114" s="65">
        <f t="shared" si="23"/>
        <v>3969635866</v>
      </c>
      <c r="E114" s="65">
        <f t="shared" si="23"/>
        <v>3418001940</v>
      </c>
      <c r="F114" s="65">
        <f t="shared" si="23"/>
        <v>3820112917</v>
      </c>
      <c r="G114" s="65">
        <f t="shared" si="23"/>
        <v>6743555013</v>
      </c>
      <c r="H114" s="65">
        <f t="shared" si="23"/>
        <v>7648440767</v>
      </c>
      <c r="I114" s="65">
        <f t="shared" si="23"/>
        <v>9088006220</v>
      </c>
      <c r="J114" s="65">
        <f t="shared" si="23"/>
        <v>11974015240</v>
      </c>
      <c r="K114" s="65">
        <f t="shared" si="23"/>
        <v>16572554581</v>
      </c>
      <c r="L114" s="65">
        <f t="shared" si="23"/>
        <v>9205488366</v>
      </c>
      <c r="M114" s="65">
        <f t="shared" si="23"/>
        <v>10096538553</v>
      </c>
      <c r="N114" s="65">
        <f t="shared" si="23"/>
        <v>14151806029</v>
      </c>
      <c r="O114" s="65">
        <f t="shared" si="23"/>
        <v>13448477371</v>
      </c>
      <c r="P114" s="65">
        <f t="shared" si="23"/>
        <v>16463302897</v>
      </c>
      <c r="Q114" s="65">
        <f t="shared" si="23"/>
        <v>15873935472</v>
      </c>
      <c r="R114" s="65">
        <f t="shared" si="23"/>
        <v>7380844260</v>
      </c>
      <c r="S114" s="65">
        <f t="shared" si="23"/>
        <v>2898855786</v>
      </c>
      <c r="T114" s="65">
        <f t="shared" si="23"/>
        <v>2966954176</v>
      </c>
      <c r="U114" s="65">
        <f t="shared" si="23"/>
        <v>5042501227</v>
      </c>
      <c r="V114" s="65">
        <f t="shared" si="23"/>
        <v>4651641478</v>
      </c>
      <c r="W114" s="65">
        <f t="shared" si="23"/>
        <v>2613731569</v>
      </c>
      <c r="X114" s="65">
        <f t="shared" si="23"/>
        <v>3995255654</v>
      </c>
      <c r="Y114" s="66">
        <f t="shared" si="23"/>
        <v>9914865806</v>
      </c>
      <c r="Z114" s="66">
        <f t="shared" si="23"/>
        <v>9058456152</v>
      </c>
      <c r="AA114" s="66">
        <f>SUM(AA102:AA113)</f>
        <v>8690210062</v>
      </c>
      <c r="AB114" s="66">
        <f>SUM(AB102:AB113)</f>
        <v>1108811570</v>
      </c>
      <c r="AC114" s="62"/>
    </row>
    <row r="115" spans="2:29" x14ac:dyDescent="0.25">
      <c r="E115" s="22"/>
      <c r="F115" s="22"/>
      <c r="G115" s="22"/>
      <c r="H115" s="75"/>
    </row>
    <row r="116" spans="2:29" x14ac:dyDescent="0.25">
      <c r="B116" s="11" t="s">
        <v>25</v>
      </c>
      <c r="E116" s="22"/>
      <c r="F116" s="22"/>
      <c r="G116" s="22"/>
      <c r="H116" s="75"/>
    </row>
    <row r="117" spans="2:29" ht="13" x14ac:dyDescent="0.3">
      <c r="B117" s="12" t="s">
        <v>30</v>
      </c>
      <c r="E117" s="22"/>
      <c r="F117" s="22"/>
      <c r="G117" s="22"/>
      <c r="H117" s="75"/>
    </row>
    <row r="118" spans="2:29" x14ac:dyDescent="0.25">
      <c r="E118" s="22"/>
      <c r="F118" s="22"/>
      <c r="G118" s="22"/>
      <c r="H118" s="75"/>
    </row>
    <row r="119" spans="2:29" ht="13" x14ac:dyDescent="0.3">
      <c r="B119" s="9"/>
      <c r="E119" s="22"/>
      <c r="F119" s="22"/>
      <c r="G119" s="22"/>
      <c r="H119" s="75"/>
    </row>
    <row r="120" spans="2:29" ht="13" x14ac:dyDescent="0.3">
      <c r="B120" s="9"/>
      <c r="E120" s="22"/>
      <c r="F120" s="22"/>
      <c r="G120" s="22"/>
      <c r="H120" s="75"/>
    </row>
    <row r="121" spans="2:29" ht="13" x14ac:dyDescent="0.3">
      <c r="B121" s="9"/>
      <c r="E121" s="22"/>
      <c r="F121" s="22"/>
      <c r="G121" s="22"/>
      <c r="H121" s="75"/>
    </row>
    <row r="122" spans="2:29" ht="13" x14ac:dyDescent="0.3">
      <c r="B122" s="9"/>
      <c r="E122" s="22"/>
      <c r="F122" s="22"/>
      <c r="G122" s="22"/>
      <c r="H122" s="75"/>
    </row>
    <row r="123" spans="2:29" ht="13" x14ac:dyDescent="0.3">
      <c r="B123" s="9"/>
      <c r="E123" s="22"/>
      <c r="F123" s="22"/>
      <c r="G123" s="22"/>
      <c r="H123" s="75"/>
    </row>
    <row r="124" spans="2:29" ht="13" x14ac:dyDescent="0.3">
      <c r="B124" s="9"/>
      <c r="E124" s="22"/>
      <c r="F124" s="22"/>
      <c r="G124" s="22"/>
      <c r="H124" s="75"/>
    </row>
    <row r="125" spans="2:29" ht="13" x14ac:dyDescent="0.3">
      <c r="B125" s="9"/>
      <c r="E125" s="22"/>
      <c r="F125" s="22"/>
      <c r="G125" s="22"/>
      <c r="H125" s="75"/>
    </row>
    <row r="126" spans="2:29" ht="13" x14ac:dyDescent="0.3">
      <c r="B126" s="9"/>
      <c r="E126" s="22"/>
      <c r="F126" s="22"/>
      <c r="G126" s="22"/>
      <c r="H126" s="75"/>
    </row>
    <row r="127" spans="2:29" ht="13" x14ac:dyDescent="0.3">
      <c r="B127" s="9"/>
      <c r="E127" s="22"/>
      <c r="F127" s="22"/>
      <c r="G127" s="22"/>
      <c r="H127" s="75"/>
    </row>
    <row r="128" spans="2:29" ht="13" x14ac:dyDescent="0.3">
      <c r="B128" s="9"/>
      <c r="E128" s="22"/>
      <c r="F128" s="22"/>
      <c r="G128" s="22"/>
      <c r="H128" s="75"/>
    </row>
    <row r="129" spans="2:14" ht="13" x14ac:dyDescent="0.3">
      <c r="B129" s="9"/>
      <c r="E129" s="22"/>
      <c r="F129" s="22"/>
      <c r="G129" s="22"/>
      <c r="H129" s="75"/>
    </row>
    <row r="130" spans="2:14" ht="13" x14ac:dyDescent="0.3">
      <c r="B130" s="9"/>
      <c r="E130" s="22"/>
      <c r="F130" s="22"/>
      <c r="G130" s="22"/>
      <c r="H130" s="75"/>
    </row>
    <row r="131" spans="2:14" ht="13" x14ac:dyDescent="0.3">
      <c r="B131" s="9"/>
      <c r="E131" s="22"/>
      <c r="F131" s="22"/>
      <c r="G131" s="22"/>
      <c r="H131" s="75"/>
    </row>
    <row r="132" spans="2:14" ht="13" x14ac:dyDescent="0.3">
      <c r="B132" s="9"/>
      <c r="E132" s="22"/>
      <c r="F132" s="22"/>
      <c r="G132" s="22"/>
      <c r="H132" s="75"/>
    </row>
    <row r="133" spans="2:14" ht="13" x14ac:dyDescent="0.3">
      <c r="B133" s="9"/>
      <c r="E133" s="22"/>
      <c r="F133" s="22"/>
      <c r="G133" s="22"/>
      <c r="H133" s="75"/>
    </row>
    <row r="134" spans="2:14" ht="13" x14ac:dyDescent="0.3">
      <c r="B134" s="9"/>
      <c r="E134" s="22"/>
      <c r="F134" s="22"/>
      <c r="G134" s="22"/>
      <c r="H134" s="75"/>
    </row>
    <row r="135" spans="2:14" ht="13" x14ac:dyDescent="0.3">
      <c r="B135" s="9"/>
      <c r="E135" s="22"/>
      <c r="F135" s="22"/>
      <c r="G135" s="22"/>
      <c r="H135" s="75"/>
    </row>
    <row r="136" spans="2:14" ht="13" x14ac:dyDescent="0.3">
      <c r="B136" s="9"/>
      <c r="E136" s="22"/>
      <c r="F136" s="22"/>
      <c r="G136" s="22"/>
      <c r="H136" s="75"/>
    </row>
    <row r="137" spans="2:14" ht="13" x14ac:dyDescent="0.3">
      <c r="B137" s="9"/>
      <c r="E137" s="22"/>
      <c r="F137" s="22"/>
      <c r="G137" s="22"/>
      <c r="H137" s="75"/>
    </row>
    <row r="138" spans="2:14" ht="13" x14ac:dyDescent="0.3">
      <c r="B138" s="9"/>
      <c r="E138" s="22"/>
      <c r="F138" s="22"/>
      <c r="G138" s="22"/>
      <c r="H138" s="75"/>
    </row>
    <row r="139" spans="2:14" ht="13" x14ac:dyDescent="0.3">
      <c r="B139" s="9"/>
      <c r="E139" s="22"/>
      <c r="F139" s="22"/>
      <c r="G139" s="22"/>
      <c r="H139" s="75"/>
    </row>
    <row r="140" spans="2:14" ht="13" x14ac:dyDescent="0.3">
      <c r="B140" s="9"/>
      <c r="E140" s="22"/>
      <c r="F140" s="22"/>
      <c r="G140" s="22"/>
      <c r="H140" s="75"/>
    </row>
    <row r="141" spans="2:14" ht="13" x14ac:dyDescent="0.3">
      <c r="B141" s="9" t="s">
        <v>26</v>
      </c>
      <c r="E141" s="22"/>
      <c r="F141" s="22"/>
      <c r="G141" s="22"/>
      <c r="H141" s="75"/>
    </row>
    <row r="142" spans="2:14" ht="13" x14ac:dyDescent="0.3">
      <c r="B142" s="9" t="s">
        <v>31</v>
      </c>
      <c r="K142" s="22"/>
    </row>
    <row r="143" spans="2:14" ht="13" x14ac:dyDescent="0.3">
      <c r="B143" s="30" t="s">
        <v>32</v>
      </c>
      <c r="M143" s="23"/>
      <c r="N143" s="22"/>
    </row>
    <row r="144" spans="2:14" x14ac:dyDescent="0.25">
      <c r="B144" s="30" t="s">
        <v>33</v>
      </c>
    </row>
    <row r="145" spans="2:29" x14ac:dyDescent="0.25">
      <c r="B145" s="30" t="str">
        <f>B89</f>
        <v>Dados atualizados em 28 de março de 2025.</v>
      </c>
    </row>
    <row r="146" spans="2:29" x14ac:dyDescent="0.25">
      <c r="B146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147" spans="2:29" ht="15.5" x14ac:dyDescent="0.35">
      <c r="B147" s="6"/>
    </row>
    <row r="148" spans="2:29" ht="15.5" x14ac:dyDescent="0.35">
      <c r="B148" s="6" t="s">
        <v>29</v>
      </c>
    </row>
    <row r="149" spans="2:29" x14ac:dyDescent="0.25"/>
    <row r="150" spans="2:29" x14ac:dyDescent="0.25"/>
    <row r="151" spans="2:29" x14ac:dyDescent="0.25"/>
    <row r="152" spans="2:29" x14ac:dyDescent="0.25"/>
    <row r="153" spans="2:29" ht="18" x14ac:dyDescent="0.4">
      <c r="B153" s="5" t="s">
        <v>98</v>
      </c>
    </row>
    <row r="154" spans="2:29" ht="13" x14ac:dyDescent="0.3">
      <c r="B154" s="15"/>
    </row>
    <row r="155" spans="2:29" ht="15.5" x14ac:dyDescent="0.35">
      <c r="B155" s="53" t="s">
        <v>23</v>
      </c>
      <c r="C155" s="8" t="s">
        <v>24</v>
      </c>
      <c r="D155" s="8" t="s">
        <v>24</v>
      </c>
      <c r="E155" s="8" t="s">
        <v>24</v>
      </c>
      <c r="F155" s="8" t="s">
        <v>24</v>
      </c>
      <c r="G155" s="8" t="s">
        <v>24</v>
      </c>
      <c r="H155" s="8" t="s">
        <v>24</v>
      </c>
    </row>
    <row r="156" spans="2:29" ht="13.5" x14ac:dyDescent="0.3">
      <c r="B156" s="56"/>
      <c r="C156" s="123" t="s">
        <v>6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87"/>
      <c r="AB156" s="84"/>
      <c r="AC156" s="67" t="s">
        <v>7</v>
      </c>
    </row>
    <row r="157" spans="2:29" ht="13.5" x14ac:dyDescent="0.3">
      <c r="B157" s="59" t="s">
        <v>8</v>
      </c>
      <c r="C157" s="63">
        <v>2000</v>
      </c>
      <c r="D157" s="63">
        <v>2001</v>
      </c>
      <c r="E157" s="63">
        <v>2002</v>
      </c>
      <c r="F157" s="63">
        <v>2003</v>
      </c>
      <c r="G157" s="63">
        <v>2004</v>
      </c>
      <c r="H157" s="63">
        <v>2005</v>
      </c>
      <c r="I157" s="63">
        <v>2006</v>
      </c>
      <c r="J157" s="63">
        <v>2007</v>
      </c>
      <c r="K157" s="63">
        <v>2008</v>
      </c>
      <c r="L157" s="63">
        <v>2009</v>
      </c>
      <c r="M157" s="63">
        <v>2010</v>
      </c>
      <c r="N157" s="63">
        <v>2011</v>
      </c>
      <c r="O157" s="63">
        <v>2012</v>
      </c>
      <c r="P157" s="63">
        <v>2013</v>
      </c>
      <c r="Q157" s="63">
        <v>2014</v>
      </c>
      <c r="R157" s="63">
        <v>2015</v>
      </c>
      <c r="S157" s="63">
        <v>2016</v>
      </c>
      <c r="T157" s="63">
        <v>2017</v>
      </c>
      <c r="U157" s="64">
        <v>2018</v>
      </c>
      <c r="V157" s="64">
        <v>2019</v>
      </c>
      <c r="W157" s="64">
        <v>2020</v>
      </c>
      <c r="X157" s="64">
        <v>2021</v>
      </c>
      <c r="Y157" s="64">
        <v>2022</v>
      </c>
      <c r="Z157" s="64">
        <v>2023</v>
      </c>
      <c r="AA157" s="86">
        <v>2024</v>
      </c>
      <c r="AB157" s="64">
        <v>2024</v>
      </c>
      <c r="AC157" s="69" t="s">
        <v>77</v>
      </c>
    </row>
    <row r="158" spans="2:29" ht="13.5" x14ac:dyDescent="0.3">
      <c r="B158" s="57" t="s">
        <v>10</v>
      </c>
      <c r="C158" s="70">
        <f>IF(C46="","",C102/C46)</f>
        <v>26.816961898672705</v>
      </c>
      <c r="D158" s="70">
        <f t="shared" ref="D158:Y169" si="24">IF(D46="","",D102/D46)</f>
        <v>26.976172162183992</v>
      </c>
      <c r="E158" s="70">
        <f t="shared" si="24"/>
        <v>16.517883240028677</v>
      </c>
      <c r="F158" s="70">
        <f t="shared" si="24"/>
        <v>31.09559621765041</v>
      </c>
      <c r="G158" s="70">
        <f t="shared" si="24"/>
        <v>32.694918398946307</v>
      </c>
      <c r="H158" s="70">
        <f t="shared" si="24"/>
        <v>41.76844179051335</v>
      </c>
      <c r="I158" s="70">
        <f t="shared" si="24"/>
        <v>63.297748930599916</v>
      </c>
      <c r="J158" s="70">
        <f t="shared" si="24"/>
        <v>65.031018549844944</v>
      </c>
      <c r="K158" s="70">
        <f t="shared" si="24"/>
        <v>97.924520715140957</v>
      </c>
      <c r="L158" s="70">
        <f t="shared" si="24"/>
        <v>46.737665591710652</v>
      </c>
      <c r="M158" s="70">
        <f t="shared" si="24"/>
        <v>78.88989136872695</v>
      </c>
      <c r="N158" s="70">
        <f t="shared" si="24"/>
        <v>99.511337650515017</v>
      </c>
      <c r="O158" s="70">
        <f t="shared" si="24"/>
        <v>118.38306363948301</v>
      </c>
      <c r="P158" s="70">
        <f t="shared" si="24"/>
        <v>114.22298560260978</v>
      </c>
      <c r="Q158" s="70">
        <f t="shared" si="24"/>
        <v>111.12296992793162</v>
      </c>
      <c r="R158" s="70">
        <f t="shared" si="24"/>
        <v>87.053708652638619</v>
      </c>
      <c r="S158" s="70">
        <f t="shared" si="24"/>
        <v>45.166560588504517</v>
      </c>
      <c r="T158" s="70">
        <f t="shared" si="24"/>
        <v>47.311316230263955</v>
      </c>
      <c r="U158" s="70">
        <f t="shared" si="24"/>
        <v>58.877258648847473</v>
      </c>
      <c r="V158" s="70">
        <f t="shared" si="24"/>
        <v>73.862762536942839</v>
      </c>
      <c r="W158" s="70">
        <f t="shared" si="24"/>
        <v>65.020323635439311</v>
      </c>
      <c r="X158" s="70">
        <f t="shared" si="24"/>
        <v>68.230493858631505</v>
      </c>
      <c r="Y158" s="70">
        <f t="shared" si="24"/>
        <v>82.718144917242782</v>
      </c>
      <c r="Z158" s="70">
        <f t="shared" ref="Z158" si="25">IF(Z46="","",Z102/Z46)</f>
        <v>90.066756119267268</v>
      </c>
      <c r="AA158" s="70">
        <f t="shared" ref="AA158:AB169" si="26">IF(AA46="","",AA102/AA46)</f>
        <v>82.211144257936596</v>
      </c>
      <c r="AB158" s="70">
        <f t="shared" si="26"/>
        <v>78.131729795323537</v>
      </c>
      <c r="AC158" s="83">
        <f>(IF(AA158=0,"n/d",(AB158/AA158)-1)*100)</f>
        <v>-4.9621185782476651</v>
      </c>
    </row>
    <row r="159" spans="2:29" ht="13.5" x14ac:dyDescent="0.3">
      <c r="B159" s="57" t="s">
        <v>11</v>
      </c>
      <c r="C159" s="61">
        <f t="shared" ref="C159:R169" si="27">IF(C47="","",C103/C47)</f>
        <v>27.887125261077991</v>
      </c>
      <c r="D159" s="61">
        <f t="shared" si="27"/>
        <v>28.083957583624585</v>
      </c>
      <c r="E159" s="61">
        <f t="shared" si="27"/>
        <v>18.565463917768106</v>
      </c>
      <c r="F159" s="61">
        <f t="shared" si="27"/>
        <v>32.873258335111856</v>
      </c>
      <c r="G159" s="61">
        <f t="shared" si="27"/>
        <v>33.61819542319892</v>
      </c>
      <c r="H159" s="61">
        <f t="shared" si="27"/>
        <v>43.597822453639495</v>
      </c>
      <c r="I159" s="61">
        <f t="shared" si="27"/>
        <v>61.037884398827593</v>
      </c>
      <c r="J159" s="61">
        <f t="shared" si="27"/>
        <v>61.209390694535927</v>
      </c>
      <c r="K159" s="61">
        <f t="shared" si="27"/>
        <v>95.113056594218079</v>
      </c>
      <c r="L159" s="61">
        <f t="shared" si="27"/>
        <v>46.512946184811391</v>
      </c>
      <c r="M159" s="61">
        <f t="shared" si="27"/>
        <v>80.997866051195786</v>
      </c>
      <c r="N159" s="61">
        <f t="shared" si="27"/>
        <v>98.269968326639784</v>
      </c>
      <c r="O159" s="61">
        <f t="shared" si="27"/>
        <v>120.61555115040989</v>
      </c>
      <c r="P159" s="61">
        <f t="shared" si="27"/>
        <v>117.43301014701512</v>
      </c>
      <c r="Q159" s="61">
        <f t="shared" si="27"/>
        <v>118.03058677771378</v>
      </c>
      <c r="R159" s="61">
        <f t="shared" si="27"/>
        <v>72.485344927908642</v>
      </c>
      <c r="S159" s="61">
        <f t="shared" si="24"/>
        <v>41.639443789173242</v>
      </c>
      <c r="T159" s="61">
        <f t="shared" si="24"/>
        <v>50.22771535168534</v>
      </c>
      <c r="U159" s="61">
        <f t="shared" si="24"/>
        <v>67.799259886168315</v>
      </c>
      <c r="V159" s="61">
        <f t="shared" si="24"/>
        <v>63.359066999439897</v>
      </c>
      <c r="W159" s="61">
        <f t="shared" si="24"/>
        <v>65.345932523410596</v>
      </c>
      <c r="X159" s="61">
        <f t="shared" si="24"/>
        <v>49.477187579600745</v>
      </c>
      <c r="Y159" s="61">
        <f t="shared" si="24"/>
        <v>83.2994863917272</v>
      </c>
      <c r="Z159" s="61">
        <f t="shared" ref="Z159" si="28">IF(Z47="","",Z103/Z47)</f>
        <v>83.562556879752563</v>
      </c>
      <c r="AA159" s="61">
        <f t="shared" si="26"/>
        <v>83.288970166301226</v>
      </c>
      <c r="AB159" s="61">
        <f t="shared" si="26"/>
        <v>82.719425414985579</v>
      </c>
      <c r="AC159" s="68">
        <f>IF(AB159="","",((SUM(AB158:AB159))/(SUM(AA158:AA159))-1)*100)</f>
        <v>-2.8090368578306379</v>
      </c>
    </row>
    <row r="160" spans="2:29" ht="13.5" x14ac:dyDescent="0.3">
      <c r="B160" s="57" t="s">
        <v>12</v>
      </c>
      <c r="C160" s="61">
        <f t="shared" si="27"/>
        <v>29.818583812316234</v>
      </c>
      <c r="D160" s="61">
        <f t="shared" si="24"/>
        <v>29.385730327017104</v>
      </c>
      <c r="E160" s="61">
        <f t="shared" si="24"/>
        <v>19.993054610977911</v>
      </c>
      <c r="F160" s="61">
        <f t="shared" si="24"/>
        <v>34.966573404059574</v>
      </c>
      <c r="G160" s="61">
        <f t="shared" si="24"/>
        <v>34.0292631833344</v>
      </c>
      <c r="H160" s="61">
        <f t="shared" si="24"/>
        <v>49.275150725082312</v>
      </c>
      <c r="I160" s="61">
        <f t="shared" si="24"/>
        <v>64.335953094664077</v>
      </c>
      <c r="J160" s="61">
        <f t="shared" si="24"/>
        <v>60.616880044783059</v>
      </c>
      <c r="K160" s="61">
        <f t="shared" si="24"/>
        <v>99.715533025837729</v>
      </c>
      <c r="L160" s="61">
        <f t="shared" si="24"/>
        <v>48.949758360634263</v>
      </c>
      <c r="M160" s="61">
        <f t="shared" si="24"/>
        <v>78.553277463777803</v>
      </c>
      <c r="N160" s="61">
        <f t="shared" si="24"/>
        <v>113.68436300041846</v>
      </c>
      <c r="O160" s="61">
        <f t="shared" si="24"/>
        <v>130.29978699011309</v>
      </c>
      <c r="P160" s="61">
        <f t="shared" si="24"/>
        <v>118.7994147626852</v>
      </c>
      <c r="Q160" s="61">
        <f t="shared" si="24"/>
        <v>116.56420545063415</v>
      </c>
      <c r="R160" s="61">
        <f t="shared" si="24"/>
        <v>62.712798664569249</v>
      </c>
      <c r="S160" s="61">
        <f t="shared" si="24"/>
        <v>39.095331207440772</v>
      </c>
      <c r="T160" s="61">
        <f t="shared" si="24"/>
        <v>63.433467591624769</v>
      </c>
      <c r="U160" s="61">
        <f t="shared" si="24"/>
        <v>68.016520321198797</v>
      </c>
      <c r="V160" s="61">
        <f t="shared" si="24"/>
        <v>60.363945594037538</v>
      </c>
      <c r="W160" s="61">
        <f t="shared" si="24"/>
        <v>61.299980864844358</v>
      </c>
      <c r="X160" s="61">
        <f t="shared" si="24"/>
        <v>61.254604134651096</v>
      </c>
      <c r="Y160" s="61">
        <f t="shared" si="24"/>
        <v>88.282323025304677</v>
      </c>
      <c r="Z160" s="61">
        <f t="shared" ref="Z160" si="29">IF(Z48="","",Z104/Z48)</f>
        <v>81.885064578536813</v>
      </c>
      <c r="AA160" s="61">
        <f t="shared" si="26"/>
        <v>86.400150964177953</v>
      </c>
      <c r="AB160" s="61" t="str">
        <f t="shared" si="26"/>
        <v/>
      </c>
      <c r="AC160" s="68" t="str">
        <f>IF(AB160="","",((SUM(AB158:AB160))/(SUM(AA158:AA160))-1)*100)</f>
        <v/>
      </c>
    </row>
    <row r="161" spans="2:29" ht="13.5" x14ac:dyDescent="0.3">
      <c r="B161" s="57" t="s">
        <v>13</v>
      </c>
      <c r="C161" s="61">
        <f t="shared" si="27"/>
        <v>29.945790789676135</v>
      </c>
      <c r="D161" s="61">
        <f t="shared" si="24"/>
        <v>24.885648990231505</v>
      </c>
      <c r="E161" s="61">
        <f t="shared" si="24"/>
        <v>24.199467457625378</v>
      </c>
      <c r="F161" s="61">
        <f t="shared" si="24"/>
        <v>31.33380394434187</v>
      </c>
      <c r="G161" s="61">
        <f t="shared" si="24"/>
        <v>36.196889447642938</v>
      </c>
      <c r="H161" s="61">
        <f t="shared" si="24"/>
        <v>51.374311822711533</v>
      </c>
      <c r="I161" s="61">
        <f t="shared" si="24"/>
        <v>67.121027897219079</v>
      </c>
      <c r="J161" s="61">
        <f t="shared" si="24"/>
        <v>66.551773474939068</v>
      </c>
      <c r="K161" s="61">
        <f t="shared" si="24"/>
        <v>111.26290024993475</v>
      </c>
      <c r="L161" s="61">
        <f t="shared" si="24"/>
        <v>50.451382425249733</v>
      </c>
      <c r="M161" s="61">
        <f t="shared" si="24"/>
        <v>84.068438753012813</v>
      </c>
      <c r="N161" s="61">
        <f t="shared" si="24"/>
        <v>120.01366645757741</v>
      </c>
      <c r="O161" s="61">
        <f t="shared" si="24"/>
        <v>129.34590839435205</v>
      </c>
      <c r="P161" s="61">
        <f t="shared" si="24"/>
        <v>122.27839035126705</v>
      </c>
      <c r="Q161" s="61">
        <f t="shared" si="24"/>
        <v>111.88460947955534</v>
      </c>
      <c r="R161" s="61">
        <f t="shared" si="24"/>
        <v>60.896926344742639</v>
      </c>
      <c r="S161" s="61">
        <f t="shared" si="24"/>
        <v>42.02556989732107</v>
      </c>
      <c r="T161" s="61">
        <f t="shared" si="24"/>
        <v>57.565796935789983</v>
      </c>
      <c r="U161" s="61">
        <f t="shared" si="24"/>
        <v>69.32527702448408</v>
      </c>
      <c r="V161" s="61">
        <f t="shared" si="24"/>
        <v>71.016535626875211</v>
      </c>
      <c r="W161" s="61">
        <f t="shared" si="24"/>
        <v>63.589436543175523</v>
      </c>
      <c r="X161" s="61">
        <f t="shared" si="24"/>
        <v>60.006706326301668</v>
      </c>
      <c r="Y161" s="61">
        <f t="shared" si="24"/>
        <v>118.13048503887565</v>
      </c>
      <c r="Z161" s="61">
        <f t="shared" ref="Z161" si="30">IF(Z49="","",Z105/Z49)</f>
        <v>82.95759964537919</v>
      </c>
      <c r="AA161" s="61">
        <f t="shared" si="26"/>
        <v>91.629239415961464</v>
      </c>
      <c r="AB161" s="61" t="str">
        <f t="shared" si="26"/>
        <v/>
      </c>
      <c r="AC161" s="68" t="str">
        <f>IF(AB161="","",((SUM(AB158:AB161))/(SUM(AA158:AA161))-1)*100)</f>
        <v/>
      </c>
    </row>
    <row r="162" spans="2:29" ht="13.5" x14ac:dyDescent="0.3">
      <c r="B162" s="57" t="s">
        <v>14</v>
      </c>
      <c r="C162" s="61">
        <f t="shared" si="27"/>
        <v>25.148433049073294</v>
      </c>
      <c r="D162" s="61">
        <f t="shared" si="24"/>
        <v>27.523428876433517</v>
      </c>
      <c r="E162" s="61">
        <f t="shared" si="24"/>
        <v>26.491907327078213</v>
      </c>
      <c r="F162" s="61">
        <f t="shared" si="24"/>
        <v>27.816834720728757</v>
      </c>
      <c r="G162" s="61">
        <f t="shared" si="24"/>
        <v>36.311194887946328</v>
      </c>
      <c r="H162" s="61">
        <f t="shared" si="24"/>
        <v>53.869532613369415</v>
      </c>
      <c r="I162" s="61">
        <f t="shared" si="24"/>
        <v>71.119195018982708</v>
      </c>
      <c r="J162" s="61">
        <f t="shared" si="24"/>
        <v>69.315082426017611</v>
      </c>
      <c r="K162" s="61">
        <f t="shared" si="24"/>
        <v>115.1043050248586</v>
      </c>
      <c r="L162" s="61">
        <f t="shared" si="24"/>
        <v>53.87183814320629</v>
      </c>
      <c r="M162" s="61">
        <f t="shared" si="24"/>
        <v>85.386171528020512</v>
      </c>
      <c r="N162" s="61">
        <f t="shared" si="24"/>
        <v>126.96428992265294</v>
      </c>
      <c r="O162" s="61">
        <f t="shared" si="24"/>
        <v>125.51912396757422</v>
      </c>
      <c r="P162" s="61">
        <f t="shared" si="24"/>
        <v>96.119044894567153</v>
      </c>
      <c r="Q162" s="61">
        <f t="shared" si="24"/>
        <v>115.77163820059548</v>
      </c>
      <c r="R162" s="61">
        <f t="shared" si="24"/>
        <v>57.986198899658781</v>
      </c>
      <c r="S162" s="61">
        <f t="shared" si="24"/>
        <v>36.814908116112363</v>
      </c>
      <c r="T162" s="61">
        <f t="shared" si="24"/>
        <v>53.291446757542239</v>
      </c>
      <c r="U162" s="61">
        <f t="shared" si="24"/>
        <v>70.266774842793325</v>
      </c>
      <c r="V162" s="61">
        <f t="shared" si="24"/>
        <v>70.746520394669318</v>
      </c>
      <c r="W162" s="61">
        <f t="shared" si="24"/>
        <v>42.25854425434148</v>
      </c>
      <c r="X162" s="61">
        <f t="shared" si="24"/>
        <v>60.764290081608969</v>
      </c>
      <c r="Y162" s="61">
        <f t="shared" si="24"/>
        <v>112.13218094981357</v>
      </c>
      <c r="Z162" s="61">
        <f t="shared" ref="Z162" si="31">IF(Z50="","",Z106/Z50)</f>
        <v>81.395466191454403</v>
      </c>
      <c r="AA162" s="61">
        <f t="shared" si="26"/>
        <v>89.329981571654912</v>
      </c>
      <c r="AB162" s="61" t="str">
        <f t="shared" si="26"/>
        <v/>
      </c>
      <c r="AC162" s="68" t="str">
        <f>IF(AB162="","",((SUM(AB158:AB162))/(SUM(AA158:AA162))-1)*100)</f>
        <v/>
      </c>
    </row>
    <row r="163" spans="2:29" ht="13.5" x14ac:dyDescent="0.3">
      <c r="B163" s="57" t="s">
        <v>15</v>
      </c>
      <c r="C163" s="61">
        <f t="shared" si="27"/>
        <v>28.854693757501011</v>
      </c>
      <c r="D163" s="61">
        <f t="shared" si="24"/>
        <v>27.598296902755202</v>
      </c>
      <c r="E163" s="61">
        <f t="shared" si="24"/>
        <v>25.781934386515257</v>
      </c>
      <c r="F163" s="61">
        <f t="shared" si="24"/>
        <v>25.830721790100267</v>
      </c>
      <c r="G163" s="61">
        <f t="shared" si="24"/>
        <v>40.51158632241998</v>
      </c>
      <c r="H163" s="61">
        <f t="shared" si="24"/>
        <v>53.291142139767103</v>
      </c>
      <c r="I163" s="61">
        <f t="shared" si="24"/>
        <v>74.556741222033992</v>
      </c>
      <c r="J163" s="61">
        <f t="shared" si="24"/>
        <v>72.215933800555774</v>
      </c>
      <c r="K163" s="61">
        <f t="shared" si="24"/>
        <v>127.3384815841216</v>
      </c>
      <c r="L163" s="61">
        <f t="shared" si="24"/>
        <v>65.566058827642166</v>
      </c>
      <c r="M163" s="61">
        <f t="shared" si="24"/>
        <v>82.001779418929459</v>
      </c>
      <c r="N163" s="61">
        <f t="shared" si="24"/>
        <v>124.75075660301769</v>
      </c>
      <c r="O163" s="61">
        <f t="shared" si="24"/>
        <v>116.79249031514013</v>
      </c>
      <c r="P163" s="61">
        <f t="shared" si="24"/>
        <v>110.79718583647522</v>
      </c>
      <c r="Q163" s="61">
        <f t="shared" si="24"/>
        <v>111.81006796280829</v>
      </c>
      <c r="R163" s="61">
        <f t="shared" si="24"/>
        <v>63.948507473464922</v>
      </c>
      <c r="S163" s="61">
        <f t="shared" si="24"/>
        <v>45.590187186089963</v>
      </c>
      <c r="T163" s="61">
        <f t="shared" si="24"/>
        <v>53.585148422738555</v>
      </c>
      <c r="U163" s="61">
        <f t="shared" si="24"/>
        <v>80.551745707001572</v>
      </c>
      <c r="V163" s="61">
        <f t="shared" si="24"/>
        <v>72.018363537272663</v>
      </c>
      <c r="W163" s="61">
        <f t="shared" si="24"/>
        <v>46.80194369818777</v>
      </c>
      <c r="X163" s="61">
        <f t="shared" si="24"/>
        <v>62.123718338442167</v>
      </c>
      <c r="Y163" s="61">
        <f t="shared" si="24"/>
        <v>107.60961828098532</v>
      </c>
      <c r="Z163" s="61">
        <f t="shared" ref="Z163" si="32">IF(Z51="","",Z107/Z51)</f>
        <v>77.588625137547169</v>
      </c>
      <c r="AA163" s="61">
        <f t="shared" si="26"/>
        <v>85.694214047433661</v>
      </c>
      <c r="AB163" s="61" t="str">
        <f t="shared" si="26"/>
        <v/>
      </c>
      <c r="AC163" s="68" t="str">
        <f>IF(AB163="","",((SUM(AB158:AB163))/(SUM(AA158:AA163))-1)*100)</f>
        <v/>
      </c>
    </row>
    <row r="164" spans="2:29" ht="13.5" x14ac:dyDescent="0.3">
      <c r="B164" s="57" t="s">
        <v>16</v>
      </c>
      <c r="C164" s="61">
        <f t="shared" si="27"/>
        <v>30.777781781671965</v>
      </c>
      <c r="D164" s="61">
        <f t="shared" si="24"/>
        <v>28.697314619765425</v>
      </c>
      <c r="E164" s="61">
        <f t="shared" si="24"/>
        <v>25.173284161019616</v>
      </c>
      <c r="F164" s="61">
        <f t="shared" si="24"/>
        <v>29.68560116725385</v>
      </c>
      <c r="G164" s="61">
        <f t="shared" si="24"/>
        <v>38.472986409334254</v>
      </c>
      <c r="H164" s="61">
        <f t="shared" si="24"/>
        <v>55.709341124429855</v>
      </c>
      <c r="I164" s="61">
        <f t="shared" si="24"/>
        <v>73.840409144104257</v>
      </c>
      <c r="J164" s="61">
        <f t="shared" si="24"/>
        <v>75.493803688544972</v>
      </c>
      <c r="K164" s="61">
        <f t="shared" si="24"/>
        <v>141.08399214708032</v>
      </c>
      <c r="L164" s="61">
        <f t="shared" si="24"/>
        <v>71.557422534716736</v>
      </c>
      <c r="M164" s="61">
        <f t="shared" si="24"/>
        <v>75.245912411132537</v>
      </c>
      <c r="N164" s="61">
        <f t="shared" si="24"/>
        <v>124.23706412446346</v>
      </c>
      <c r="O164" s="61">
        <f t="shared" si="24"/>
        <v>105.03518042346555</v>
      </c>
      <c r="P164" s="61">
        <f t="shared" si="24"/>
        <v>111.03164055917009</v>
      </c>
      <c r="Q164" s="61">
        <f t="shared" si="24"/>
        <v>113.81543061234447</v>
      </c>
      <c r="R164" s="61">
        <f t="shared" si="24"/>
        <v>65.946383756898939</v>
      </c>
      <c r="S164" s="61">
        <f t="shared" si="24"/>
        <v>51.51416957031482</v>
      </c>
      <c r="T164" s="61">
        <f t="shared" si="24"/>
        <v>52.778237452798408</v>
      </c>
      <c r="U164" s="61">
        <f t="shared" si="24"/>
        <v>80.242473986265637</v>
      </c>
      <c r="V164" s="61">
        <f t="shared" si="24"/>
        <v>70.184495723777403</v>
      </c>
      <c r="W164" s="61">
        <f t="shared" si="24"/>
        <v>63.076535849167854</v>
      </c>
      <c r="X164" s="61">
        <f t="shared" si="24"/>
        <v>68.507552206359549</v>
      </c>
      <c r="Y164" s="61">
        <f t="shared" si="24"/>
        <v>111.97315115933736</v>
      </c>
      <c r="Z164" s="61">
        <f t="shared" ref="Z164" si="33">IF(Z52="","",Z108/Z52)</f>
        <v>79.402524933600503</v>
      </c>
      <c r="AA164" s="61">
        <f t="shared" si="26"/>
        <v>86.015480508944279</v>
      </c>
      <c r="AB164" s="61" t="str">
        <f t="shared" si="26"/>
        <v/>
      </c>
      <c r="AC164" s="68" t="str">
        <f>IF(AB164="","",((SUM(AB158:AB164))/(SUM(AA158:AA164))-1)*100)</f>
        <v/>
      </c>
    </row>
    <row r="165" spans="2:29" ht="13.5" x14ac:dyDescent="0.3">
      <c r="B165" s="57" t="s">
        <v>17</v>
      </c>
      <c r="C165" s="61">
        <f t="shared" si="27"/>
        <v>30.013857468784551</v>
      </c>
      <c r="D165" s="61">
        <f t="shared" si="24"/>
        <v>26.08833452958169</v>
      </c>
      <c r="E165" s="61">
        <f t="shared" si="24"/>
        <v>26.83655305685059</v>
      </c>
      <c r="F165" s="61">
        <f t="shared" si="24"/>
        <v>30.585749842138</v>
      </c>
      <c r="G165" s="61">
        <f t="shared" si="24"/>
        <v>42.255070701488719</v>
      </c>
      <c r="H165" s="61">
        <f t="shared" si="24"/>
        <v>62.125077876775151</v>
      </c>
      <c r="I165" s="61">
        <f t="shared" si="24"/>
        <v>77.014499974935802</v>
      </c>
      <c r="J165" s="61">
        <f t="shared" si="24"/>
        <v>77.613461038366623</v>
      </c>
      <c r="K165" s="61">
        <f t="shared" si="24"/>
        <v>134.55361393911568</v>
      </c>
      <c r="L165" s="61">
        <f t="shared" si="24"/>
        <v>72.328054573597186</v>
      </c>
      <c r="M165" s="61">
        <f t="shared" si="24"/>
        <v>83.09629315325968</v>
      </c>
      <c r="N165" s="61">
        <f t="shared" si="24"/>
        <v>118.754085530634</v>
      </c>
      <c r="O165" s="61">
        <f t="shared" si="24"/>
        <v>108.04279826068614</v>
      </c>
      <c r="P165" s="61">
        <f t="shared" si="24"/>
        <v>113.46752136204648</v>
      </c>
      <c r="Q165" s="61">
        <f t="shared" si="24"/>
        <v>116.13936867481254</v>
      </c>
      <c r="R165" s="61">
        <f t="shared" si="24"/>
        <v>66.306396492256127</v>
      </c>
      <c r="S165" s="61">
        <f t="shared" si="24"/>
        <v>49.16254698253988</v>
      </c>
      <c r="T165" s="61">
        <f t="shared" si="24"/>
        <v>48.13058641763228</v>
      </c>
      <c r="U165" s="61">
        <f t="shared" si="24"/>
        <v>75.442581073132573</v>
      </c>
      <c r="V165" s="61">
        <f t="shared" si="24"/>
        <v>66.485845760707605</v>
      </c>
      <c r="W165" s="61">
        <f t="shared" si="24"/>
        <v>41.179166529263107</v>
      </c>
      <c r="X165" s="61">
        <f t="shared" si="24"/>
        <v>83.85682486043568</v>
      </c>
      <c r="Y165" s="61">
        <f t="shared" si="24"/>
        <v>111.47193532871073</v>
      </c>
      <c r="Z165" s="61">
        <f t="shared" ref="Z165" si="34">IF(Z53="","",Z109/Z53)</f>
        <v>84.679460954579113</v>
      </c>
      <c r="AA165" s="61">
        <f t="shared" si="26"/>
        <v>87.618866262827083</v>
      </c>
      <c r="AB165" s="61" t="str">
        <f t="shared" si="26"/>
        <v/>
      </c>
      <c r="AC165" s="68" t="str">
        <f>IF(AB165="","",((SUM(AB158:AB165))/(SUM(AA158:AA165))-1)*100)</f>
        <v/>
      </c>
    </row>
    <row r="166" spans="2:29" ht="13.5" x14ac:dyDescent="0.3">
      <c r="B166" s="57" t="s">
        <v>18</v>
      </c>
      <c r="C166" s="61">
        <f t="shared" si="27"/>
        <v>30.211407773800815</v>
      </c>
      <c r="D166" s="61">
        <f t="shared" si="24"/>
        <v>25.221614867320945</v>
      </c>
      <c r="E166" s="61">
        <f t="shared" si="24"/>
        <v>26.55130736963633</v>
      </c>
      <c r="F166" s="61">
        <f t="shared" si="24"/>
        <v>29.958178226778113</v>
      </c>
      <c r="G166" s="61">
        <f t="shared" si="24"/>
        <v>43.38453627975754</v>
      </c>
      <c r="H166" s="61">
        <f t="shared" si="24"/>
        <v>66.529926411079799</v>
      </c>
      <c r="I166" s="61">
        <f t="shared" si="24"/>
        <v>74.886927672281459</v>
      </c>
      <c r="J166" s="61">
        <f t="shared" si="24"/>
        <v>77.645124845181073</v>
      </c>
      <c r="K166" s="61">
        <f t="shared" si="24"/>
        <v>123.71685125425363</v>
      </c>
      <c r="L166" s="61">
        <f t="shared" si="24"/>
        <v>76.262207790958783</v>
      </c>
      <c r="M166" s="61">
        <f t="shared" si="24"/>
        <v>79.908744143280359</v>
      </c>
      <c r="N166" s="61">
        <f t="shared" si="24"/>
        <v>120.18154165915155</v>
      </c>
      <c r="O166" s="61">
        <f t="shared" si="24"/>
        <v>110.36848782679544</v>
      </c>
      <c r="P166" s="61">
        <f t="shared" si="24"/>
        <v>116.37121696322079</v>
      </c>
      <c r="Q166" s="61">
        <f t="shared" si="24"/>
        <v>113.76931802919944</v>
      </c>
      <c r="R166" s="61">
        <f t="shared" si="24"/>
        <v>62.102017560862372</v>
      </c>
      <c r="S166" s="61">
        <f t="shared" si="24"/>
        <v>46.947146946437528</v>
      </c>
      <c r="T166" s="61">
        <f t="shared" si="24"/>
        <v>50.992374333087561</v>
      </c>
      <c r="U166" s="61">
        <f t="shared" si="24"/>
        <v>79.140362698679709</v>
      </c>
      <c r="V166" s="61">
        <f t="shared" si="24"/>
        <v>66.529413259953728</v>
      </c>
      <c r="W166" s="61">
        <f t="shared" si="24"/>
        <v>45.994363420703287</v>
      </c>
      <c r="X166" s="61">
        <f t="shared" si="24"/>
        <v>76.412354935717218</v>
      </c>
      <c r="Y166" s="61">
        <f t="shared" si="24"/>
        <v>101.8051293084964</v>
      </c>
      <c r="Z166" s="61">
        <f t="shared" ref="Z166:Z167" si="35">IF(Z54="","",Z110/Z54)</f>
        <v>89.369247606119956</v>
      </c>
      <c r="AA166" s="61">
        <f t="shared" si="26"/>
        <v>82.034927279024231</v>
      </c>
      <c r="AB166" s="61" t="str">
        <f t="shared" si="26"/>
        <v/>
      </c>
      <c r="AC166" s="68" t="str">
        <f>IF(AB166="","",((SUM(AB158:AB166))/(SUM(AA158:AA166))-1)*100)</f>
        <v/>
      </c>
    </row>
    <row r="167" spans="2:29" ht="13.5" x14ac:dyDescent="0.3">
      <c r="B167" s="57" t="s">
        <v>19</v>
      </c>
      <c r="C167" s="61">
        <f t="shared" si="27"/>
        <v>33.172206936310623</v>
      </c>
      <c r="D167" s="61">
        <f t="shared" si="24"/>
        <v>26.837397623531864</v>
      </c>
      <c r="E167" s="61">
        <f t="shared" si="24"/>
        <v>28.35846075244871</v>
      </c>
      <c r="F167" s="61">
        <f t="shared" si="24"/>
        <v>29.696762366987915</v>
      </c>
      <c r="G167" s="61">
        <f t="shared" si="24"/>
        <v>46.673413075968291</v>
      </c>
      <c r="H167" s="61">
        <f t="shared" si="24"/>
        <v>66.633818324166654</v>
      </c>
      <c r="I167" s="61">
        <f t="shared" si="24"/>
        <v>68.272395824642103</v>
      </c>
      <c r="J167" s="61">
        <f t="shared" si="24"/>
        <v>81.361714077646155</v>
      </c>
      <c r="K167" s="61">
        <f t="shared" si="24"/>
        <v>109.4612336389404</v>
      </c>
      <c r="L167" s="61">
        <f t="shared" si="24"/>
        <v>74.317696713678885</v>
      </c>
      <c r="M167" s="61">
        <f t="shared" si="24"/>
        <v>82.666934876734558</v>
      </c>
      <c r="N167" s="61">
        <f t="shared" si="24"/>
        <v>114.63731504162308</v>
      </c>
      <c r="O167" s="61">
        <f t="shared" si="24"/>
        <v>117.17348270888091</v>
      </c>
      <c r="P167" s="61">
        <f t="shared" si="24"/>
        <v>100.06676815376136</v>
      </c>
      <c r="Q167" s="61">
        <f t="shared" si="24"/>
        <v>104.29543477288524</v>
      </c>
      <c r="R167" s="61">
        <f t="shared" si="24"/>
        <v>65.922818337618779</v>
      </c>
      <c r="S167" s="61">
        <f t="shared" si="24"/>
        <v>48.289832145182686</v>
      </c>
      <c r="T167" s="61">
        <f t="shared" si="24"/>
        <v>56.906400443135247</v>
      </c>
      <c r="U167" s="61">
        <f t="shared" si="24"/>
        <v>78.216111321209667</v>
      </c>
      <c r="V167" s="61">
        <f t="shared" si="24"/>
        <v>66.375135565922321</v>
      </c>
      <c r="W167" s="61">
        <f t="shared" si="24"/>
        <v>44.200734383234312</v>
      </c>
      <c r="X167" s="61">
        <f t="shared" si="24"/>
        <v>71.447478048547779</v>
      </c>
      <c r="Y167" s="61">
        <f t="shared" si="24"/>
        <v>95.811615677932068</v>
      </c>
      <c r="Z167" s="61">
        <f t="shared" si="35"/>
        <v>93.967593262894056</v>
      </c>
      <c r="AA167" s="61">
        <f t="shared" si="26"/>
        <v>77.36942124744634</v>
      </c>
      <c r="AB167" s="61" t="str">
        <f t="shared" si="26"/>
        <v/>
      </c>
      <c r="AC167" s="68" t="str">
        <f>IF(AB167="","",((SUM(AB158:AB167))/(SUM(AA158:AA167))-1)*100)</f>
        <v/>
      </c>
    </row>
    <row r="168" spans="2:29" ht="13.5" x14ac:dyDescent="0.3">
      <c r="B168" s="57" t="s">
        <v>20</v>
      </c>
      <c r="C168" s="61">
        <f t="shared" si="27"/>
        <v>31.853920071185708</v>
      </c>
      <c r="D168" s="61">
        <f t="shared" si="24"/>
        <v>21.518371081567565</v>
      </c>
      <c r="E168" s="61">
        <f t="shared" si="24"/>
        <v>29.403845744596502</v>
      </c>
      <c r="F168" s="61">
        <f t="shared" si="24"/>
        <v>29.619644807648722</v>
      </c>
      <c r="G168" s="61">
        <f t="shared" si="24"/>
        <v>48.295263269725702</v>
      </c>
      <c r="H168" s="61">
        <f t="shared" si="24"/>
        <v>62.518375934104803</v>
      </c>
      <c r="I168" s="61">
        <f t="shared" si="24"/>
        <v>66.389180117075327</v>
      </c>
      <c r="J168" s="61">
        <f t="shared" si="24"/>
        <v>93.275501541274807</v>
      </c>
      <c r="K168" s="61">
        <f t="shared" si="24"/>
        <v>86.434711069290316</v>
      </c>
      <c r="L168" s="61">
        <f t="shared" si="24"/>
        <v>78.1670150564387</v>
      </c>
      <c r="M168" s="61">
        <f t="shared" si="24"/>
        <v>85.202081639185479</v>
      </c>
      <c r="N168" s="61">
        <f t="shared" si="24"/>
        <v>119.59452163686238</v>
      </c>
      <c r="O168" s="61">
        <f t="shared" si="24"/>
        <v>113.57957341966272</v>
      </c>
      <c r="P168" s="61">
        <f t="shared" si="24"/>
        <v>114.38279016411725</v>
      </c>
      <c r="Q168" s="61">
        <f t="shared" si="24"/>
        <v>99.208267393723119</v>
      </c>
      <c r="R168" s="61">
        <f t="shared" si="24"/>
        <v>51.707156951949578</v>
      </c>
      <c r="S168" s="61">
        <f t="shared" si="24"/>
        <v>44.424696582595622</v>
      </c>
      <c r="T168" s="61">
        <f t="shared" si="24"/>
        <v>57.80981539632932</v>
      </c>
      <c r="U168" s="61">
        <f t="shared" si="24"/>
        <v>87.669759395223181</v>
      </c>
      <c r="V168" s="61">
        <f t="shared" si="24"/>
        <v>61.19738539920661</v>
      </c>
      <c r="W168" s="61">
        <f t="shared" si="24"/>
        <v>41.038031326509113</v>
      </c>
      <c r="X168" s="61">
        <f t="shared" si="24"/>
        <v>77.101813490436498</v>
      </c>
      <c r="Y168" s="61">
        <f t="shared" si="24"/>
        <v>92.780199619344117</v>
      </c>
      <c r="Z168" s="61">
        <f t="shared" ref="Z168" si="36">IF(Z56="","",Z112/Z56)</f>
        <v>91.196315263038073</v>
      </c>
      <c r="AA168" s="61">
        <f t="shared" si="26"/>
        <v>78.603334399183979</v>
      </c>
      <c r="AB168" s="61" t="str">
        <f t="shared" si="26"/>
        <v/>
      </c>
      <c r="AC168" s="68" t="str">
        <f>IF(AB168="","",((SUM(AB158:AB168))/(SUM(AA158:AA168))-1)*100)</f>
        <v/>
      </c>
    </row>
    <row r="169" spans="2:29" ht="13.5" x14ac:dyDescent="0.3">
      <c r="B169" s="57" t="s">
        <v>21</v>
      </c>
      <c r="C169" s="71">
        <f t="shared" si="27"/>
        <v>32.135046759179133</v>
      </c>
      <c r="D169" s="71">
        <f t="shared" si="24"/>
        <v>20.058149500886501</v>
      </c>
      <c r="E169" s="71">
        <f t="shared" si="24"/>
        <v>25.838947144198105</v>
      </c>
      <c r="F169" s="71">
        <f t="shared" si="24"/>
        <v>31.076596219616977</v>
      </c>
      <c r="G169" s="71">
        <f t="shared" si="24"/>
        <v>47.278653612156781</v>
      </c>
      <c r="H169" s="71">
        <f t="shared" si="24"/>
        <v>63.547847577690938</v>
      </c>
      <c r="I169" s="71">
        <f t="shared" si="24"/>
        <v>60.934620221449912</v>
      </c>
      <c r="J169" s="71">
        <f t="shared" si="24"/>
        <v>96.296989639907039</v>
      </c>
      <c r="K169" s="71">
        <f t="shared" si="24"/>
        <v>62.416811585846453</v>
      </c>
      <c r="L169" s="71">
        <f t="shared" si="24"/>
        <v>81.808873069107207</v>
      </c>
      <c r="M169" s="71">
        <f t="shared" si="24"/>
        <v>87.787490298519728</v>
      </c>
      <c r="N169" s="71">
        <f t="shared" si="24"/>
        <v>117.57498170391739</v>
      </c>
      <c r="O169" s="71">
        <f t="shared" si="24"/>
        <v>118.45384006826816</v>
      </c>
      <c r="P169" s="71">
        <f t="shared" si="24"/>
        <v>118.99858363564488</v>
      </c>
      <c r="Q169" s="71">
        <f t="shared" si="24"/>
        <v>92.370978435340319</v>
      </c>
      <c r="R169" s="71">
        <f t="shared" si="24"/>
        <v>49.486477562766375</v>
      </c>
      <c r="S169" s="71">
        <f t="shared" si="24"/>
        <v>55.966435131377139</v>
      </c>
      <c r="T169" s="71">
        <f t="shared" si="24"/>
        <v>66.145684253083573</v>
      </c>
      <c r="U169" s="71">
        <f t="shared" si="24"/>
        <v>79.076440103501682</v>
      </c>
      <c r="V169" s="71">
        <f t="shared" si="24"/>
        <v>65.922658093542168</v>
      </c>
      <c r="W169" s="71">
        <f t="shared" si="24"/>
        <v>43.150803090252118</v>
      </c>
      <c r="X169" s="71">
        <f t="shared" si="24"/>
        <v>80.235434581505828</v>
      </c>
      <c r="Y169" s="71">
        <f t="shared" si="24"/>
        <v>92.452856371157182</v>
      </c>
      <c r="Z169" s="71">
        <f t="shared" ref="Z169" si="37">IF(Z57="","",Z113/Z57)</f>
        <v>87.839089465199393</v>
      </c>
      <c r="AA169" s="71">
        <f t="shared" si="26"/>
        <v>76.015976734057844</v>
      </c>
      <c r="AB169" s="71" t="str">
        <f t="shared" si="26"/>
        <v/>
      </c>
      <c r="AC169" s="68" t="str">
        <f>IF(AB169="","",((SUM(AB158:AB169))/(SUM(AA158:AA169))-1)*100)</f>
        <v/>
      </c>
    </row>
    <row r="170" spans="2:29" ht="13.5" x14ac:dyDescent="0.3">
      <c r="B170" s="58" t="s">
        <v>34</v>
      </c>
      <c r="C170" s="65">
        <f>(SUM(C158:C169))/12</f>
        <v>29.719650779937513</v>
      </c>
      <c r="D170" s="65">
        <f t="shared" ref="D170:Y170" si="38">(SUM(D158:D169))/12</f>
        <v>26.072868088741657</v>
      </c>
      <c r="E170" s="65">
        <f t="shared" si="38"/>
        <v>24.476009097395281</v>
      </c>
      <c r="F170" s="65">
        <f t="shared" si="38"/>
        <v>30.378276753534696</v>
      </c>
      <c r="G170" s="65">
        <f t="shared" si="38"/>
        <v>39.976830917660017</v>
      </c>
      <c r="H170" s="65">
        <f t="shared" si="38"/>
        <v>55.853399066110875</v>
      </c>
      <c r="I170" s="65">
        <f t="shared" si="38"/>
        <v>68.567215293068003</v>
      </c>
      <c r="J170" s="65">
        <f t="shared" si="38"/>
        <v>74.71888948513309</v>
      </c>
      <c r="K170" s="65">
        <f t="shared" si="38"/>
        <v>108.67716756905322</v>
      </c>
      <c r="L170" s="65">
        <f t="shared" si="38"/>
        <v>63.877576605979328</v>
      </c>
      <c r="M170" s="65">
        <f t="shared" si="38"/>
        <v>81.983740092147983</v>
      </c>
      <c r="N170" s="65">
        <f t="shared" si="38"/>
        <v>116.5144909714561</v>
      </c>
      <c r="O170" s="65">
        <f t="shared" si="38"/>
        <v>117.80077393040261</v>
      </c>
      <c r="P170" s="65">
        <f t="shared" si="38"/>
        <v>112.83071270271505</v>
      </c>
      <c r="Q170" s="65">
        <f t="shared" si="38"/>
        <v>110.39857297646198</v>
      </c>
      <c r="R170" s="65">
        <f t="shared" si="38"/>
        <v>63.879561302111256</v>
      </c>
      <c r="S170" s="65">
        <f t="shared" si="38"/>
        <v>45.55306901192413</v>
      </c>
      <c r="T170" s="65">
        <f t="shared" si="38"/>
        <v>54.848165798809276</v>
      </c>
      <c r="U170" s="65">
        <f t="shared" si="38"/>
        <v>74.552047084042172</v>
      </c>
      <c r="V170" s="65">
        <f t="shared" si="38"/>
        <v>67.33851070769559</v>
      </c>
      <c r="W170" s="65">
        <f t="shared" si="38"/>
        <v>51.912983009877401</v>
      </c>
      <c r="X170" s="65">
        <f t="shared" si="38"/>
        <v>68.284871536853217</v>
      </c>
      <c r="Y170" s="66">
        <f t="shared" si="38"/>
        <v>99.87226050574391</v>
      </c>
      <c r="Z170" s="66">
        <f>(SUM(Z158:Z169))/12</f>
        <v>85.325858336447382</v>
      </c>
      <c r="AA170" s="66">
        <f>(SUM(AA158:AA169))/12</f>
        <v>83.850975571245797</v>
      </c>
      <c r="AB170" s="66">
        <f>(SUM(AB158:AB169))/1</f>
        <v>160.85115521030912</v>
      </c>
      <c r="AC170" s="62"/>
    </row>
    <row r="171" spans="2:29" x14ac:dyDescent="0.25"/>
    <row r="172" spans="2:29" x14ac:dyDescent="0.25">
      <c r="B172" s="11" t="s">
        <v>25</v>
      </c>
    </row>
    <row r="173" spans="2:29" ht="13" x14ac:dyDescent="0.3">
      <c r="B173" s="12" t="s">
        <v>99</v>
      </c>
    </row>
    <row r="174" spans="2:29" ht="13" x14ac:dyDescent="0.3">
      <c r="B174" s="9"/>
    </row>
    <row r="175" spans="2:29" ht="13" x14ac:dyDescent="0.3">
      <c r="B175" s="9"/>
    </row>
    <row r="176" spans="2:29" ht="13" x14ac:dyDescent="0.3">
      <c r="B176" s="9"/>
    </row>
    <row r="177" spans="2:2" ht="13" x14ac:dyDescent="0.3">
      <c r="B177" s="9"/>
    </row>
    <row r="178" spans="2:2" ht="13" x14ac:dyDescent="0.3">
      <c r="B178" s="9"/>
    </row>
    <row r="179" spans="2:2" ht="13" x14ac:dyDescent="0.3">
      <c r="B179" s="9"/>
    </row>
    <row r="180" spans="2:2" ht="13" x14ac:dyDescent="0.3">
      <c r="B180" s="9"/>
    </row>
    <row r="181" spans="2:2" ht="13" x14ac:dyDescent="0.3">
      <c r="B181" s="9"/>
    </row>
    <row r="182" spans="2:2" ht="13" x14ac:dyDescent="0.3">
      <c r="B182" s="9"/>
    </row>
    <row r="183" spans="2:2" ht="13" x14ac:dyDescent="0.3">
      <c r="B183" s="9"/>
    </row>
    <row r="184" spans="2:2" ht="13" x14ac:dyDescent="0.3">
      <c r="B184" s="9"/>
    </row>
    <row r="185" spans="2:2" ht="13" x14ac:dyDescent="0.3">
      <c r="B185" s="9"/>
    </row>
    <row r="186" spans="2:2" ht="13" x14ac:dyDescent="0.3">
      <c r="B186" s="9"/>
    </row>
    <row r="187" spans="2:2" ht="13" x14ac:dyDescent="0.3">
      <c r="B187" s="9"/>
    </row>
    <row r="188" spans="2:2" ht="13" x14ac:dyDescent="0.3">
      <c r="B188" s="9"/>
    </row>
    <row r="189" spans="2:2" ht="13" x14ac:dyDescent="0.3">
      <c r="B189" s="9"/>
    </row>
    <row r="190" spans="2:2" ht="13" x14ac:dyDescent="0.3">
      <c r="B190" s="9"/>
    </row>
    <row r="191" spans="2:2" ht="13" x14ac:dyDescent="0.3">
      <c r="B191" s="9"/>
    </row>
    <row r="192" spans="2:2" ht="13" x14ac:dyDescent="0.3">
      <c r="B192" s="9"/>
    </row>
    <row r="193" spans="2:18" ht="13" x14ac:dyDescent="0.3">
      <c r="B193" s="9"/>
    </row>
    <row r="194" spans="2:18" ht="13" x14ac:dyDescent="0.3">
      <c r="B194" s="9"/>
    </row>
    <row r="195" spans="2:18" ht="13" x14ac:dyDescent="0.3">
      <c r="B195" s="9"/>
    </row>
    <row r="196" spans="2:18" ht="13" x14ac:dyDescent="0.3">
      <c r="B196" s="9"/>
    </row>
    <row r="197" spans="2:18" ht="13" x14ac:dyDescent="0.3">
      <c r="B197" s="9"/>
    </row>
    <row r="198" spans="2:18" ht="13" x14ac:dyDescent="0.3">
      <c r="B198" s="9" t="s">
        <v>26</v>
      </c>
    </row>
    <row r="199" spans="2:18" ht="13" x14ac:dyDescent="0.3">
      <c r="B199" s="9" t="s">
        <v>31</v>
      </c>
      <c r="R199" s="31"/>
    </row>
    <row r="200" spans="2:18" ht="13" x14ac:dyDescent="0.3">
      <c r="B200" s="30" t="s">
        <v>35</v>
      </c>
    </row>
    <row r="201" spans="2:18" x14ac:dyDescent="0.25">
      <c r="B201" s="30" t="s">
        <v>36</v>
      </c>
    </row>
    <row r="202" spans="2:18" x14ac:dyDescent="0.25">
      <c r="B202" s="30" t="str">
        <f>B89</f>
        <v>Dados atualizados em 28 de março de 2025.</v>
      </c>
    </row>
    <row r="203" spans="2:18" x14ac:dyDescent="0.25">
      <c r="B203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204" spans="2:18" x14ac:dyDescent="0.25"/>
    <row r="205" spans="2:18" ht="16.5" x14ac:dyDescent="0.35">
      <c r="B205" s="6" t="s">
        <v>29</v>
      </c>
      <c r="J205" s="13"/>
    </row>
    <row r="206" spans="2:18" ht="15.5" x14ac:dyDescent="0.35">
      <c r="B206" s="6"/>
    </row>
    <row r="207" spans="2:18" x14ac:dyDescent="0.25"/>
    <row r="208" spans="2:18" x14ac:dyDescent="0.25"/>
    <row r="209" spans="1:29" x14ac:dyDescent="0.25"/>
    <row r="210" spans="1:29" ht="18" x14ac:dyDescent="0.4">
      <c r="B210" s="5" t="s">
        <v>89</v>
      </c>
    </row>
    <row r="211" spans="1:29" ht="18" x14ac:dyDescent="0.4">
      <c r="B211" s="5"/>
    </row>
    <row r="212" spans="1:29" ht="15.5" x14ac:dyDescent="0.35">
      <c r="B212" s="7" t="s">
        <v>23</v>
      </c>
      <c r="C212" s="8" t="s">
        <v>24</v>
      </c>
      <c r="D212" s="8" t="s">
        <v>24</v>
      </c>
      <c r="E212" s="8" t="s">
        <v>24</v>
      </c>
      <c r="F212" s="8" t="s">
        <v>24</v>
      </c>
      <c r="G212" s="8" t="s">
        <v>24</v>
      </c>
      <c r="H212" s="8" t="s">
        <v>24</v>
      </c>
      <c r="I212" s="8" t="s">
        <v>24</v>
      </c>
    </row>
    <row r="213" spans="1:29" ht="13" x14ac:dyDescent="0.3">
      <c r="A213" s="36"/>
      <c r="B213" s="105"/>
      <c r="C213" s="105" t="s">
        <v>6</v>
      </c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106"/>
      <c r="AC213" s="67" t="s">
        <v>7</v>
      </c>
    </row>
    <row r="214" spans="1:29" ht="13" x14ac:dyDescent="0.3">
      <c r="B214" s="105" t="s">
        <v>8</v>
      </c>
      <c r="C214" s="107">
        <v>2000</v>
      </c>
      <c r="D214" s="78">
        <v>2001</v>
      </c>
      <c r="E214" s="78">
        <v>2002</v>
      </c>
      <c r="F214" s="78">
        <v>2003</v>
      </c>
      <c r="G214" s="78">
        <v>2004</v>
      </c>
      <c r="H214" s="78">
        <v>2005</v>
      </c>
      <c r="I214" s="78">
        <v>2006</v>
      </c>
      <c r="J214" s="76">
        <v>2007</v>
      </c>
      <c r="K214" s="76">
        <v>2008</v>
      </c>
      <c r="L214" s="76">
        <v>2009</v>
      </c>
      <c r="M214" s="76">
        <v>2010</v>
      </c>
      <c r="N214" s="76">
        <v>2011</v>
      </c>
      <c r="O214" s="76">
        <v>2012</v>
      </c>
      <c r="P214" s="76">
        <v>2013</v>
      </c>
      <c r="Q214" s="76">
        <v>2014</v>
      </c>
      <c r="R214" s="76">
        <v>2015</v>
      </c>
      <c r="S214" s="76">
        <v>2016</v>
      </c>
      <c r="T214" s="76">
        <v>2017</v>
      </c>
      <c r="U214" s="76">
        <v>2018</v>
      </c>
      <c r="V214" s="76">
        <v>2019</v>
      </c>
      <c r="W214" s="76">
        <v>2020</v>
      </c>
      <c r="X214" s="79" t="s">
        <v>9</v>
      </c>
      <c r="Y214" s="76">
        <v>2022</v>
      </c>
      <c r="Z214" s="79" t="s">
        <v>75</v>
      </c>
      <c r="AA214" s="76">
        <v>2024</v>
      </c>
      <c r="AB214" s="108">
        <v>2025</v>
      </c>
      <c r="AC214" s="69" t="s">
        <v>77</v>
      </c>
    </row>
    <row r="215" spans="1:29" ht="13.5" x14ac:dyDescent="0.3">
      <c r="B215" s="92" t="s">
        <v>10</v>
      </c>
      <c r="C215" s="139">
        <v>0</v>
      </c>
      <c r="D215" s="140">
        <v>3036333.6441876362</v>
      </c>
      <c r="E215" s="138">
        <v>3474471.4117533313</v>
      </c>
      <c r="F215" s="138">
        <v>5364694.7536859345</v>
      </c>
      <c r="G215" s="138">
        <v>9170219.9392446894</v>
      </c>
      <c r="H215" s="138">
        <v>7881917.5385176791</v>
      </c>
      <c r="I215" s="138">
        <v>16641103.969602816</v>
      </c>
      <c r="J215" s="138">
        <v>14939978.911917605</v>
      </c>
      <c r="K215" s="138">
        <v>7682480.3729539597</v>
      </c>
      <c r="L215" s="138">
        <v>12369505.172006601</v>
      </c>
      <c r="M215" s="138">
        <v>14901276.928340001</v>
      </c>
      <c r="N215" s="138">
        <v>14425334.571863472</v>
      </c>
      <c r="O215" s="138">
        <v>15335574.683869919</v>
      </c>
      <c r="P215" s="138">
        <v>5149388.7132531805</v>
      </c>
      <c r="Q215" s="138">
        <v>11932054.447847448</v>
      </c>
      <c r="R215" s="138">
        <v>23476516.554702662</v>
      </c>
      <c r="S215" s="138">
        <v>27463322.006434143</v>
      </c>
      <c r="T215" s="138">
        <v>38961189.337725431</v>
      </c>
      <c r="U215" s="138">
        <v>38480062.859466627</v>
      </c>
      <c r="V215" s="138">
        <v>34865287.570081405</v>
      </c>
      <c r="W215" s="138">
        <v>30176126.85065617</v>
      </c>
      <c r="X215" s="138">
        <v>34766105.462919891</v>
      </c>
      <c r="Y215" s="141">
        <v>29965507.030632373</v>
      </c>
      <c r="Z215" s="138">
        <v>44354737.860219039</v>
      </c>
      <c r="AA215" s="138">
        <v>67662001.615116745</v>
      </c>
      <c r="AB215" s="129">
        <v>72055895.772301063</v>
      </c>
      <c r="AC215" s="68">
        <f>(IF(AA215=0,"n/d",(AB215/AA215)-1)*100)</f>
        <v>6.4938873404576603</v>
      </c>
    </row>
    <row r="216" spans="1:29" ht="13.5" x14ac:dyDescent="0.3">
      <c r="B216" s="92" t="s">
        <v>11</v>
      </c>
      <c r="C216" s="127">
        <v>0.43108964967079388</v>
      </c>
      <c r="D216" s="138">
        <v>4647178.6562362742</v>
      </c>
      <c r="E216" s="138">
        <v>3441850.2289958764</v>
      </c>
      <c r="F216" s="138">
        <v>10949656.41083605</v>
      </c>
      <c r="G216" s="138">
        <v>7738695.9811916146</v>
      </c>
      <c r="H216" s="138">
        <v>5811394.3761627376</v>
      </c>
      <c r="I216" s="138">
        <v>4762014.2410260411</v>
      </c>
      <c r="J216" s="138">
        <v>11585656.046978733</v>
      </c>
      <c r="K216" s="138">
        <v>7869211.9151236089</v>
      </c>
      <c r="L216" s="138">
        <v>16332742.193212742</v>
      </c>
      <c r="M216" s="138">
        <v>17722527.175170001</v>
      </c>
      <c r="N216" s="138">
        <v>19791000.381579999</v>
      </c>
      <c r="O216" s="138">
        <v>16557740.450276384</v>
      </c>
      <c r="P216" s="138">
        <v>10804238.687359251</v>
      </c>
      <c r="Q216" s="138">
        <v>9229762.6922670584</v>
      </c>
      <c r="R216" s="138">
        <v>17393277.363117807</v>
      </c>
      <c r="S216" s="138">
        <v>22433309.934894055</v>
      </c>
      <c r="T216" s="138">
        <v>43579580.55491446</v>
      </c>
      <c r="U216" s="138">
        <v>25450680.159648106</v>
      </c>
      <c r="V216" s="138">
        <v>28527232.731738523</v>
      </c>
      <c r="W216" s="138">
        <v>42036038.543491259</v>
      </c>
      <c r="X216" s="138">
        <v>35342418.067018829</v>
      </c>
      <c r="Y216" s="141">
        <v>46273221.61278984</v>
      </c>
      <c r="Z216" s="138">
        <v>16997516.979878258</v>
      </c>
      <c r="AA216" s="138">
        <v>39313582.213676065</v>
      </c>
      <c r="AB216" s="129">
        <v>34477470.956622645</v>
      </c>
      <c r="AC216" s="68">
        <f>IF(AB216="","",((SUM(AB215:AB216))/(SUM(AA215:AA216))-1)*100)</f>
        <v>-0.41338133809752931</v>
      </c>
    </row>
    <row r="217" spans="1:29" ht="13.5" x14ac:dyDescent="0.3">
      <c r="B217" s="92" t="s">
        <v>12</v>
      </c>
      <c r="C217" s="127">
        <v>0</v>
      </c>
      <c r="D217" s="138">
        <v>395165.26720738859</v>
      </c>
      <c r="E217" s="138">
        <v>7566658.5463792048</v>
      </c>
      <c r="F217" s="138">
        <v>8398735.7713599596</v>
      </c>
      <c r="G217" s="138">
        <v>9889660.1905074734</v>
      </c>
      <c r="H217" s="138">
        <v>3593178.8774252199</v>
      </c>
      <c r="I217" s="138">
        <v>7339419.4485742673</v>
      </c>
      <c r="J217" s="138">
        <v>11829866.283239383</v>
      </c>
      <c r="K217" s="138">
        <v>4269221.3086345205</v>
      </c>
      <c r="L217" s="138">
        <v>11160409.431565832</v>
      </c>
      <c r="M217" s="138">
        <v>22107160.3515504</v>
      </c>
      <c r="N217" s="138">
        <v>13172447.172120001</v>
      </c>
      <c r="O217" s="138">
        <v>20162655.464840163</v>
      </c>
      <c r="P217" s="138">
        <v>12855448.191426992</v>
      </c>
      <c r="Q217" s="138">
        <v>10617144.639563687</v>
      </c>
      <c r="R217" s="138">
        <v>18802394.556401327</v>
      </c>
      <c r="S217" s="138">
        <v>21167262.977267087</v>
      </c>
      <c r="T217" s="138">
        <v>28020421.846508801</v>
      </c>
      <c r="U217" s="138">
        <v>29012632.321710624</v>
      </c>
      <c r="V217" s="138">
        <v>34228797.331978656</v>
      </c>
      <c r="W217" s="138">
        <v>45614819.461861432</v>
      </c>
      <c r="X217" s="138">
        <v>45924602.961105399</v>
      </c>
      <c r="Y217" s="141">
        <v>38138805.724160478</v>
      </c>
      <c r="Z217" s="138">
        <v>78648982.120019481</v>
      </c>
      <c r="AA217" s="138">
        <v>55572345.877772756</v>
      </c>
      <c r="AB217" s="129"/>
      <c r="AC217" s="68" t="str">
        <f>IF(AB217="","",((SUM(AB215:AB217))/(SUM(AA215:AA217))-1)*100)</f>
        <v/>
      </c>
    </row>
    <row r="218" spans="1:29" ht="13.5" x14ac:dyDescent="0.3">
      <c r="B218" s="92" t="s">
        <v>13</v>
      </c>
      <c r="C218" s="127">
        <v>0</v>
      </c>
      <c r="D218" s="138">
        <v>4709333.6919540688</v>
      </c>
      <c r="E218" s="138">
        <v>6374962.0713759139</v>
      </c>
      <c r="F218" s="138">
        <v>4495911.6342750266</v>
      </c>
      <c r="G218" s="138">
        <v>2683391.8344529751</v>
      </c>
      <c r="H218" s="138">
        <v>7229504.4640901433</v>
      </c>
      <c r="I218" s="138">
        <v>8276100.0999128511</v>
      </c>
      <c r="J218" s="138">
        <v>14215860.876522321</v>
      </c>
      <c r="K218" s="138">
        <v>1933269.6622367096</v>
      </c>
      <c r="L218" s="138">
        <v>15126096.827552721</v>
      </c>
      <c r="M218" s="138">
        <v>18024753.92470054</v>
      </c>
      <c r="N218" s="138">
        <v>15530067.661587501</v>
      </c>
      <c r="O218" s="138">
        <v>19854886.116496142</v>
      </c>
      <c r="P218" s="138">
        <v>7129781.0129476069</v>
      </c>
      <c r="Q218" s="138">
        <v>11393123.560818834</v>
      </c>
      <c r="R218" s="138">
        <v>24317329.958542965</v>
      </c>
      <c r="S218" s="138">
        <v>24699862.179344282</v>
      </c>
      <c r="T218" s="138">
        <v>22149174.143211618</v>
      </c>
      <c r="U218" s="138">
        <v>32008155.653672859</v>
      </c>
      <c r="V218" s="138">
        <v>48139038.043652244</v>
      </c>
      <c r="W218" s="138">
        <v>47277603.203979149</v>
      </c>
      <c r="X218" s="138">
        <v>46264311.160600841</v>
      </c>
      <c r="Y218" s="141">
        <v>31784539.881238855</v>
      </c>
      <c r="Z218" s="138">
        <v>34011071.245558769</v>
      </c>
      <c r="AA218" s="138">
        <v>64972567.559732758</v>
      </c>
      <c r="AB218" s="129"/>
      <c r="AC218" s="68" t="str">
        <f>IF(AB218="","",((SUM(AB215:AB218))/(SUM(AA215:AA218))-1)*100)</f>
        <v/>
      </c>
    </row>
    <row r="219" spans="1:29" ht="13.5" x14ac:dyDescent="0.3">
      <c r="B219" s="92" t="s">
        <v>14</v>
      </c>
      <c r="C219" s="127">
        <v>0</v>
      </c>
      <c r="D219" s="138">
        <v>4661565.5877908254</v>
      </c>
      <c r="E219" s="138">
        <v>6914714.658674974</v>
      </c>
      <c r="F219" s="138">
        <v>5871001.7023371691</v>
      </c>
      <c r="G219" s="138">
        <v>8308852.6526095811</v>
      </c>
      <c r="H219" s="138">
        <v>8048261.3171385648</v>
      </c>
      <c r="I219" s="138">
        <v>7011570.2578694923</v>
      </c>
      <c r="J219" s="138">
        <v>11028918.110547192</v>
      </c>
      <c r="K219" s="138">
        <v>21097382.962073553</v>
      </c>
      <c r="L219" s="138">
        <v>16394301.57452381</v>
      </c>
      <c r="M219" s="138">
        <v>23201126.256744169</v>
      </c>
      <c r="N219" s="138">
        <v>24855460.540421452</v>
      </c>
      <c r="O219" s="138">
        <v>16162239.217618572</v>
      </c>
      <c r="P219" s="138">
        <v>12227054.64261548</v>
      </c>
      <c r="Q219" s="138">
        <v>15734426.482642177</v>
      </c>
      <c r="R219" s="138">
        <v>23477193.246337295</v>
      </c>
      <c r="S219" s="138">
        <v>16441884.777801182</v>
      </c>
      <c r="T219" s="138">
        <v>24709768.84883802</v>
      </c>
      <c r="U219" s="138">
        <v>26482366.369144551</v>
      </c>
      <c r="V219" s="138">
        <v>33814875.433478244</v>
      </c>
      <c r="W219" s="138">
        <v>59016908.590585507</v>
      </c>
      <c r="X219" s="138">
        <v>36258171.053362414</v>
      </c>
      <c r="Y219" s="141">
        <v>31683173.753572069</v>
      </c>
      <c r="Z219" s="138">
        <v>50852842.187388092</v>
      </c>
      <c r="AA219" s="138">
        <v>64015888.023386165</v>
      </c>
      <c r="AB219" s="129"/>
      <c r="AC219" s="68" t="str">
        <f>IF(AB219="","",((SUM(AB215:AB219))/(SUM(AA215:AA219))-1)*100)</f>
        <v/>
      </c>
    </row>
    <row r="220" spans="1:29" ht="13.5" x14ac:dyDescent="0.3">
      <c r="B220" s="92" t="s">
        <v>15</v>
      </c>
      <c r="C220" s="127">
        <v>416582.73385276733</v>
      </c>
      <c r="D220" s="138">
        <v>4442071.416400969</v>
      </c>
      <c r="E220" s="138">
        <v>2486357.3630251563</v>
      </c>
      <c r="F220" s="138">
        <v>6108325.4166743718</v>
      </c>
      <c r="G220" s="138">
        <v>9545162.6482405048</v>
      </c>
      <c r="H220" s="138">
        <v>590414.09169685165</v>
      </c>
      <c r="I220" s="138">
        <v>7776862.2489601802</v>
      </c>
      <c r="J220" s="138">
        <v>9277436.7669439018</v>
      </c>
      <c r="K220" s="138">
        <v>16252975.135963779</v>
      </c>
      <c r="L220" s="138">
        <v>12794572.333555037</v>
      </c>
      <c r="M220" s="138">
        <v>17534774.603789881</v>
      </c>
      <c r="N220" s="138">
        <v>17485611.397387244</v>
      </c>
      <c r="O220" s="138">
        <v>10486974.901724352</v>
      </c>
      <c r="P220" s="138">
        <v>8133372.4204531331</v>
      </c>
      <c r="Q220" s="138">
        <v>15251879.192043781</v>
      </c>
      <c r="R220" s="138">
        <v>27766956.048121188</v>
      </c>
      <c r="S220" s="138">
        <v>25972483.362831924</v>
      </c>
      <c r="T220" s="138">
        <v>43361430.012884855</v>
      </c>
      <c r="U220" s="138">
        <v>20010846.553264562</v>
      </c>
      <c r="V220" s="138">
        <v>25332394.233721215</v>
      </c>
      <c r="W220" s="138">
        <v>38940554.853569865</v>
      </c>
      <c r="X220" s="138">
        <v>58137016.169730686</v>
      </c>
      <c r="Y220" s="141">
        <v>40546041.21411702</v>
      </c>
      <c r="Z220" s="138">
        <v>40845375.166107528</v>
      </c>
      <c r="AA220" s="138">
        <v>49301806.547618181</v>
      </c>
      <c r="AB220" s="129"/>
      <c r="AC220" s="68" t="str">
        <f>IF(AB220="","",((SUM(AB215:AB220))/(SUM(AA215:AA220))-1)*100)</f>
        <v/>
      </c>
    </row>
    <row r="221" spans="1:29" ht="13.5" x14ac:dyDescent="0.3">
      <c r="B221" s="92" t="s">
        <v>16</v>
      </c>
      <c r="C221" s="127">
        <v>2218327.7902979036</v>
      </c>
      <c r="D221" s="138">
        <v>3876296.158935878</v>
      </c>
      <c r="E221" s="138">
        <v>15983566.304062312</v>
      </c>
      <c r="F221" s="138">
        <v>6666383.1653358787</v>
      </c>
      <c r="G221" s="138">
        <v>7682152.8243276533</v>
      </c>
      <c r="H221" s="138">
        <v>22216734.214796633</v>
      </c>
      <c r="I221" s="138">
        <v>14936090.845185196</v>
      </c>
      <c r="J221" s="138">
        <v>12360580.140420625</v>
      </c>
      <c r="K221" s="138">
        <v>12438274.073997654</v>
      </c>
      <c r="L221" s="138">
        <v>23784339.76650523</v>
      </c>
      <c r="M221" s="138">
        <v>10525295.466077302</v>
      </c>
      <c r="N221" s="138">
        <v>19855760.26534</v>
      </c>
      <c r="O221" s="138">
        <v>14686309.055369668</v>
      </c>
      <c r="P221" s="138">
        <v>8132123.3341991277</v>
      </c>
      <c r="Q221" s="138">
        <v>27400241.015668053</v>
      </c>
      <c r="R221" s="138">
        <v>19681516.687933318</v>
      </c>
      <c r="S221" s="138">
        <v>22863435.494682685</v>
      </c>
      <c r="T221" s="138">
        <v>37674832.86031054</v>
      </c>
      <c r="U221" s="138">
        <v>56687863.932775758</v>
      </c>
      <c r="V221" s="138">
        <v>26602366.231022514</v>
      </c>
      <c r="W221" s="138">
        <v>55711332.066653177</v>
      </c>
      <c r="X221" s="138">
        <v>30082492.429046813</v>
      </c>
      <c r="Y221" s="141">
        <v>34070967.490851201</v>
      </c>
      <c r="Z221" s="138">
        <v>53063795.207610413</v>
      </c>
      <c r="AA221" s="138">
        <v>52241108.108379789</v>
      </c>
      <c r="AB221" s="129"/>
      <c r="AC221" s="68" t="str">
        <f>IF(AB221="","",((SUM(AB215:AB221))/(SUM(AA215:AA221))-1)*100)</f>
        <v/>
      </c>
    </row>
    <row r="222" spans="1:29" ht="13.5" x14ac:dyDescent="0.3">
      <c r="B222" s="92" t="s">
        <v>17</v>
      </c>
      <c r="C222" s="127">
        <v>0</v>
      </c>
      <c r="D222" s="138">
        <v>2464143.687930923</v>
      </c>
      <c r="E222" s="138">
        <v>8015181.9279075526</v>
      </c>
      <c r="F222" s="138">
        <v>4800922.3125658771</v>
      </c>
      <c r="G222" s="138">
        <v>10431711.315242007</v>
      </c>
      <c r="H222" s="138">
        <v>13799407.29047302</v>
      </c>
      <c r="I222" s="138">
        <v>11992446.430566803</v>
      </c>
      <c r="J222" s="138">
        <v>14346832.588410985</v>
      </c>
      <c r="K222" s="138">
        <v>16913072.534483504</v>
      </c>
      <c r="L222" s="138">
        <v>24022756.492562927</v>
      </c>
      <c r="M222" s="138">
        <v>21046023.695858475</v>
      </c>
      <c r="N222" s="138">
        <v>23205132.921082582</v>
      </c>
      <c r="O222" s="138">
        <v>25171041.774260174</v>
      </c>
      <c r="P222" s="138">
        <v>11819891.526694138</v>
      </c>
      <c r="Q222" s="138">
        <v>16239447.981080063</v>
      </c>
      <c r="R222" s="138">
        <v>25366255.155698948</v>
      </c>
      <c r="S222" s="138">
        <v>28009468.202977061</v>
      </c>
      <c r="T222" s="138">
        <v>32034885.298731457</v>
      </c>
      <c r="U222" s="138">
        <v>29590866.747961685</v>
      </c>
      <c r="V222" s="138">
        <v>33405120.284734957</v>
      </c>
      <c r="W222" s="138">
        <v>37585174.789607503</v>
      </c>
      <c r="X222" s="138">
        <v>48475664.734507509</v>
      </c>
      <c r="Y222" s="141">
        <v>41677559.599685222</v>
      </c>
      <c r="Z222" s="138">
        <v>54454749.207560822</v>
      </c>
      <c r="AA222" s="138">
        <v>49880505.598548755</v>
      </c>
      <c r="AB222" s="129"/>
      <c r="AC222" s="68" t="str">
        <f>IF(AB222="","",((SUM(AB215:AB222))/(SUM(AA215:AA222))-1)*100)</f>
        <v/>
      </c>
    </row>
    <row r="223" spans="1:29" ht="13.5" x14ac:dyDescent="0.3">
      <c r="B223" s="92" t="s">
        <v>18</v>
      </c>
      <c r="C223" s="127">
        <v>176.67608593065324</v>
      </c>
      <c r="D223" s="138">
        <v>1315662.8054460911</v>
      </c>
      <c r="E223" s="138">
        <v>7280457.6615378968</v>
      </c>
      <c r="F223" s="138">
        <v>8699797.6246571671</v>
      </c>
      <c r="G223" s="138">
        <v>1938768.2218804881</v>
      </c>
      <c r="H223" s="138">
        <v>10799857.260745674</v>
      </c>
      <c r="I223" s="138">
        <v>16686439.369207196</v>
      </c>
      <c r="J223" s="138">
        <v>11920786.926298186</v>
      </c>
      <c r="K223" s="138">
        <v>11252008.509209391</v>
      </c>
      <c r="L223" s="138">
        <v>11207062.5294607</v>
      </c>
      <c r="M223" s="138">
        <v>18481142.235909186</v>
      </c>
      <c r="N223" s="138">
        <v>15093801.550424879</v>
      </c>
      <c r="O223" s="138">
        <v>15475866.895027177</v>
      </c>
      <c r="P223" s="138">
        <v>16170074.023404321</v>
      </c>
      <c r="Q223" s="138">
        <v>15092558.459439354</v>
      </c>
      <c r="R223" s="138">
        <v>20330435.056371361</v>
      </c>
      <c r="S223" s="138">
        <v>28828622.301657226</v>
      </c>
      <c r="T223" s="138">
        <v>27763998.716753256</v>
      </c>
      <c r="U223" s="138">
        <v>39838402.581885427</v>
      </c>
      <c r="V223" s="138">
        <v>38730924.984365433</v>
      </c>
      <c r="W223" s="138">
        <v>35917991.468345024</v>
      </c>
      <c r="X223" s="138">
        <v>37701577.158372514</v>
      </c>
      <c r="Y223" s="141">
        <v>40915200.148090392</v>
      </c>
      <c r="Z223" s="138">
        <v>54931480.038762383</v>
      </c>
      <c r="AA223" s="138">
        <v>42250832.43867632</v>
      </c>
      <c r="AB223" s="129"/>
      <c r="AC223" s="68" t="str">
        <f>IF(AB223="","",((SUM(AB215:AB223))/(SUM(AA215:AA223))-1)*100)</f>
        <v/>
      </c>
    </row>
    <row r="224" spans="1:29" ht="13.5" x14ac:dyDescent="0.3">
      <c r="B224" s="92" t="s">
        <v>19</v>
      </c>
      <c r="C224" s="127">
        <v>0</v>
      </c>
      <c r="D224" s="138">
        <v>2472526.621923204</v>
      </c>
      <c r="E224" s="138">
        <v>10084491.62335925</v>
      </c>
      <c r="F224" s="138">
        <v>8865850.2396104932</v>
      </c>
      <c r="G224" s="138">
        <v>5709522.3505074959</v>
      </c>
      <c r="H224" s="138">
        <v>3731420.2102739359</v>
      </c>
      <c r="I224" s="138">
        <v>10722494.844681371</v>
      </c>
      <c r="J224" s="138">
        <v>14911867.905390419</v>
      </c>
      <c r="K224" s="138">
        <v>14918178.028809099</v>
      </c>
      <c r="L224" s="138">
        <v>18889845.944742281</v>
      </c>
      <c r="M224" s="138">
        <v>10202176.823995028</v>
      </c>
      <c r="N224" s="138">
        <v>17297770.016060002</v>
      </c>
      <c r="O224" s="138">
        <v>8075379.9620648697</v>
      </c>
      <c r="P224" s="138">
        <v>10363751.737089956</v>
      </c>
      <c r="Q224" s="138">
        <v>15703810.436803503</v>
      </c>
      <c r="R224" s="138">
        <v>24879528.662699778</v>
      </c>
      <c r="S224" s="138">
        <v>27899460.870135732</v>
      </c>
      <c r="T224" s="138">
        <v>26598539.440536525</v>
      </c>
      <c r="U224" s="138">
        <v>47368332.456486307</v>
      </c>
      <c r="V224" s="138">
        <v>36867621.07086876</v>
      </c>
      <c r="W224" s="138">
        <v>32668697.922580477</v>
      </c>
      <c r="X224" s="138">
        <v>41813238.563582569</v>
      </c>
      <c r="Y224" s="141">
        <v>37794567.203242391</v>
      </c>
      <c r="Z224" s="138">
        <v>50922125.666762531</v>
      </c>
      <c r="AA224" s="138">
        <v>53981795.021298662</v>
      </c>
      <c r="AB224" s="129"/>
      <c r="AC224" s="68" t="str">
        <f>IF(AB224="","",((SUM(AB215:AB224))/(SUM(AA215:AA224))-1)*100)</f>
        <v/>
      </c>
    </row>
    <row r="225" spans="2:29" ht="13.5" x14ac:dyDescent="0.3">
      <c r="B225" s="92" t="s">
        <v>20</v>
      </c>
      <c r="C225" s="127">
        <v>1542152.4735254149</v>
      </c>
      <c r="D225" s="138">
        <v>1761128.2066087164</v>
      </c>
      <c r="E225" s="138">
        <v>5186835.4073592834</v>
      </c>
      <c r="F225" s="138">
        <v>7093622.3857249524</v>
      </c>
      <c r="G225" s="138">
        <v>5097625.6495938664</v>
      </c>
      <c r="H225" s="138">
        <v>9837117.3911624141</v>
      </c>
      <c r="I225" s="138">
        <v>11873796.046069879</v>
      </c>
      <c r="J225" s="138">
        <v>10272560.929762635</v>
      </c>
      <c r="K225" s="138">
        <v>17977748.330893297</v>
      </c>
      <c r="L225" s="138">
        <v>16370089.554416541</v>
      </c>
      <c r="M225" s="138">
        <v>18421398.483638961</v>
      </c>
      <c r="N225" s="138">
        <v>15099594.637639999</v>
      </c>
      <c r="O225" s="138">
        <v>15449504.200467302</v>
      </c>
      <c r="P225" s="138">
        <v>16882805.337661568</v>
      </c>
      <c r="Q225" s="138">
        <v>18417441.804870076</v>
      </c>
      <c r="R225" s="138">
        <v>17357856.248789221</v>
      </c>
      <c r="S225" s="138">
        <v>27188933.932794265</v>
      </c>
      <c r="T225" s="138">
        <v>17688778.106561281</v>
      </c>
      <c r="U225" s="138">
        <v>32002487.082894415</v>
      </c>
      <c r="V225" s="138">
        <v>26366640.409957256</v>
      </c>
      <c r="W225" s="138">
        <v>37695144.248047493</v>
      </c>
      <c r="X225" s="138">
        <v>25899674.11740632</v>
      </c>
      <c r="Y225" s="141">
        <v>58679531.766346663</v>
      </c>
      <c r="Z225" s="138">
        <v>55013330.122518621</v>
      </c>
      <c r="AA225" s="138">
        <v>63995504.385956265</v>
      </c>
      <c r="AB225" s="129"/>
      <c r="AC225" s="68" t="str">
        <f>IF(AB225="","",((SUM(AB215:AB225))/(SUM(AA215:AA225))-1)*100)</f>
        <v/>
      </c>
    </row>
    <row r="226" spans="2:29" ht="13.5" x14ac:dyDescent="0.3">
      <c r="B226" s="93" t="s">
        <v>21</v>
      </c>
      <c r="C226" s="130">
        <v>2641408.3525742451</v>
      </c>
      <c r="D226" s="131">
        <v>6652511.4675072804</v>
      </c>
      <c r="E226" s="131">
        <v>8950887.1782596912</v>
      </c>
      <c r="F226" s="131">
        <v>10931320.428569995</v>
      </c>
      <c r="G226" s="131">
        <v>6055751.5452185245</v>
      </c>
      <c r="H226" s="131">
        <v>6651044.4622945357</v>
      </c>
      <c r="I226" s="131">
        <v>16317580.508105548</v>
      </c>
      <c r="J226" s="131">
        <v>17121858.870495312</v>
      </c>
      <c r="K226" s="131">
        <v>25506341.915735748</v>
      </c>
      <c r="L226" s="131">
        <v>13406700.159459913</v>
      </c>
      <c r="M226" s="131">
        <v>38323938.126199998</v>
      </c>
      <c r="N226" s="131">
        <v>24836322.727052502</v>
      </c>
      <c r="O226" s="131">
        <v>23109465.356869821</v>
      </c>
      <c r="P226" s="131">
        <v>19309479.217796203</v>
      </c>
      <c r="Q226" s="131">
        <v>22389493.939807788</v>
      </c>
      <c r="R226" s="131">
        <v>26061131.044937681</v>
      </c>
      <c r="S226" s="131">
        <v>18389073.961692967</v>
      </c>
      <c r="T226" s="131">
        <v>21204941.470994633</v>
      </c>
      <c r="U226" s="131">
        <v>33076843.539265815</v>
      </c>
      <c r="V226" s="131">
        <v>61045840.35644155</v>
      </c>
      <c r="W226" s="131">
        <v>37756494.704559453</v>
      </c>
      <c r="X226" s="131">
        <v>42255263.095200486</v>
      </c>
      <c r="Y226" s="136">
        <v>59652330.927826427</v>
      </c>
      <c r="Z226" s="131">
        <v>47779776.731186353</v>
      </c>
      <c r="AA226" s="131">
        <v>34158027.517148107</v>
      </c>
      <c r="AB226" s="132"/>
      <c r="AC226" s="68" t="str">
        <f>IF(AB226="","",((SUM(AB215:AB226))/(SUM(AA215:AA226))-1)*100)</f>
        <v/>
      </c>
    </row>
    <row r="227" spans="2:29" ht="13" x14ac:dyDescent="0.3">
      <c r="B227" s="42" t="s">
        <v>22</v>
      </c>
      <c r="C227" s="65">
        <f t="shared" ref="C227:Z227" si="39">SUM(C215:C226)</f>
        <v>6818648.457425911</v>
      </c>
      <c r="D227" s="65">
        <f t="shared" si="39"/>
        <v>40433917.212129258</v>
      </c>
      <c r="E227" s="65">
        <f t="shared" si="39"/>
        <v>85760434.382690445</v>
      </c>
      <c r="F227" s="65">
        <f t="shared" si="39"/>
        <v>88246221.845632881</v>
      </c>
      <c r="G227" s="65">
        <f t="shared" si="39"/>
        <v>84251515.15301688</v>
      </c>
      <c r="H227" s="65">
        <f t="shared" si="39"/>
        <v>100190251.4947774</v>
      </c>
      <c r="I227" s="65">
        <f t="shared" si="39"/>
        <v>134335918.30976164</v>
      </c>
      <c r="J227" s="65">
        <f t="shared" si="39"/>
        <v>153812204.35692731</v>
      </c>
      <c r="K227" s="65">
        <f t="shared" si="39"/>
        <v>158110164.75011483</v>
      </c>
      <c r="L227" s="65">
        <f t="shared" si="39"/>
        <v>191858421.97956434</v>
      </c>
      <c r="M227" s="65">
        <f t="shared" si="39"/>
        <v>230491594.07197392</v>
      </c>
      <c r="N227" s="65">
        <f t="shared" si="39"/>
        <v>220648303.84255964</v>
      </c>
      <c r="O227" s="65">
        <f t="shared" si="39"/>
        <v>200527638.07888451</v>
      </c>
      <c r="P227" s="65">
        <f t="shared" si="39"/>
        <v>138977408.84490097</v>
      </c>
      <c r="Q227" s="65">
        <f t="shared" si="39"/>
        <v>189401384.65285182</v>
      </c>
      <c r="R227" s="65">
        <f t="shared" si="39"/>
        <v>268910390.58365357</v>
      </c>
      <c r="S227" s="65">
        <f t="shared" si="39"/>
        <v>291357120.00251263</v>
      </c>
      <c r="T227" s="65">
        <f t="shared" si="39"/>
        <v>363747540.63797086</v>
      </c>
      <c r="U227" s="65">
        <f t="shared" si="39"/>
        <v>410009540.25817662</v>
      </c>
      <c r="V227" s="65">
        <f t="shared" si="39"/>
        <v>427926138.68204069</v>
      </c>
      <c r="W227" s="65">
        <f t="shared" si="39"/>
        <v>500396886.70393652</v>
      </c>
      <c r="X227" s="65">
        <f t="shared" si="39"/>
        <v>482920534.97285426</v>
      </c>
      <c r="Y227" s="66">
        <f t="shared" si="39"/>
        <v>491181446.35255301</v>
      </c>
      <c r="Z227" s="66">
        <f t="shared" si="39"/>
        <v>581875782.53357232</v>
      </c>
      <c r="AA227" s="66">
        <f>SUM(AA215:AA226)</f>
        <v>637345964.90731061</v>
      </c>
      <c r="AB227" s="66">
        <f>SUM(AB215:AB226)</f>
        <v>106533366.72892371</v>
      </c>
      <c r="AC227" s="62"/>
    </row>
    <row r="228" spans="2:29" x14ac:dyDescent="0.25">
      <c r="K228" s="22"/>
    </row>
    <row r="229" spans="2:29" x14ac:dyDescent="0.25">
      <c r="B229" s="11" t="s">
        <v>25</v>
      </c>
      <c r="K229" s="22"/>
    </row>
    <row r="230" spans="2:29" ht="13" x14ac:dyDescent="0.3">
      <c r="B230" s="12" t="s">
        <v>100</v>
      </c>
      <c r="K230" s="22"/>
    </row>
    <row r="231" spans="2:29" ht="13" x14ac:dyDescent="0.3">
      <c r="B231" s="9"/>
      <c r="K231" s="22"/>
    </row>
    <row r="232" spans="2:29" ht="13" x14ac:dyDescent="0.3">
      <c r="B232" s="9"/>
      <c r="K232" s="22"/>
    </row>
    <row r="233" spans="2:29" ht="13" x14ac:dyDescent="0.3">
      <c r="B233" s="9"/>
      <c r="K233" s="22"/>
    </row>
    <row r="234" spans="2:29" ht="13" x14ac:dyDescent="0.3">
      <c r="B234" s="9"/>
      <c r="K234" s="22"/>
    </row>
    <row r="235" spans="2:29" ht="13" x14ac:dyDescent="0.3">
      <c r="B235" s="9"/>
      <c r="K235" s="22"/>
    </row>
    <row r="236" spans="2:29" ht="13" x14ac:dyDescent="0.3">
      <c r="B236" s="9"/>
      <c r="K236" s="22"/>
    </row>
    <row r="237" spans="2:29" ht="13" x14ac:dyDescent="0.3">
      <c r="B237" s="9"/>
      <c r="K237" s="22"/>
    </row>
    <row r="238" spans="2:29" ht="13" x14ac:dyDescent="0.3">
      <c r="B238" s="9"/>
      <c r="K238" s="22"/>
    </row>
    <row r="239" spans="2:29" ht="13" x14ac:dyDescent="0.3">
      <c r="B239" s="9"/>
      <c r="K239" s="22"/>
    </row>
    <row r="240" spans="2:29" ht="13" x14ac:dyDescent="0.3">
      <c r="B240" s="9"/>
      <c r="K240" s="22"/>
    </row>
    <row r="241" spans="2:14" ht="13" x14ac:dyDescent="0.3">
      <c r="B241" s="9"/>
      <c r="K241" s="22"/>
    </row>
    <row r="242" spans="2:14" ht="13" x14ac:dyDescent="0.3">
      <c r="B242" s="9"/>
      <c r="K242" s="22"/>
    </row>
    <row r="243" spans="2:14" ht="13" x14ac:dyDescent="0.3">
      <c r="B243" s="9"/>
      <c r="K243" s="22"/>
    </row>
    <row r="244" spans="2:14" ht="13" x14ac:dyDescent="0.3">
      <c r="B244" s="9"/>
      <c r="K244" s="22"/>
    </row>
    <row r="245" spans="2:14" ht="13" x14ac:dyDescent="0.3">
      <c r="B245" s="9"/>
      <c r="K245" s="22"/>
    </row>
    <row r="246" spans="2:14" ht="13" x14ac:dyDescent="0.3">
      <c r="B246" s="9"/>
      <c r="K246" s="22"/>
    </row>
    <row r="247" spans="2:14" ht="13" x14ac:dyDescent="0.3">
      <c r="B247" s="9"/>
      <c r="K247" s="22"/>
    </row>
    <row r="248" spans="2:14" ht="13" x14ac:dyDescent="0.3">
      <c r="B248" s="9"/>
      <c r="K248" s="22"/>
    </row>
    <row r="249" spans="2:14" ht="13" x14ac:dyDescent="0.3">
      <c r="B249" s="9"/>
      <c r="K249" s="22"/>
    </row>
    <row r="250" spans="2:14" ht="13" x14ac:dyDescent="0.3">
      <c r="B250" s="9"/>
      <c r="K250" s="22"/>
    </row>
    <row r="251" spans="2:14" ht="13" x14ac:dyDescent="0.3">
      <c r="B251" s="9"/>
      <c r="K251" s="22"/>
    </row>
    <row r="252" spans="2:14" ht="13" x14ac:dyDescent="0.3">
      <c r="B252" s="9"/>
      <c r="K252" s="22"/>
    </row>
    <row r="253" spans="2:14" ht="13" x14ac:dyDescent="0.3">
      <c r="B253" s="9"/>
      <c r="K253" s="22"/>
    </row>
    <row r="254" spans="2:14" ht="13" x14ac:dyDescent="0.3">
      <c r="B254" s="9"/>
      <c r="K254" s="22"/>
    </row>
    <row r="255" spans="2:14" ht="13" x14ac:dyDescent="0.3">
      <c r="B255" s="9" t="s">
        <v>26</v>
      </c>
      <c r="K255" s="22"/>
    </row>
    <row r="256" spans="2:14" ht="13" x14ac:dyDescent="0.3">
      <c r="B256" s="9" t="s">
        <v>102</v>
      </c>
      <c r="N256" s="22"/>
    </row>
    <row r="257" spans="2:29" x14ac:dyDescent="0.25">
      <c r="B257" s="30" t="str">
        <f>B89</f>
        <v>Dados atualizados em 28 de março de 2025.</v>
      </c>
      <c r="M257" s="29"/>
      <c r="N257" s="22"/>
    </row>
    <row r="258" spans="2:29" x14ac:dyDescent="0.25">
      <c r="B258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259" spans="2:29" ht="15.5" x14ac:dyDescent="0.35">
      <c r="B259" s="6"/>
    </row>
    <row r="260" spans="2:29" ht="15.5" x14ac:dyDescent="0.35">
      <c r="B260" s="6" t="s">
        <v>29</v>
      </c>
    </row>
    <row r="261" spans="2:29" x14ac:dyDescent="0.25"/>
    <row r="262" spans="2:29" x14ac:dyDescent="0.25"/>
    <row r="263" spans="2:29" x14ac:dyDescent="0.25"/>
    <row r="264" spans="2:29" x14ac:dyDescent="0.25"/>
    <row r="265" spans="2:29" x14ac:dyDescent="0.25"/>
    <row r="266" spans="2:29" ht="18" x14ac:dyDescent="0.4">
      <c r="B266" s="5" t="s">
        <v>79</v>
      </c>
    </row>
    <row r="267" spans="2:29" x14ac:dyDescent="0.25"/>
    <row r="268" spans="2:29" ht="15.5" x14ac:dyDescent="0.35">
      <c r="B268" s="53" t="s">
        <v>23</v>
      </c>
      <c r="C268" s="8" t="s">
        <v>24</v>
      </c>
      <c r="D268" s="8" t="s">
        <v>24</v>
      </c>
      <c r="E268" s="8" t="s">
        <v>24</v>
      </c>
      <c r="F268" s="8" t="s">
        <v>24</v>
      </c>
      <c r="G268" s="8" t="s">
        <v>24</v>
      </c>
      <c r="H268" s="8" t="s">
        <v>24</v>
      </c>
      <c r="I268" s="8" t="s">
        <v>24</v>
      </c>
    </row>
    <row r="269" spans="2:29" ht="13" x14ac:dyDescent="0.3">
      <c r="B269" s="105"/>
      <c r="C269" s="105" t="s">
        <v>6</v>
      </c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106"/>
      <c r="AC269" s="67" t="s">
        <v>7</v>
      </c>
    </row>
    <row r="270" spans="2:29" ht="13" x14ac:dyDescent="0.3">
      <c r="B270" s="105" t="s">
        <v>8</v>
      </c>
      <c r="C270" s="107">
        <v>2000</v>
      </c>
      <c r="D270" s="78">
        <v>2001</v>
      </c>
      <c r="E270" s="78">
        <v>2002</v>
      </c>
      <c r="F270" s="78">
        <v>2003</v>
      </c>
      <c r="G270" s="78">
        <v>2004</v>
      </c>
      <c r="H270" s="78">
        <v>2005</v>
      </c>
      <c r="I270" s="78">
        <v>2006</v>
      </c>
      <c r="J270" s="78">
        <v>2007</v>
      </c>
      <c r="K270" s="76">
        <v>2008</v>
      </c>
      <c r="L270" s="76">
        <v>2009</v>
      </c>
      <c r="M270" s="76">
        <v>2010</v>
      </c>
      <c r="N270" s="76">
        <v>2011</v>
      </c>
      <c r="O270" s="76">
        <v>2012</v>
      </c>
      <c r="P270" s="76">
        <v>2013</v>
      </c>
      <c r="Q270" s="76">
        <v>2014</v>
      </c>
      <c r="R270" s="76">
        <v>2015</v>
      </c>
      <c r="S270" s="76">
        <v>2016</v>
      </c>
      <c r="T270" s="76">
        <v>2017</v>
      </c>
      <c r="U270" s="76">
        <v>2018</v>
      </c>
      <c r="V270" s="76">
        <v>2019</v>
      </c>
      <c r="W270" s="76">
        <v>2020</v>
      </c>
      <c r="X270" s="76">
        <v>2021</v>
      </c>
      <c r="Y270" s="76">
        <v>2022</v>
      </c>
      <c r="Z270" s="79" t="s">
        <v>75</v>
      </c>
      <c r="AA270" s="76">
        <v>2024</v>
      </c>
      <c r="AB270" s="108">
        <v>2025</v>
      </c>
      <c r="AC270" s="69" t="s">
        <v>77</v>
      </c>
    </row>
    <row r="271" spans="2:29" ht="13.5" x14ac:dyDescent="0.3">
      <c r="B271" s="92" t="s">
        <v>10</v>
      </c>
      <c r="C271" s="139">
        <v>0</v>
      </c>
      <c r="D271" s="140">
        <v>66156287</v>
      </c>
      <c r="E271" s="138">
        <v>43039514</v>
      </c>
      <c r="F271" s="138">
        <v>122667487</v>
      </c>
      <c r="G271" s="138">
        <v>229737858</v>
      </c>
      <c r="H271" s="138">
        <v>213392000</v>
      </c>
      <c r="I271" s="138">
        <v>721417096</v>
      </c>
      <c r="J271" s="138">
        <v>708401020</v>
      </c>
      <c r="K271" s="138">
        <v>615869133</v>
      </c>
      <c r="L271" s="138">
        <v>343637965</v>
      </c>
      <c r="M271" s="138">
        <v>1014449589</v>
      </c>
      <c r="N271" s="138">
        <v>1188396928</v>
      </c>
      <c r="O271" s="138">
        <v>1553983918</v>
      </c>
      <c r="P271" s="138">
        <v>473625468</v>
      </c>
      <c r="Q271" s="138">
        <v>1111427967</v>
      </c>
      <c r="R271" s="138">
        <v>1188709955</v>
      </c>
      <c r="S271" s="138">
        <v>811488525</v>
      </c>
      <c r="T271" s="138">
        <v>1764351878</v>
      </c>
      <c r="U271" s="138">
        <v>2097812220</v>
      </c>
      <c r="V271" s="138">
        <v>2028953419</v>
      </c>
      <c r="W271" s="138">
        <v>1707992442</v>
      </c>
      <c r="X271" s="138">
        <v>1591315839</v>
      </c>
      <c r="Y271" s="141">
        <v>2151151388</v>
      </c>
      <c r="Z271" s="138">
        <v>3129360527</v>
      </c>
      <c r="AA271" s="138">
        <v>4877245796</v>
      </c>
      <c r="AB271" s="129">
        <v>4654542254</v>
      </c>
      <c r="AC271" s="68">
        <f>(IF(AA271=0,"n/d",(AB271/AA271)-1)*100)</f>
        <v>-4.5661742572549286</v>
      </c>
    </row>
    <row r="272" spans="2:29" ht="13.5" x14ac:dyDescent="0.3">
      <c r="B272" s="92" t="s">
        <v>11</v>
      </c>
      <c r="C272" s="127">
        <v>51</v>
      </c>
      <c r="D272" s="138">
        <v>85843872</v>
      </c>
      <c r="E272" s="138">
        <v>45354146</v>
      </c>
      <c r="F272" s="138">
        <v>273683107</v>
      </c>
      <c r="G272" s="138">
        <v>200683383</v>
      </c>
      <c r="H272" s="138">
        <v>194290086</v>
      </c>
      <c r="I272" s="138">
        <v>235088202</v>
      </c>
      <c r="J272" s="138">
        <v>484405508</v>
      </c>
      <c r="K272" s="138">
        <v>607035185</v>
      </c>
      <c r="L272" s="138">
        <v>504198570</v>
      </c>
      <c r="M272" s="138">
        <v>1233606769</v>
      </c>
      <c r="N272" s="138">
        <v>1677642545</v>
      </c>
      <c r="O272" s="138">
        <v>1682153949</v>
      </c>
      <c r="P272" s="138">
        <v>1032218102</v>
      </c>
      <c r="Q272" s="138">
        <v>795771598</v>
      </c>
      <c r="R272" s="138">
        <v>676721007</v>
      </c>
      <c r="S272" s="138">
        <v>512908285</v>
      </c>
      <c r="T272" s="138">
        <v>2072786736</v>
      </c>
      <c r="U272" s="138">
        <v>1526352825</v>
      </c>
      <c r="V272" s="138">
        <v>1596785188</v>
      </c>
      <c r="W272" s="138">
        <v>2316023766</v>
      </c>
      <c r="X272" s="138">
        <v>1877907033</v>
      </c>
      <c r="Y272" s="141">
        <v>3938875347</v>
      </c>
      <c r="Z272" s="138">
        <v>1194413455</v>
      </c>
      <c r="AA272" s="138">
        <v>2712100038</v>
      </c>
      <c r="AB272" s="129">
        <v>2125518853</v>
      </c>
      <c r="AC272" s="68">
        <f>IF(AB272="","",((SUM(AB271:AB272))/(SUM(AA271:AA272))-1)*100)</f>
        <v>-10.663431930778977</v>
      </c>
    </row>
    <row r="273" spans="2:29" ht="13.5" x14ac:dyDescent="0.3">
      <c r="B273" s="92" t="s">
        <v>12</v>
      </c>
      <c r="C273" s="127">
        <v>0</v>
      </c>
      <c r="D273" s="138">
        <v>8562194</v>
      </c>
      <c r="E273" s="138">
        <v>110677852</v>
      </c>
      <c r="F273" s="138">
        <v>252928793</v>
      </c>
      <c r="G273" s="138">
        <v>256672821</v>
      </c>
      <c r="H273" s="138">
        <v>117354610</v>
      </c>
      <c r="I273" s="138">
        <v>360583552</v>
      </c>
      <c r="J273" s="138">
        <v>542596040</v>
      </c>
      <c r="K273" s="138">
        <v>367863659</v>
      </c>
      <c r="L273" s="138">
        <v>305990351</v>
      </c>
      <c r="M273" s="138">
        <v>1524449171</v>
      </c>
      <c r="N273" s="138">
        <v>1143710739</v>
      </c>
      <c r="O273" s="138">
        <v>2115644731</v>
      </c>
      <c r="P273" s="138">
        <v>1290209733</v>
      </c>
      <c r="Q273" s="138">
        <v>975553711</v>
      </c>
      <c r="R273" s="138">
        <v>849856388</v>
      </c>
      <c r="S273" s="138">
        <v>510255830</v>
      </c>
      <c r="T273" s="138">
        <v>1311569791</v>
      </c>
      <c r="U273" s="138">
        <v>1697297641</v>
      </c>
      <c r="V273" s="138">
        <v>1995565620</v>
      </c>
      <c r="W273" s="138">
        <v>2023525034</v>
      </c>
      <c r="X273" s="138">
        <v>2661483504</v>
      </c>
      <c r="Y273" s="141">
        <v>3479507047</v>
      </c>
      <c r="Z273" s="138">
        <v>5520902205</v>
      </c>
      <c r="AA273" s="138">
        <v>3624326216</v>
      </c>
      <c r="AB273" s="129"/>
      <c r="AC273" s="68" t="str">
        <f>IF(AB273="","",((SUM(AB271:AB273))/(SUM(AA271:AA273))-1)*100)</f>
        <v/>
      </c>
    </row>
    <row r="274" spans="2:29" ht="13.5" x14ac:dyDescent="0.3">
      <c r="B274" s="92" t="s">
        <v>13</v>
      </c>
      <c r="C274" s="127">
        <v>0</v>
      </c>
      <c r="D274" s="138">
        <v>79974562</v>
      </c>
      <c r="E274" s="138">
        <v>116807682</v>
      </c>
      <c r="F274" s="138">
        <v>104745062</v>
      </c>
      <c r="G274" s="138">
        <v>76173983</v>
      </c>
      <c r="H274" s="138">
        <v>290641403</v>
      </c>
      <c r="I274" s="138">
        <v>402139078</v>
      </c>
      <c r="J274" s="138">
        <v>695026639</v>
      </c>
      <c r="K274" s="138">
        <v>147273473</v>
      </c>
      <c r="L274" s="138">
        <v>487156593</v>
      </c>
      <c r="M274" s="138">
        <v>1313522809</v>
      </c>
      <c r="N274" s="138">
        <v>1536034093</v>
      </c>
      <c r="O274" s="138">
        <v>2250979426</v>
      </c>
      <c r="P274" s="138">
        <v>675674329</v>
      </c>
      <c r="Q274" s="138">
        <v>1078398533</v>
      </c>
      <c r="R274" s="138">
        <v>1088393159</v>
      </c>
      <c r="S274" s="138">
        <v>700856490</v>
      </c>
      <c r="T274" s="138">
        <v>1000108139</v>
      </c>
      <c r="U274" s="138">
        <v>1866533334</v>
      </c>
      <c r="V274" s="138">
        <v>2972157607</v>
      </c>
      <c r="W274" s="138">
        <v>1817132843</v>
      </c>
      <c r="X274" s="138">
        <v>2826701536</v>
      </c>
      <c r="Y274" s="141">
        <v>3021133133</v>
      </c>
      <c r="Z274" s="138">
        <v>2393081486</v>
      </c>
      <c r="AA274" s="138">
        <v>4514763346</v>
      </c>
      <c r="AB274" s="129"/>
      <c r="AC274" s="68" t="str">
        <f>IF(AB274="","",((SUM(AB271:AB274))/(SUM(AA271:AA274))-1)*100)</f>
        <v/>
      </c>
    </row>
    <row r="275" spans="2:29" ht="13.5" x14ac:dyDescent="0.3">
      <c r="B275" s="92" t="s">
        <v>14</v>
      </c>
      <c r="C275" s="127">
        <v>0</v>
      </c>
      <c r="D275" s="138">
        <v>75495898</v>
      </c>
      <c r="E275" s="138">
        <v>141431989</v>
      </c>
      <c r="F275" s="138">
        <v>112243387</v>
      </c>
      <c r="G275" s="138">
        <v>231603147</v>
      </c>
      <c r="H275" s="138">
        <v>311845917</v>
      </c>
      <c r="I275" s="138">
        <v>368935921</v>
      </c>
      <c r="J275" s="138">
        <v>570385642</v>
      </c>
      <c r="K275" s="138">
        <v>1939748035</v>
      </c>
      <c r="L275" s="138">
        <v>602785281</v>
      </c>
      <c r="M275" s="138">
        <v>1743693234</v>
      </c>
      <c r="N275" s="138">
        <v>2693183311</v>
      </c>
      <c r="O275" s="138">
        <v>1779810230</v>
      </c>
      <c r="P275" s="138">
        <v>1096945579</v>
      </c>
      <c r="Q275" s="138">
        <v>1435617332</v>
      </c>
      <c r="R275" s="138">
        <v>1149737010</v>
      </c>
      <c r="S275" s="138">
        <v>532942269</v>
      </c>
      <c r="T275" s="138">
        <v>1084204184</v>
      </c>
      <c r="U275" s="138">
        <v>1659626149</v>
      </c>
      <c r="V275" s="138">
        <v>2161957499</v>
      </c>
      <c r="W275" s="138">
        <v>1386002196</v>
      </c>
      <c r="X275" s="138">
        <v>2230682322</v>
      </c>
      <c r="Y275" s="141">
        <v>3097566778</v>
      </c>
      <c r="Z275" s="138">
        <v>3519997846</v>
      </c>
      <c r="AA275" s="138">
        <v>4850725330</v>
      </c>
      <c r="AB275" s="129"/>
      <c r="AC275" s="68" t="str">
        <f>IF(AB275="","",((SUM(AB271:AB275))/(SUM(AA271:AA275))-1)*100)</f>
        <v/>
      </c>
    </row>
    <row r="276" spans="2:29" ht="13.5" x14ac:dyDescent="0.3">
      <c r="B276" s="92" t="s">
        <v>15</v>
      </c>
      <c r="C276" s="127">
        <v>8830391</v>
      </c>
      <c r="D276" s="138">
        <v>87475491</v>
      </c>
      <c r="E276" s="138">
        <v>53591019</v>
      </c>
      <c r="F276" s="138">
        <v>122826413</v>
      </c>
      <c r="G276" s="138">
        <v>295307681</v>
      </c>
      <c r="H276" s="138">
        <v>23922092</v>
      </c>
      <c r="I276" s="138">
        <v>448002825</v>
      </c>
      <c r="J276" s="138">
        <v>488465839</v>
      </c>
      <c r="K276" s="138">
        <v>1799810490</v>
      </c>
      <c r="L276" s="138">
        <v>557516944</v>
      </c>
      <c r="M276" s="138">
        <v>1194755082</v>
      </c>
      <c r="N276" s="138">
        <v>1866824289</v>
      </c>
      <c r="O276" s="138">
        <v>1065155301</v>
      </c>
      <c r="P276" s="138">
        <v>728293100</v>
      </c>
      <c r="Q276" s="138">
        <v>1417716022</v>
      </c>
      <c r="R276" s="138">
        <v>1445919594</v>
      </c>
      <c r="S276" s="138">
        <v>966238279</v>
      </c>
      <c r="T276" s="138">
        <v>1974958222</v>
      </c>
      <c r="U276" s="138">
        <v>1225136635</v>
      </c>
      <c r="V276" s="138">
        <v>1580083573</v>
      </c>
      <c r="W276" s="138">
        <v>1156303100</v>
      </c>
      <c r="X276" s="138">
        <v>3743887034</v>
      </c>
      <c r="Y276" s="141">
        <v>3971869769</v>
      </c>
      <c r="Z276" s="138">
        <v>2803459014</v>
      </c>
      <c r="AA276" s="138">
        <v>3623190643</v>
      </c>
      <c r="AB276" s="129"/>
      <c r="AC276" s="68" t="str">
        <f>IF(AB276="","",((SUM(AB271:AB276))/(SUM(AA271:AA276))-1)*100)</f>
        <v/>
      </c>
    </row>
    <row r="277" spans="2:29" ht="13.5" x14ac:dyDescent="0.3">
      <c r="B277" s="92" t="s">
        <v>16</v>
      </c>
      <c r="C277" s="127">
        <v>50862353</v>
      </c>
      <c r="D277" s="138">
        <v>74907022</v>
      </c>
      <c r="E277" s="138">
        <v>318458938</v>
      </c>
      <c r="F277" s="138">
        <v>153018416</v>
      </c>
      <c r="G277" s="138">
        <v>231719816</v>
      </c>
      <c r="H277" s="138">
        <v>850080347</v>
      </c>
      <c r="I277" s="138">
        <v>869938847</v>
      </c>
      <c r="J277" s="138">
        <v>702271728</v>
      </c>
      <c r="K277" s="138">
        <v>1405623267</v>
      </c>
      <c r="L277" s="138">
        <v>1278703323</v>
      </c>
      <c r="M277" s="138">
        <v>711758481</v>
      </c>
      <c r="N277" s="138">
        <v>2023005424</v>
      </c>
      <c r="O277" s="138">
        <v>1348032731</v>
      </c>
      <c r="P277" s="138">
        <v>692158186</v>
      </c>
      <c r="Q277" s="138">
        <v>2602565612</v>
      </c>
      <c r="R277" s="138">
        <v>1001821787</v>
      </c>
      <c r="S277" s="138">
        <v>906794823</v>
      </c>
      <c r="T277" s="138">
        <v>1559444323</v>
      </c>
      <c r="U277" s="138">
        <v>3465354755</v>
      </c>
      <c r="V277" s="138">
        <v>1581879483</v>
      </c>
      <c r="W277" s="138">
        <v>1928276220</v>
      </c>
      <c r="X277" s="138">
        <v>2058804985</v>
      </c>
      <c r="Y277" s="141">
        <v>3465105228</v>
      </c>
      <c r="Z277" s="138">
        <v>3642496319</v>
      </c>
      <c r="AA277" s="138">
        <v>3731437490</v>
      </c>
      <c r="AB277" s="129"/>
      <c r="AC277" s="68" t="str">
        <f>IF(AB277="","",((SUM(AB271:AB277))/(SUM(AA271:AA277))-1)*100)</f>
        <v/>
      </c>
    </row>
    <row r="278" spans="2:29" ht="13.5" x14ac:dyDescent="0.3">
      <c r="B278" s="92" t="s">
        <v>17</v>
      </c>
      <c r="C278" s="127">
        <v>0</v>
      </c>
      <c r="D278" s="138">
        <v>47229478</v>
      </c>
      <c r="E278" s="138">
        <v>166749234</v>
      </c>
      <c r="F278" s="138">
        <v>113010231</v>
      </c>
      <c r="G278" s="138">
        <v>321934004</v>
      </c>
      <c r="H278" s="138">
        <v>636207175</v>
      </c>
      <c r="I278" s="138">
        <v>725090370</v>
      </c>
      <c r="J278" s="138">
        <v>874899327</v>
      </c>
      <c r="K278" s="138">
        <v>1950324900</v>
      </c>
      <c r="L278" s="138">
        <v>1347738894</v>
      </c>
      <c r="M278" s="138">
        <v>1392656997</v>
      </c>
      <c r="N278" s="138">
        <v>2396571771</v>
      </c>
      <c r="O278" s="138">
        <v>2334210463</v>
      </c>
      <c r="P278" s="138">
        <v>1088002165</v>
      </c>
      <c r="Q278" s="138">
        <v>1488898574</v>
      </c>
      <c r="R278" s="138">
        <v>1132640741</v>
      </c>
      <c r="S278" s="138">
        <v>1068827024</v>
      </c>
      <c r="T278" s="138">
        <v>1346375840</v>
      </c>
      <c r="U278" s="138">
        <v>1992925456</v>
      </c>
      <c r="V278" s="138">
        <v>1883137326</v>
      </c>
      <c r="W278" s="138">
        <v>1496515261</v>
      </c>
      <c r="X278" s="138">
        <v>3204026884</v>
      </c>
      <c r="Y278" s="141">
        <v>3928197090</v>
      </c>
      <c r="Z278" s="138">
        <v>3885415318</v>
      </c>
      <c r="AA278" s="138">
        <v>3587288642</v>
      </c>
      <c r="AB278" s="129"/>
      <c r="AC278" s="68" t="str">
        <f>IF(AB278="","",((SUM(AB271:AB278))/(SUM(AA271:AA278))-1)*100)</f>
        <v/>
      </c>
    </row>
    <row r="279" spans="2:29" ht="13.5" x14ac:dyDescent="0.3">
      <c r="B279" s="92" t="s">
        <v>18</v>
      </c>
      <c r="C279" s="127">
        <v>27486</v>
      </c>
      <c r="D279" s="138">
        <v>24735018</v>
      </c>
      <c r="E279" s="138">
        <v>165038539</v>
      </c>
      <c r="F279" s="138">
        <v>216359485</v>
      </c>
      <c r="G279" s="138">
        <v>70818158</v>
      </c>
      <c r="H279" s="138">
        <v>560060719</v>
      </c>
      <c r="I279" s="138">
        <v>970097246</v>
      </c>
      <c r="J279" s="138">
        <v>728282955</v>
      </c>
      <c r="K279" s="138">
        <v>1107032760</v>
      </c>
      <c r="L279" s="138">
        <v>765003495</v>
      </c>
      <c r="M279" s="138">
        <v>1299147999</v>
      </c>
      <c r="N279" s="138">
        <v>1459662419</v>
      </c>
      <c r="O279" s="138">
        <v>1496664060</v>
      </c>
      <c r="P279" s="138">
        <v>1553745089</v>
      </c>
      <c r="Q279" s="138">
        <v>1327190582</v>
      </c>
      <c r="R279" s="138">
        <v>788144333</v>
      </c>
      <c r="S279" s="138">
        <v>1102109822</v>
      </c>
      <c r="T279" s="138">
        <v>1224510539</v>
      </c>
      <c r="U279" s="138">
        <v>2620580793</v>
      </c>
      <c r="V279" s="138">
        <v>2093208676</v>
      </c>
      <c r="W279" s="138">
        <v>1471324597</v>
      </c>
      <c r="X279" s="138">
        <v>2486562157</v>
      </c>
      <c r="Y279" s="141">
        <v>3464156399</v>
      </c>
      <c r="Z279" s="138">
        <v>4304909734</v>
      </c>
      <c r="AA279" s="138">
        <v>3020437115</v>
      </c>
      <c r="AB279" s="129"/>
      <c r="AC279" s="68" t="str">
        <f>IF(AB279="","",((SUM(AB271:AB279))/(SUM(AA271:AA279))-1)*100)</f>
        <v/>
      </c>
    </row>
    <row r="280" spans="2:29" ht="13.5" x14ac:dyDescent="0.3">
      <c r="B280" s="92" t="s">
        <v>19</v>
      </c>
      <c r="C280" s="127">
        <v>0</v>
      </c>
      <c r="D280" s="138">
        <v>45721755</v>
      </c>
      <c r="E280" s="138">
        <v>238460316</v>
      </c>
      <c r="F280" s="138">
        <v>205555410</v>
      </c>
      <c r="G280" s="138">
        <v>199131186</v>
      </c>
      <c r="H280" s="138">
        <v>189924472</v>
      </c>
      <c r="I280" s="138">
        <v>536180576</v>
      </c>
      <c r="J280" s="138">
        <v>1008655552</v>
      </c>
      <c r="K280" s="138">
        <v>1450355341</v>
      </c>
      <c r="L280" s="138">
        <v>1169958994</v>
      </c>
      <c r="M280" s="138">
        <v>716646334</v>
      </c>
      <c r="N280" s="138">
        <v>1750551624</v>
      </c>
      <c r="O280" s="138">
        <v>794288048</v>
      </c>
      <c r="P280" s="138">
        <v>980878038</v>
      </c>
      <c r="Q280" s="138">
        <v>1301079260</v>
      </c>
      <c r="R280" s="138">
        <v>911490679</v>
      </c>
      <c r="S280" s="138">
        <v>1110381320</v>
      </c>
      <c r="T280" s="138">
        <v>1234825486</v>
      </c>
      <c r="U280" s="138">
        <v>3113372773</v>
      </c>
      <c r="V280" s="138">
        <v>2027454116</v>
      </c>
      <c r="W280" s="138">
        <v>1262950878</v>
      </c>
      <c r="X280" s="138">
        <v>2985889023</v>
      </c>
      <c r="Y280" s="141">
        <v>2959747613</v>
      </c>
      <c r="Z280" s="138">
        <v>4225096578</v>
      </c>
      <c r="AA280" s="138">
        <v>3679669622</v>
      </c>
      <c r="AB280" s="129"/>
      <c r="AC280" s="68" t="str">
        <f>IF(AB280="","",((SUM(AB271:AB280))/(SUM(AA271:AA280))-1)*100)</f>
        <v/>
      </c>
    </row>
    <row r="281" spans="2:29" ht="13.5" x14ac:dyDescent="0.3">
      <c r="B281" s="92" t="s">
        <v>20</v>
      </c>
      <c r="C281" s="127">
        <v>38934539</v>
      </c>
      <c r="D281" s="138">
        <v>35941686</v>
      </c>
      <c r="E281" s="138">
        <v>116558589</v>
      </c>
      <c r="F281" s="138">
        <v>175959350</v>
      </c>
      <c r="G281" s="138">
        <v>192455031</v>
      </c>
      <c r="H281" s="138">
        <v>476863854</v>
      </c>
      <c r="I281" s="138">
        <v>511483460</v>
      </c>
      <c r="J281" s="138">
        <v>755651537</v>
      </c>
      <c r="K281" s="138">
        <v>1125021707</v>
      </c>
      <c r="L281" s="138">
        <v>1064318139</v>
      </c>
      <c r="M281" s="138">
        <v>1333048223</v>
      </c>
      <c r="N281" s="138">
        <v>1522505197</v>
      </c>
      <c r="O281" s="138">
        <v>1573939101</v>
      </c>
      <c r="P281" s="138">
        <v>1574214894</v>
      </c>
      <c r="Q281" s="138">
        <v>1376055404</v>
      </c>
      <c r="R281" s="138">
        <v>671700966</v>
      </c>
      <c r="S281" s="138">
        <v>1161048155</v>
      </c>
      <c r="T281" s="138">
        <v>877012428</v>
      </c>
      <c r="U281" s="138">
        <v>2112114191</v>
      </c>
      <c r="V281" s="138">
        <v>1361476162</v>
      </c>
      <c r="W281" s="138">
        <v>1459084689</v>
      </c>
      <c r="X281" s="138">
        <v>1934787403</v>
      </c>
      <c r="Y281" s="141">
        <v>4569070822</v>
      </c>
      <c r="Z281" s="138">
        <v>4442141375</v>
      </c>
      <c r="AA281" s="138">
        <v>4515628424</v>
      </c>
      <c r="AB281" s="129"/>
      <c r="AC281" s="68" t="str">
        <f>IF(AB281="","",((SUM(AB271:AB281))/(SUM(AA271:AA281))-1)*100)</f>
        <v/>
      </c>
    </row>
    <row r="282" spans="2:29" ht="13.5" x14ac:dyDescent="0.3">
      <c r="B282" s="93" t="s">
        <v>21</v>
      </c>
      <c r="C282" s="130">
        <v>59930153</v>
      </c>
      <c r="D282" s="131">
        <v>88828204</v>
      </c>
      <c r="E282" s="131">
        <v>175203918</v>
      </c>
      <c r="F282" s="131">
        <v>268933182</v>
      </c>
      <c r="G282" s="131">
        <v>221454284</v>
      </c>
      <c r="H282" s="131">
        <v>299867060</v>
      </c>
      <c r="I282" s="131">
        <v>745331539</v>
      </c>
      <c r="J282" s="131">
        <v>1346023676</v>
      </c>
      <c r="K282" s="131">
        <v>1166799569</v>
      </c>
      <c r="L282" s="131">
        <v>943370723</v>
      </c>
      <c r="M282" s="131">
        <v>2815505352</v>
      </c>
      <c r="N282" s="131">
        <v>2527356605</v>
      </c>
      <c r="O282" s="131">
        <v>2311014633</v>
      </c>
      <c r="P282" s="131">
        <v>1770642759</v>
      </c>
      <c r="Q282" s="131">
        <v>1446464989</v>
      </c>
      <c r="R282" s="131">
        <v>876172681</v>
      </c>
      <c r="S282" s="131">
        <v>689946446</v>
      </c>
      <c r="T282" s="131">
        <v>1174849249</v>
      </c>
      <c r="U282" s="131">
        <v>1719666531</v>
      </c>
      <c r="V282" s="131">
        <v>2719673183</v>
      </c>
      <c r="W282" s="131">
        <v>1588726881</v>
      </c>
      <c r="X282" s="131">
        <v>3006933933</v>
      </c>
      <c r="Y282" s="136">
        <v>4507383475</v>
      </c>
      <c r="Z282" s="131">
        <v>3549804815</v>
      </c>
      <c r="AA282" s="131">
        <v>2227065858</v>
      </c>
      <c r="AB282" s="132"/>
      <c r="AC282" s="68" t="str">
        <f>IF(AB282="","",((SUM(AB271:AB282))/(SUM(AA271:AA282))-1)*100)</f>
        <v/>
      </c>
    </row>
    <row r="283" spans="2:29" ht="13" x14ac:dyDescent="0.3">
      <c r="B283" s="42" t="s">
        <v>22</v>
      </c>
      <c r="C283" s="65">
        <f t="shared" ref="C283:Z283" si="40">SUM(C271:C282)</f>
        <v>158584973</v>
      </c>
      <c r="D283" s="65">
        <f t="shared" si="40"/>
        <v>720871467</v>
      </c>
      <c r="E283" s="65">
        <f t="shared" si="40"/>
        <v>1691371736</v>
      </c>
      <c r="F283" s="65">
        <f t="shared" si="40"/>
        <v>2121930323</v>
      </c>
      <c r="G283" s="65">
        <f t="shared" si="40"/>
        <v>2527691352</v>
      </c>
      <c r="H283" s="65">
        <f t="shared" si="40"/>
        <v>4164449735</v>
      </c>
      <c r="I283" s="65">
        <f t="shared" si="40"/>
        <v>6894288712</v>
      </c>
      <c r="J283" s="65">
        <f t="shared" si="40"/>
        <v>8905065463</v>
      </c>
      <c r="K283" s="65">
        <f t="shared" si="40"/>
        <v>13682757519</v>
      </c>
      <c r="L283" s="65">
        <f t="shared" si="40"/>
        <v>9370379272</v>
      </c>
      <c r="M283" s="65">
        <f t="shared" si="40"/>
        <v>16293240040</v>
      </c>
      <c r="N283" s="65">
        <f t="shared" si="40"/>
        <v>21785444945</v>
      </c>
      <c r="O283" s="65">
        <f t="shared" si="40"/>
        <v>20305876591</v>
      </c>
      <c r="P283" s="65">
        <f t="shared" si="40"/>
        <v>12956607442</v>
      </c>
      <c r="Q283" s="65">
        <f t="shared" si="40"/>
        <v>16356739584</v>
      </c>
      <c r="R283" s="65">
        <f t="shared" si="40"/>
        <v>11781308300</v>
      </c>
      <c r="S283" s="65">
        <f t="shared" si="40"/>
        <v>10073797268</v>
      </c>
      <c r="T283" s="65">
        <f t="shared" si="40"/>
        <v>16624996815</v>
      </c>
      <c r="U283" s="65">
        <f t="shared" si="40"/>
        <v>25096773303</v>
      </c>
      <c r="V283" s="65">
        <f t="shared" si="40"/>
        <v>24002331852</v>
      </c>
      <c r="W283" s="65">
        <f t="shared" si="40"/>
        <v>19613857907</v>
      </c>
      <c r="X283" s="65">
        <f t="shared" si="40"/>
        <v>30608981653</v>
      </c>
      <c r="Y283" s="66">
        <f t="shared" si="40"/>
        <v>42553764089</v>
      </c>
      <c r="Z283" s="66">
        <f t="shared" si="40"/>
        <v>42611078672</v>
      </c>
      <c r="AA283" s="66">
        <f>SUM(AA271:AA282)</f>
        <v>44963878520</v>
      </c>
      <c r="AB283" s="66">
        <f>SUM(AB271:AB282)</f>
        <v>6780061107</v>
      </c>
      <c r="AC283" s="62"/>
    </row>
    <row r="284" spans="2:29" x14ac:dyDescent="0.25">
      <c r="G284" s="55"/>
      <c r="K284" s="22"/>
    </row>
    <row r="285" spans="2:29" x14ac:dyDescent="0.25">
      <c r="B285" s="11" t="s">
        <v>25</v>
      </c>
      <c r="G285" s="23"/>
      <c r="K285" s="22"/>
    </row>
    <row r="286" spans="2:29" ht="13" x14ac:dyDescent="0.3">
      <c r="B286" s="12" t="s">
        <v>37</v>
      </c>
      <c r="G286" s="23"/>
      <c r="K286" s="22"/>
    </row>
    <row r="287" spans="2:29" ht="13" x14ac:dyDescent="0.3">
      <c r="B287" s="9"/>
      <c r="G287" s="23"/>
      <c r="K287" s="22"/>
    </row>
    <row r="288" spans="2:29" ht="13" x14ac:dyDescent="0.3">
      <c r="B288" s="9"/>
      <c r="G288" s="23"/>
      <c r="K288" s="22"/>
    </row>
    <row r="289" spans="2:11" ht="13" x14ac:dyDescent="0.3">
      <c r="B289" s="9"/>
      <c r="G289" s="23"/>
      <c r="K289" s="22"/>
    </row>
    <row r="290" spans="2:11" ht="13" x14ac:dyDescent="0.3">
      <c r="B290" s="9"/>
      <c r="G290" s="23"/>
      <c r="K290" s="22"/>
    </row>
    <row r="291" spans="2:11" ht="13" x14ac:dyDescent="0.3">
      <c r="B291" s="9"/>
      <c r="G291" s="23"/>
      <c r="K291" s="22"/>
    </row>
    <row r="292" spans="2:11" ht="13" x14ac:dyDescent="0.3">
      <c r="B292" s="9"/>
      <c r="G292" s="23"/>
      <c r="K292" s="22"/>
    </row>
    <row r="293" spans="2:11" ht="13" x14ac:dyDescent="0.3">
      <c r="B293" s="9"/>
      <c r="G293" s="23"/>
      <c r="K293" s="22"/>
    </row>
    <row r="294" spans="2:11" ht="13" x14ac:dyDescent="0.3">
      <c r="B294" s="9"/>
      <c r="G294" s="23"/>
      <c r="K294" s="22"/>
    </row>
    <row r="295" spans="2:11" ht="13" x14ac:dyDescent="0.3">
      <c r="B295" s="9"/>
      <c r="G295" s="23"/>
      <c r="K295" s="22"/>
    </row>
    <row r="296" spans="2:11" ht="13" x14ac:dyDescent="0.3">
      <c r="B296" s="9"/>
      <c r="G296" s="23"/>
      <c r="K296" s="22"/>
    </row>
    <row r="297" spans="2:11" ht="13" x14ac:dyDescent="0.3">
      <c r="B297" s="9"/>
      <c r="G297" s="23"/>
      <c r="K297" s="22"/>
    </row>
    <row r="298" spans="2:11" ht="13" x14ac:dyDescent="0.3">
      <c r="B298" s="9"/>
      <c r="G298" s="23"/>
      <c r="K298" s="22"/>
    </row>
    <row r="299" spans="2:11" ht="13" x14ac:dyDescent="0.3">
      <c r="B299" s="9"/>
      <c r="G299" s="23"/>
      <c r="K299" s="22"/>
    </row>
    <row r="300" spans="2:11" ht="13" x14ac:dyDescent="0.3">
      <c r="B300" s="9"/>
      <c r="G300" s="23"/>
      <c r="K300" s="22"/>
    </row>
    <row r="301" spans="2:11" ht="13" x14ac:dyDescent="0.3">
      <c r="B301" s="9"/>
      <c r="G301" s="23"/>
      <c r="K301" s="22"/>
    </row>
    <row r="302" spans="2:11" ht="13" x14ac:dyDescent="0.3">
      <c r="B302" s="9"/>
      <c r="G302" s="23"/>
      <c r="K302" s="22"/>
    </row>
    <row r="303" spans="2:11" ht="13" x14ac:dyDescent="0.3">
      <c r="B303" s="9"/>
      <c r="G303" s="23"/>
      <c r="K303" s="22"/>
    </row>
    <row r="304" spans="2:11" ht="13" x14ac:dyDescent="0.3">
      <c r="B304" s="9"/>
      <c r="G304" s="23"/>
      <c r="K304" s="22"/>
    </row>
    <row r="305" spans="2:18" ht="13" x14ac:dyDescent="0.3">
      <c r="B305" s="9"/>
      <c r="G305" s="23"/>
      <c r="K305" s="22"/>
    </row>
    <row r="306" spans="2:18" ht="13" x14ac:dyDescent="0.3">
      <c r="B306" s="9"/>
      <c r="G306" s="23"/>
      <c r="K306" s="22"/>
    </row>
    <row r="307" spans="2:18" x14ac:dyDescent="0.25">
      <c r="G307" s="23"/>
      <c r="K307" s="22"/>
    </row>
    <row r="308" spans="2:18" x14ac:dyDescent="0.25">
      <c r="G308" s="23"/>
      <c r="K308" s="22"/>
    </row>
    <row r="309" spans="2:18" x14ac:dyDescent="0.25">
      <c r="G309" s="23"/>
      <c r="M309" s="23"/>
    </row>
    <row r="310" spans="2:18" ht="13" x14ac:dyDescent="0.3">
      <c r="B310" s="9"/>
      <c r="G310" s="23"/>
      <c r="N310" s="22"/>
    </row>
    <row r="311" spans="2:18" ht="13" x14ac:dyDescent="0.3">
      <c r="B311" s="9" t="s">
        <v>26</v>
      </c>
      <c r="R311" s="23"/>
    </row>
    <row r="312" spans="2:18" ht="13" x14ac:dyDescent="0.3">
      <c r="B312" s="9" t="s">
        <v>38</v>
      </c>
    </row>
    <row r="313" spans="2:18" x14ac:dyDescent="0.25">
      <c r="B313" s="30" t="s">
        <v>39</v>
      </c>
    </row>
    <row r="314" spans="2:18" x14ac:dyDescent="0.25">
      <c r="B314" s="30" t="str">
        <f>B89</f>
        <v>Dados atualizados em 28 de março de 2025.</v>
      </c>
    </row>
    <row r="315" spans="2:18" x14ac:dyDescent="0.25">
      <c r="B315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316" spans="2:18" x14ac:dyDescent="0.25">
      <c r="B316" s="30"/>
    </row>
    <row r="317" spans="2:18" ht="15.5" x14ac:dyDescent="0.35">
      <c r="B317" s="6" t="s">
        <v>29</v>
      </c>
    </row>
    <row r="318" spans="2:18" ht="15.5" x14ac:dyDescent="0.35">
      <c r="B318" s="6"/>
    </row>
    <row r="319" spans="2:18" x14ac:dyDescent="0.25"/>
    <row r="320" spans="2:18" x14ac:dyDescent="0.25"/>
    <row r="321" spans="2:29" x14ac:dyDescent="0.25"/>
    <row r="322" spans="2:29" ht="18" x14ac:dyDescent="0.4">
      <c r="B322" s="5" t="s">
        <v>90</v>
      </c>
    </row>
    <row r="323" spans="2:29" ht="15.5" x14ac:dyDescent="0.35">
      <c r="B323" s="2" t="s">
        <v>40</v>
      </c>
    </row>
    <row r="324" spans="2:29" x14ac:dyDescent="0.25"/>
    <row r="325" spans="2:29" x14ac:dyDescent="0.25">
      <c r="B325" s="16" t="str">
        <f>IF(C326="(Tudo)","DERIVADOS TOTAL (b)",C326)</f>
        <v>DERIVADOS TOTAL (b)</v>
      </c>
    </row>
    <row r="326" spans="2:29" ht="13" x14ac:dyDescent="0.3">
      <c r="B326" s="114" t="s">
        <v>41</v>
      </c>
      <c r="C326" s="112" t="s">
        <v>42</v>
      </c>
    </row>
    <row r="327" spans="2:29" ht="15.5" x14ac:dyDescent="0.35">
      <c r="B327" s="54" t="s">
        <v>23</v>
      </c>
      <c r="C327" s="8" t="s">
        <v>24</v>
      </c>
      <c r="D327" s="8" t="s">
        <v>24</v>
      </c>
      <c r="E327" s="8" t="s">
        <v>24</v>
      </c>
      <c r="F327" s="8" t="s">
        <v>24</v>
      </c>
      <c r="G327" s="8" t="s">
        <v>24</v>
      </c>
      <c r="H327" s="8" t="s">
        <v>24</v>
      </c>
      <c r="I327" s="8" t="s">
        <v>24</v>
      </c>
      <c r="J327" s="8" t="s">
        <v>24</v>
      </c>
    </row>
    <row r="328" spans="2:29" ht="13" x14ac:dyDescent="0.3">
      <c r="B328" s="113"/>
      <c r="C328" s="115" t="s">
        <v>6</v>
      </c>
      <c r="D328" s="88"/>
      <c r="E328" s="88"/>
      <c r="F328" s="88"/>
      <c r="G328" s="88"/>
      <c r="H328" s="88"/>
      <c r="I328" s="88"/>
      <c r="J328" s="88"/>
      <c r="K328" s="163"/>
      <c r="L328" s="163"/>
      <c r="M328" s="163"/>
      <c r="N328" s="163"/>
      <c r="O328" s="163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116"/>
      <c r="AC328" s="67" t="s">
        <v>7</v>
      </c>
    </row>
    <row r="329" spans="2:29" ht="13" x14ac:dyDescent="0.3">
      <c r="B329" s="105" t="s">
        <v>43</v>
      </c>
      <c r="C329" s="117">
        <v>2000</v>
      </c>
      <c r="D329" s="89">
        <v>2001</v>
      </c>
      <c r="E329" s="89">
        <v>2002</v>
      </c>
      <c r="F329" s="89">
        <v>2003</v>
      </c>
      <c r="G329" s="89">
        <v>2004</v>
      </c>
      <c r="H329" s="89">
        <v>2005</v>
      </c>
      <c r="I329" s="89">
        <v>2006</v>
      </c>
      <c r="J329" s="89">
        <v>2007</v>
      </c>
      <c r="K329" s="89">
        <v>2008</v>
      </c>
      <c r="L329" s="89">
        <v>2009</v>
      </c>
      <c r="M329" s="89">
        <v>2010</v>
      </c>
      <c r="N329" s="89">
        <v>2011</v>
      </c>
      <c r="O329" s="89">
        <v>2012</v>
      </c>
      <c r="P329" s="89">
        <v>2013</v>
      </c>
      <c r="Q329" s="89">
        <v>2014</v>
      </c>
      <c r="R329" s="89">
        <v>2015</v>
      </c>
      <c r="S329" s="89">
        <v>2016</v>
      </c>
      <c r="T329" s="89">
        <v>2017</v>
      </c>
      <c r="U329" s="90">
        <v>2018</v>
      </c>
      <c r="V329" s="90">
        <v>2019</v>
      </c>
      <c r="W329" s="90">
        <v>2020</v>
      </c>
      <c r="X329" s="90">
        <v>2021</v>
      </c>
      <c r="Y329" s="90">
        <v>2022</v>
      </c>
      <c r="Z329" s="90">
        <v>2023</v>
      </c>
      <c r="AA329" s="90">
        <v>2024</v>
      </c>
      <c r="AB329" s="118">
        <v>2025</v>
      </c>
      <c r="AC329" s="69" t="s">
        <v>77</v>
      </c>
    </row>
    <row r="330" spans="2:29" ht="13.5" x14ac:dyDescent="0.3">
      <c r="B330" s="92" t="s">
        <v>10</v>
      </c>
      <c r="C330" s="127">
        <v>8254566.7692628037</v>
      </c>
      <c r="D330" s="138">
        <v>12427676.420324709</v>
      </c>
      <c r="E330" s="138">
        <v>8113261.6122539714</v>
      </c>
      <c r="F330" s="138">
        <v>6255376.8667945005</v>
      </c>
      <c r="G330" s="138">
        <v>5587412.404585802</v>
      </c>
      <c r="H330" s="138">
        <v>4729784.6915845834</v>
      </c>
      <c r="I330" s="138">
        <v>6745677.4365991047</v>
      </c>
      <c r="J330" s="138">
        <v>5899149.2212583441</v>
      </c>
      <c r="K330" s="141">
        <v>6281895.3087083884</v>
      </c>
      <c r="L330" s="141">
        <v>6600321.7982583921</v>
      </c>
      <c r="M330" s="141">
        <v>9414530.9997099992</v>
      </c>
      <c r="N330" s="138">
        <v>9632416.8604688775</v>
      </c>
      <c r="O330" s="138">
        <v>11196674.329847287</v>
      </c>
      <c r="P330" s="138">
        <v>20986094.44648125</v>
      </c>
      <c r="Q330" s="138">
        <v>17731659.681705527</v>
      </c>
      <c r="R330" s="138">
        <v>14725126.421549933</v>
      </c>
      <c r="S330" s="138">
        <v>3759252.9716649852</v>
      </c>
      <c r="T330" s="138">
        <v>19306646.454723649</v>
      </c>
      <c r="U330" s="138">
        <v>21367728.461626347</v>
      </c>
      <c r="V330" s="138">
        <v>16713491.913337432</v>
      </c>
      <c r="W330" s="138">
        <v>18631602.788412362</v>
      </c>
      <c r="X330" s="138">
        <v>19494167.624686144</v>
      </c>
      <c r="Y330" s="141">
        <v>18219827.635040279</v>
      </c>
      <c r="Z330" s="138">
        <v>15816665.525502818</v>
      </c>
      <c r="AA330" s="138">
        <v>18581206.986941174</v>
      </c>
      <c r="AB330" s="129">
        <v>19973943.47591909</v>
      </c>
      <c r="AC330" s="68">
        <f>(IF(AA330=0,"n/d",(AB330/AA330)-1)*100)</f>
        <v>7.4954037698236053</v>
      </c>
    </row>
    <row r="331" spans="2:29" ht="13.5" x14ac:dyDescent="0.3">
      <c r="B331" s="92" t="s">
        <v>11</v>
      </c>
      <c r="C331" s="127">
        <v>6610904.1763219107</v>
      </c>
      <c r="D331" s="138">
        <v>6436347.0340594267</v>
      </c>
      <c r="E331" s="138">
        <v>7842214.3176898509</v>
      </c>
      <c r="F331" s="138">
        <v>7674792.2965980535</v>
      </c>
      <c r="G331" s="138">
        <v>3883263.2366879755</v>
      </c>
      <c r="H331" s="138">
        <v>4048868.815956268</v>
      </c>
      <c r="I331" s="138">
        <v>5380416.3107712576</v>
      </c>
      <c r="J331" s="138">
        <v>7449087.6995345959</v>
      </c>
      <c r="K331" s="138">
        <v>8970671.3201534525</v>
      </c>
      <c r="L331" s="138">
        <v>4493848.1276921192</v>
      </c>
      <c r="M331" s="138">
        <v>12749633.862420136</v>
      </c>
      <c r="N331" s="138">
        <v>10036231.652153119</v>
      </c>
      <c r="O331" s="138">
        <v>14819829.739877008</v>
      </c>
      <c r="P331" s="138">
        <v>12894365.716019636</v>
      </c>
      <c r="Q331" s="138">
        <v>16968987.242453717</v>
      </c>
      <c r="R331" s="138">
        <v>17089829.235156305</v>
      </c>
      <c r="S331" s="138">
        <v>17651757.846077062</v>
      </c>
      <c r="T331" s="138">
        <v>24657149.304716412</v>
      </c>
      <c r="U331" s="138">
        <v>19199575.370815538</v>
      </c>
      <c r="V331" s="138">
        <v>16610996.0655738</v>
      </c>
      <c r="W331" s="138">
        <v>15640407.789677819</v>
      </c>
      <c r="X331" s="138">
        <v>12529420.005573118</v>
      </c>
      <c r="Y331" s="141">
        <v>8327571.0090257823</v>
      </c>
      <c r="Z331" s="138">
        <v>18416555.637659583</v>
      </c>
      <c r="AA331" s="138">
        <v>14209937.60418696</v>
      </c>
      <c r="AB331" s="129">
        <v>15730347.724775029</v>
      </c>
      <c r="AC331" s="68">
        <f>IF(AB331="","",((SUM(AB330:AB331))/(SUM(AA330:AA331))-1)*100)</f>
        <v>8.8839430458739201</v>
      </c>
    </row>
    <row r="332" spans="2:29" ht="13.5" x14ac:dyDescent="0.3">
      <c r="B332" s="92" t="s">
        <v>12</v>
      </c>
      <c r="C332" s="127">
        <v>7521585.9899120415</v>
      </c>
      <c r="D332" s="138">
        <v>12999948.020679995</v>
      </c>
      <c r="E332" s="138">
        <v>8580442.9546890818</v>
      </c>
      <c r="F332" s="138">
        <v>6267701.1638668925</v>
      </c>
      <c r="G332" s="138">
        <v>6978567.3311270392</v>
      </c>
      <c r="H332" s="138">
        <v>4735245.6841800949</v>
      </c>
      <c r="I332" s="138">
        <v>5897441.38489947</v>
      </c>
      <c r="J332" s="138">
        <v>9064807.1283641346</v>
      </c>
      <c r="K332" s="138">
        <v>11650835.580487499</v>
      </c>
      <c r="L332" s="138">
        <v>8947526.8164817952</v>
      </c>
      <c r="M332" s="138">
        <v>15058432.006269248</v>
      </c>
      <c r="N332" s="138">
        <v>14005857.878066886</v>
      </c>
      <c r="O332" s="138">
        <v>15510675.881201781</v>
      </c>
      <c r="P332" s="138">
        <v>15094404.37723151</v>
      </c>
      <c r="Q332" s="138">
        <v>13167801.183318291</v>
      </c>
      <c r="R332" s="138">
        <v>18761172.596819829</v>
      </c>
      <c r="S332" s="138">
        <v>17009226.267321263</v>
      </c>
      <c r="T332" s="138">
        <v>18297313.864670031</v>
      </c>
      <c r="U332" s="138">
        <v>17886289.743740004</v>
      </c>
      <c r="V332" s="138">
        <v>15763226.876182679</v>
      </c>
      <c r="W332" s="138">
        <v>14459614.620500008</v>
      </c>
      <c r="X332" s="138">
        <v>15493262.027268192</v>
      </c>
      <c r="Y332" s="141">
        <v>16023835.137099553</v>
      </c>
      <c r="Z332" s="138">
        <v>21918092.058483031</v>
      </c>
      <c r="AA332" s="138">
        <v>19649388.789629668</v>
      </c>
      <c r="AB332" s="129"/>
      <c r="AC332" s="68" t="str">
        <f>IF(AB332="","",((SUM(AB330:AB332))/(SUM(AA330:AA332))-1)*100)</f>
        <v/>
      </c>
    </row>
    <row r="333" spans="2:29" ht="13.5" x14ac:dyDescent="0.3">
      <c r="B333" s="92" t="s">
        <v>13</v>
      </c>
      <c r="C333" s="127">
        <v>6821056.2840268938</v>
      </c>
      <c r="D333" s="138">
        <v>8859550.8766347133</v>
      </c>
      <c r="E333" s="138">
        <v>9787978.8355815746</v>
      </c>
      <c r="F333" s="138">
        <v>7514505.1710312348</v>
      </c>
      <c r="G333" s="138">
        <v>4108393.7722332752</v>
      </c>
      <c r="H333" s="138">
        <v>4722208.2644410385</v>
      </c>
      <c r="I333" s="138">
        <v>7400967.3957407614</v>
      </c>
      <c r="J333" s="138">
        <v>6434515.1498807175</v>
      </c>
      <c r="K333" s="138">
        <v>8638959.264274843</v>
      </c>
      <c r="L333" s="138">
        <v>6222750.4672123613</v>
      </c>
      <c r="M333" s="138">
        <v>16372735.436989969</v>
      </c>
      <c r="N333" s="138">
        <v>15502598.150982644</v>
      </c>
      <c r="O333" s="138">
        <v>18480183.030581925</v>
      </c>
      <c r="P333" s="138">
        <v>20429804.474930674</v>
      </c>
      <c r="Q333" s="138">
        <v>12641641.627999777</v>
      </c>
      <c r="R333" s="138">
        <v>14363914.659480486</v>
      </c>
      <c r="S333" s="138">
        <v>17521543.91527449</v>
      </c>
      <c r="T333" s="138">
        <v>16877236.007983103</v>
      </c>
      <c r="U333" s="138">
        <v>16400826.929048253</v>
      </c>
      <c r="V333" s="138">
        <v>16628454.76621183</v>
      </c>
      <c r="W333" s="138">
        <v>15513699.675904414</v>
      </c>
      <c r="X333" s="138">
        <v>20032874.910824902</v>
      </c>
      <c r="Y333" s="141">
        <v>20798260.521061059</v>
      </c>
      <c r="Z333" s="138">
        <v>16650086.827705692</v>
      </c>
      <c r="AA333" s="138">
        <v>17805586.905434076</v>
      </c>
      <c r="AB333" s="129"/>
      <c r="AC333" s="68" t="str">
        <f>IF(AB333="","",((SUM(AB330:AB333))/(SUM(AA330:AA333))-1)*100)</f>
        <v/>
      </c>
    </row>
    <row r="334" spans="2:29" ht="13.5" x14ac:dyDescent="0.3">
      <c r="B334" s="92" t="s">
        <v>14</v>
      </c>
      <c r="C334" s="127">
        <v>11891854.280894766</v>
      </c>
      <c r="D334" s="138">
        <v>11696941.51110868</v>
      </c>
      <c r="E334" s="138">
        <v>8640377.8247909583</v>
      </c>
      <c r="F334" s="138">
        <v>7277420.591547261</v>
      </c>
      <c r="G334" s="138">
        <v>4416279.002128562</v>
      </c>
      <c r="H334" s="138">
        <v>7010173.6100829495</v>
      </c>
      <c r="I334" s="138">
        <v>5552698.8244828526</v>
      </c>
      <c r="J334" s="138">
        <v>7308134.0773870805</v>
      </c>
      <c r="K334" s="138">
        <v>11185392.350973196</v>
      </c>
      <c r="L334" s="138">
        <v>8983155.8452875596</v>
      </c>
      <c r="M334" s="138">
        <v>13572992.682709452</v>
      </c>
      <c r="N334" s="138">
        <v>14864840.059010001</v>
      </c>
      <c r="O334" s="138">
        <v>17018010.845489312</v>
      </c>
      <c r="P334" s="138">
        <v>20612929.957879998</v>
      </c>
      <c r="Q334" s="138">
        <v>17538012.383633904</v>
      </c>
      <c r="R334" s="138">
        <v>13863656.617451413</v>
      </c>
      <c r="S334" s="138">
        <v>15362174.439648535</v>
      </c>
      <c r="T334" s="138">
        <v>13637962.133037342</v>
      </c>
      <c r="U334" s="138">
        <v>11449294.149898943</v>
      </c>
      <c r="V334" s="138">
        <v>18621314.180230606</v>
      </c>
      <c r="W334" s="138">
        <v>12464285.337620459</v>
      </c>
      <c r="X334" s="138">
        <v>18226814.2968775</v>
      </c>
      <c r="Y334" s="141">
        <v>25783622.560673036</v>
      </c>
      <c r="Z334" s="138">
        <v>20154023.847429439</v>
      </c>
      <c r="AA334" s="138">
        <v>19159443.900443751</v>
      </c>
      <c r="AB334" s="129"/>
      <c r="AC334" s="68" t="str">
        <f>IF(AB334="","",((SUM(AB330:AB334))/(SUM(AA330:AA334))-1)*100)</f>
        <v/>
      </c>
    </row>
    <row r="335" spans="2:29" ht="13.5" x14ac:dyDescent="0.3">
      <c r="B335" s="92" t="s">
        <v>15</v>
      </c>
      <c r="C335" s="127">
        <v>8963253.3124554344</v>
      </c>
      <c r="D335" s="138">
        <v>8506798.2423807979</v>
      </c>
      <c r="E335" s="138">
        <v>7012218.6606534934</v>
      </c>
      <c r="F335" s="138">
        <v>5942377.7218781384</v>
      </c>
      <c r="G335" s="138">
        <v>5222739.3940746635</v>
      </c>
      <c r="H335" s="138">
        <v>8648749.9917456582</v>
      </c>
      <c r="I335" s="138">
        <v>6611610.1233377364</v>
      </c>
      <c r="J335" s="138">
        <v>9437506.4555166513</v>
      </c>
      <c r="K335" s="138">
        <v>7826421.2840073872</v>
      </c>
      <c r="L335" s="138">
        <v>6764640.0389231611</v>
      </c>
      <c r="M335" s="138">
        <v>13569329.326537389</v>
      </c>
      <c r="N335" s="138">
        <v>15852170.278343799</v>
      </c>
      <c r="O335" s="138">
        <v>16100913.570180548</v>
      </c>
      <c r="P335" s="138">
        <v>9450662.1235239431</v>
      </c>
      <c r="Q335" s="138">
        <v>17151095.561705913</v>
      </c>
      <c r="R335" s="138">
        <v>15012212.511960207</v>
      </c>
      <c r="S335" s="138">
        <v>14529503.521464732</v>
      </c>
      <c r="T335" s="138">
        <v>21083712.298562266</v>
      </c>
      <c r="U335" s="138">
        <v>13603067.548645452</v>
      </c>
      <c r="V335" s="138">
        <v>11790461.707233276</v>
      </c>
      <c r="W335" s="138">
        <v>13129148.919786898</v>
      </c>
      <c r="X335" s="138">
        <v>19000797.000772044</v>
      </c>
      <c r="Y335" s="141">
        <v>14083145.056499686</v>
      </c>
      <c r="Z335" s="138">
        <v>16846951.571201801</v>
      </c>
      <c r="AA335" s="138">
        <v>19515954.92461697</v>
      </c>
      <c r="AB335" s="129"/>
      <c r="AC335" s="68" t="str">
        <f>IF(AB335="","",((SUM(AB330:AB335))/(SUM(AA330:AA335))-1)*100)</f>
        <v/>
      </c>
    </row>
    <row r="336" spans="2:29" ht="13.5" x14ac:dyDescent="0.3">
      <c r="B336" s="92" t="s">
        <v>16</v>
      </c>
      <c r="C336" s="127">
        <v>9453767.8193429336</v>
      </c>
      <c r="D336" s="138">
        <v>11140002.8699966</v>
      </c>
      <c r="E336" s="138">
        <v>10128179.066455742</v>
      </c>
      <c r="F336" s="138">
        <v>6356551.4040395357</v>
      </c>
      <c r="G336" s="138">
        <v>5247821.8235311676</v>
      </c>
      <c r="H336" s="138">
        <v>3239173.625815439</v>
      </c>
      <c r="I336" s="138">
        <v>8672414.8825099301</v>
      </c>
      <c r="J336" s="138">
        <v>9420526.5261893831</v>
      </c>
      <c r="K336" s="138">
        <v>6564385.901840616</v>
      </c>
      <c r="L336" s="138">
        <v>9497435.0055531338</v>
      </c>
      <c r="M336" s="138">
        <v>14021750.600336974</v>
      </c>
      <c r="N336" s="138">
        <v>15815136.00286</v>
      </c>
      <c r="O336" s="138">
        <v>10031042.881963573</v>
      </c>
      <c r="P336" s="138">
        <v>15608617.592437999</v>
      </c>
      <c r="Q336" s="138">
        <v>19160326.461099915</v>
      </c>
      <c r="R336" s="138">
        <v>14007865.458931061</v>
      </c>
      <c r="S336" s="138">
        <v>19463368.267854109</v>
      </c>
      <c r="T336" s="138">
        <v>19532094.330496933</v>
      </c>
      <c r="U336" s="138">
        <v>18855675.730732683</v>
      </c>
      <c r="V336" s="138">
        <v>25299407.842237331</v>
      </c>
      <c r="W336" s="138">
        <v>12479377.061040495</v>
      </c>
      <c r="X336" s="138">
        <v>17355804.913402729</v>
      </c>
      <c r="Y336" s="141">
        <v>23026337.268468514</v>
      </c>
      <c r="Z336" s="138">
        <v>17924141.76672307</v>
      </c>
      <c r="AA336" s="138">
        <v>19238028.138292383</v>
      </c>
      <c r="AB336" s="129"/>
      <c r="AC336" s="68" t="str">
        <f>IF(AB336="","",((SUM(AB330:AB336))/(SUM(AA330:AA336))-1)*100)</f>
        <v/>
      </c>
    </row>
    <row r="337" spans="2:29" ht="13.5" x14ac:dyDescent="0.3">
      <c r="B337" s="92" t="s">
        <v>17</v>
      </c>
      <c r="C337" s="127">
        <v>11173960.760383995</v>
      </c>
      <c r="D337" s="138">
        <v>6984194.8784476407</v>
      </c>
      <c r="E337" s="138">
        <v>7063889.093443363</v>
      </c>
      <c r="F337" s="138">
        <v>5351529.2603878779</v>
      </c>
      <c r="G337" s="138">
        <v>5942706.9800633406</v>
      </c>
      <c r="H337" s="138">
        <v>11774142.288724491</v>
      </c>
      <c r="I337" s="138">
        <v>6372129.0484340647</v>
      </c>
      <c r="J337" s="138">
        <v>9899116.1050986052</v>
      </c>
      <c r="K337" s="138">
        <v>10116012.983103443</v>
      </c>
      <c r="L337" s="138">
        <v>10397865.908449436</v>
      </c>
      <c r="M337" s="138">
        <v>17758629.931046564</v>
      </c>
      <c r="N337" s="138">
        <v>20484597.490487959</v>
      </c>
      <c r="O337" s="138">
        <v>9452970.5550498273</v>
      </c>
      <c r="P337" s="138">
        <v>17799556.156090993</v>
      </c>
      <c r="Q337" s="138">
        <v>14686531.587423692</v>
      </c>
      <c r="R337" s="138">
        <v>4458744.8801450627</v>
      </c>
      <c r="S337" s="138">
        <v>20186904.851813659</v>
      </c>
      <c r="T337" s="138">
        <v>20660203.402965061</v>
      </c>
      <c r="U337" s="138">
        <v>18657003.741428278</v>
      </c>
      <c r="V337" s="138">
        <v>17344958.709387988</v>
      </c>
      <c r="W337" s="138">
        <v>13964486.677410711</v>
      </c>
      <c r="X337" s="138">
        <v>25684584.678414341</v>
      </c>
      <c r="Y337" s="141">
        <v>24412400.475457042</v>
      </c>
      <c r="Z337" s="138">
        <v>19950319.821536779</v>
      </c>
      <c r="AA337" s="138">
        <v>20373731.027411975</v>
      </c>
      <c r="AB337" s="129"/>
      <c r="AC337" s="68" t="str">
        <f>IF(AB337="","",((SUM(AB330:AB337))/(SUM(AA330:AA337))-1)*100)</f>
        <v/>
      </c>
    </row>
    <row r="338" spans="2:29" ht="13.5" x14ac:dyDescent="0.3">
      <c r="B338" s="92" t="s">
        <v>18</v>
      </c>
      <c r="C338" s="127">
        <v>7841794.4117138619</v>
      </c>
      <c r="D338" s="138">
        <v>8219146.3880855665</v>
      </c>
      <c r="E338" s="138">
        <v>9194344.1228482742</v>
      </c>
      <c r="F338" s="138">
        <v>9156090.995648846</v>
      </c>
      <c r="G338" s="138">
        <v>7146488.4452056652</v>
      </c>
      <c r="H338" s="138">
        <v>5855691.6169030778</v>
      </c>
      <c r="I338" s="138">
        <v>7818036.4602917992</v>
      </c>
      <c r="J338" s="138">
        <v>11846094.767422637</v>
      </c>
      <c r="K338" s="138">
        <v>11996719.778104182</v>
      </c>
      <c r="L338" s="138">
        <v>9223596.3005382214</v>
      </c>
      <c r="M338" s="138">
        <v>19163696.068049554</v>
      </c>
      <c r="N338" s="138">
        <v>20923663.076570004</v>
      </c>
      <c r="O338" s="138">
        <v>10671675.249781223</v>
      </c>
      <c r="P338" s="138">
        <v>13171485.445619479</v>
      </c>
      <c r="Q338" s="138">
        <v>17068704.314251918</v>
      </c>
      <c r="R338" s="138">
        <v>9657600.7543374095</v>
      </c>
      <c r="S338" s="138">
        <v>15701694.304138208</v>
      </c>
      <c r="T338" s="138">
        <v>17685625.825485148</v>
      </c>
      <c r="U338" s="138">
        <v>11669078.847581794</v>
      </c>
      <c r="V338" s="138">
        <v>17860255.466372844</v>
      </c>
      <c r="W338" s="138">
        <v>15421677.469348626</v>
      </c>
      <c r="X338" s="138">
        <v>17549233.040297702</v>
      </c>
      <c r="Y338" s="141">
        <v>24785239.349393163</v>
      </c>
      <c r="Z338" s="138">
        <v>17011656.322383251</v>
      </c>
      <c r="AA338" s="138">
        <v>20052457.495596331</v>
      </c>
      <c r="AB338" s="129"/>
      <c r="AC338" s="68" t="str">
        <f>IF(AB338="","",((SUM(AB330:AB338))/(SUM(AA330:AA338))-1)*100)</f>
        <v/>
      </c>
    </row>
    <row r="339" spans="2:29" ht="13.5" x14ac:dyDescent="0.3">
      <c r="B339" s="92" t="s">
        <v>19</v>
      </c>
      <c r="C339" s="127">
        <v>13488421.855129335</v>
      </c>
      <c r="D339" s="138">
        <v>8122526.3752438705</v>
      </c>
      <c r="E339" s="138">
        <v>11100363.232752262</v>
      </c>
      <c r="F339" s="138">
        <v>10007625.54893861</v>
      </c>
      <c r="G339" s="138">
        <v>10483574.869831141</v>
      </c>
      <c r="H339" s="138">
        <v>4740847.947097146</v>
      </c>
      <c r="I339" s="138">
        <v>9491064.2391959336</v>
      </c>
      <c r="J339" s="138">
        <v>5382220.1490243599</v>
      </c>
      <c r="K339" s="138">
        <v>13748340.862881739</v>
      </c>
      <c r="L339" s="138">
        <v>10827036.833481686</v>
      </c>
      <c r="M339" s="138">
        <v>15372437.473983316</v>
      </c>
      <c r="N339" s="138">
        <v>20519674.870079998</v>
      </c>
      <c r="O339" s="138">
        <v>14514184.270230733</v>
      </c>
      <c r="P339" s="138">
        <v>17553976.084008057</v>
      </c>
      <c r="Q339" s="138">
        <v>13003480.841590932</v>
      </c>
      <c r="R339" s="138">
        <v>10970253.029928574</v>
      </c>
      <c r="S339" s="138">
        <v>13385699.470802968</v>
      </c>
      <c r="T339" s="138">
        <v>21437957.969821274</v>
      </c>
      <c r="U339" s="138">
        <v>17062402.742561754</v>
      </c>
      <c r="V339" s="138">
        <v>22577192.28222578</v>
      </c>
      <c r="W339" s="138">
        <v>15257598.081526939</v>
      </c>
      <c r="X339" s="138">
        <v>25523097.355141126</v>
      </c>
      <c r="Y339" s="141">
        <v>19600511.309805527</v>
      </c>
      <c r="Z339" s="138">
        <v>15649235.872864053</v>
      </c>
      <c r="AA339" s="138">
        <v>18705294.199114598</v>
      </c>
      <c r="AB339" s="129"/>
      <c r="AC339" s="68" t="str">
        <f>IF(AB339="","",((SUM(AB330:AB339))/(SUM(AA330:AA339))-1)*100)</f>
        <v/>
      </c>
    </row>
    <row r="340" spans="2:29" ht="13.5" x14ac:dyDescent="0.3">
      <c r="B340" s="92" t="s">
        <v>20</v>
      </c>
      <c r="C340" s="127">
        <v>12249893.521411583</v>
      </c>
      <c r="D340" s="138">
        <v>11922917.10926828</v>
      </c>
      <c r="E340" s="138">
        <v>9539760.2990594767</v>
      </c>
      <c r="F340" s="138">
        <v>6645726.0475231968</v>
      </c>
      <c r="G340" s="138">
        <v>7743602.0200277492</v>
      </c>
      <c r="H340" s="138">
        <v>4721470.5026057633</v>
      </c>
      <c r="I340" s="138">
        <v>7882840.4984797761</v>
      </c>
      <c r="J340" s="138">
        <v>10461999.087475264</v>
      </c>
      <c r="K340" s="138">
        <v>10087011.959194804</v>
      </c>
      <c r="L340" s="138">
        <v>8355946.9590627141</v>
      </c>
      <c r="M340" s="138">
        <v>14827029.699770605</v>
      </c>
      <c r="N340" s="138">
        <v>17965219.49402</v>
      </c>
      <c r="O340" s="138">
        <v>21700222.397152249</v>
      </c>
      <c r="P340" s="138">
        <v>14193032.274436705</v>
      </c>
      <c r="Q340" s="138">
        <v>15786727.369035855</v>
      </c>
      <c r="R340" s="138">
        <v>18887719.553918976</v>
      </c>
      <c r="S340" s="138">
        <v>10659235.747877298</v>
      </c>
      <c r="T340" s="138">
        <v>13717406.76010379</v>
      </c>
      <c r="U340" s="138">
        <v>17641219.61319961</v>
      </c>
      <c r="V340" s="138">
        <v>22697475.51612654</v>
      </c>
      <c r="W340" s="138">
        <v>17180455.327508535</v>
      </c>
      <c r="X340" s="138">
        <v>17942065.649049643</v>
      </c>
      <c r="Y340" s="141">
        <v>14270763.152972495</v>
      </c>
      <c r="Z340" s="138">
        <v>14500461.671671858</v>
      </c>
      <c r="AA340" s="138">
        <v>13121927.585510351</v>
      </c>
      <c r="AB340" s="129"/>
      <c r="AC340" s="68" t="str">
        <f>IF(AB340="","",((SUM(AB330:AB340))/(SUM(AA330:AA340))-1)*100)</f>
        <v/>
      </c>
    </row>
    <row r="341" spans="2:29" ht="13.5" x14ac:dyDescent="0.3">
      <c r="B341" s="162" t="s">
        <v>21</v>
      </c>
      <c r="C341" s="130">
        <v>10559031.339359747</v>
      </c>
      <c r="D341" s="131">
        <v>7639194.1051951796</v>
      </c>
      <c r="E341" s="131">
        <v>8846561.5908572953</v>
      </c>
      <c r="F341" s="131">
        <v>4194653.8305212324</v>
      </c>
      <c r="G341" s="131">
        <v>7109205.341721233</v>
      </c>
      <c r="H341" s="131">
        <v>4468658.1880881833</v>
      </c>
      <c r="I341" s="131">
        <v>7095295.6870478392</v>
      </c>
      <c r="J341" s="131">
        <v>7779210.3901599664</v>
      </c>
      <c r="K341" s="131">
        <v>5607378.8153359722</v>
      </c>
      <c r="L341" s="131">
        <v>9924846.0199423302</v>
      </c>
      <c r="M341" s="131">
        <v>10304742.929692386</v>
      </c>
      <c r="N341" s="131">
        <v>15072570.979315978</v>
      </c>
      <c r="O341" s="131">
        <v>11445688.151866468</v>
      </c>
      <c r="P341" s="131">
        <v>14795151.931616792</v>
      </c>
      <c r="Q341" s="131">
        <v>21829734.556455459</v>
      </c>
      <c r="R341" s="131">
        <v>10003870.527901363</v>
      </c>
      <c r="S341" s="131">
        <v>12933893.964270897</v>
      </c>
      <c r="T341" s="131">
        <v>17826258.038027372</v>
      </c>
      <c r="U341" s="131">
        <v>22241032.834390346</v>
      </c>
      <c r="V341" s="131">
        <v>13130765.396981049</v>
      </c>
      <c r="W341" s="131">
        <v>13634360.050763989</v>
      </c>
      <c r="X341" s="131">
        <v>17816089.725809481</v>
      </c>
      <c r="Y341" s="136">
        <v>29252737.1233273</v>
      </c>
      <c r="Z341" s="131">
        <v>20885940.812849827</v>
      </c>
      <c r="AA341" s="131">
        <v>15731353.085727671</v>
      </c>
      <c r="AB341" s="132"/>
      <c r="AC341" s="68" t="str">
        <f>IF(AB341="","",((SUM(AB330:AB341))/(SUM(AA330:AA341))-1)*100)</f>
        <v/>
      </c>
    </row>
    <row r="342" spans="2:29" ht="13" x14ac:dyDescent="0.3">
      <c r="B342" s="42" t="s">
        <v>22</v>
      </c>
      <c r="C342" s="65">
        <f t="shared" ref="C342:Z342" si="41">SUM(C330:C341)</f>
        <v>114830090.52021532</v>
      </c>
      <c r="D342" s="65">
        <f t="shared" si="41"/>
        <v>114955243.83142544</v>
      </c>
      <c r="E342" s="65">
        <f t="shared" si="41"/>
        <v>105849591.61107536</v>
      </c>
      <c r="F342" s="65">
        <f t="shared" si="41"/>
        <v>82644350.898775369</v>
      </c>
      <c r="G342" s="65">
        <f t="shared" si="41"/>
        <v>73870054.621217608</v>
      </c>
      <c r="H342" s="65">
        <f t="shared" si="41"/>
        <v>68695015.227224693</v>
      </c>
      <c r="I342" s="65">
        <f t="shared" si="41"/>
        <v>84920592.291790515</v>
      </c>
      <c r="J342" s="65">
        <f t="shared" si="41"/>
        <v>100382366.75731173</v>
      </c>
      <c r="K342" s="65">
        <f t="shared" si="41"/>
        <v>112674025.40906553</v>
      </c>
      <c r="L342" s="65">
        <f t="shared" si="41"/>
        <v>100238970.1208829</v>
      </c>
      <c r="M342" s="65">
        <f>SUM(B30:B41)</f>
        <v>0</v>
      </c>
      <c r="N342" s="65">
        <f t="shared" si="41"/>
        <v>190674976.79235926</v>
      </c>
      <c r="O342" s="65">
        <f t="shared" si="41"/>
        <v>170942070.90322191</v>
      </c>
      <c r="P342" s="65">
        <f t="shared" si="41"/>
        <v>192590080.58027706</v>
      </c>
      <c r="Q342" s="65">
        <f t="shared" si="41"/>
        <v>196734702.81067494</v>
      </c>
      <c r="R342" s="65">
        <f t="shared" si="41"/>
        <v>161801966.24758062</v>
      </c>
      <c r="S342" s="65">
        <f t="shared" si="41"/>
        <v>178164255.56820819</v>
      </c>
      <c r="T342" s="65">
        <f t="shared" si="41"/>
        <v>224719566.3905924</v>
      </c>
      <c r="U342" s="65">
        <f t="shared" si="41"/>
        <v>206033195.71366903</v>
      </c>
      <c r="V342" s="65">
        <f t="shared" si="41"/>
        <v>215038000.72210118</v>
      </c>
      <c r="W342" s="65">
        <f t="shared" si="41"/>
        <v>177776713.79950127</v>
      </c>
      <c r="X342" s="65">
        <f t="shared" si="41"/>
        <v>226648211.22811693</v>
      </c>
      <c r="Y342" s="66">
        <f t="shared" si="41"/>
        <v>238584250.59882343</v>
      </c>
      <c r="Z342" s="66">
        <f t="shared" si="41"/>
        <v>215724131.73601121</v>
      </c>
      <c r="AA342" s="66">
        <f>SUM(AA330:AA341)</f>
        <v>216144310.64290589</v>
      </c>
      <c r="AB342" s="66">
        <f>SUM(AB330:AB341)</f>
        <v>35704291.200694121</v>
      </c>
      <c r="AC342" s="62"/>
    </row>
    <row r="343" spans="2:29" x14ac:dyDescent="0.25"/>
    <row r="344" spans="2:29" x14ac:dyDescent="0.25">
      <c r="B344" s="17" t="str">
        <f>IF(B326="(Tudo)","DERIVADOS TOTAL",B326)</f>
        <v>PRODUTO</v>
      </c>
    </row>
    <row r="345" spans="2:29" ht="13" x14ac:dyDescent="0.3">
      <c r="B345" s="12" t="s">
        <v>97</v>
      </c>
    </row>
    <row r="346" spans="2:29" ht="13" x14ac:dyDescent="0.3">
      <c r="B346" s="9"/>
    </row>
    <row r="347" spans="2:29" ht="13" x14ac:dyDescent="0.3">
      <c r="B347" s="9"/>
    </row>
    <row r="348" spans="2:29" ht="13" x14ac:dyDescent="0.3">
      <c r="B348" s="9"/>
    </row>
    <row r="349" spans="2:29" ht="13" x14ac:dyDescent="0.3">
      <c r="B349" s="9"/>
    </row>
    <row r="350" spans="2:29" ht="13" x14ac:dyDescent="0.3">
      <c r="B350" s="9"/>
    </row>
    <row r="351" spans="2:29" ht="13" x14ac:dyDescent="0.3">
      <c r="B351" s="9"/>
    </row>
    <row r="352" spans="2:29" ht="13" x14ac:dyDescent="0.3">
      <c r="B352" s="9"/>
    </row>
    <row r="353" spans="2:2" ht="13" x14ac:dyDescent="0.3">
      <c r="B353" s="9"/>
    </row>
    <row r="354" spans="2:2" ht="13" x14ac:dyDescent="0.3">
      <c r="B354" s="9"/>
    </row>
    <row r="355" spans="2:2" ht="13" x14ac:dyDescent="0.3">
      <c r="B355" s="9"/>
    </row>
    <row r="356" spans="2:2" ht="13" x14ac:dyDescent="0.3">
      <c r="B356" s="9"/>
    </row>
    <row r="357" spans="2:2" ht="13" x14ac:dyDescent="0.3">
      <c r="B357" s="9"/>
    </row>
    <row r="358" spans="2:2" ht="13" x14ac:dyDescent="0.3">
      <c r="B358" s="9"/>
    </row>
    <row r="359" spans="2:2" ht="13" x14ac:dyDescent="0.3">
      <c r="B359" s="9"/>
    </row>
    <row r="360" spans="2:2" ht="13" x14ac:dyDescent="0.3">
      <c r="B360" s="9"/>
    </row>
    <row r="361" spans="2:2" ht="13" x14ac:dyDescent="0.3">
      <c r="B361" s="9"/>
    </row>
    <row r="362" spans="2:2" ht="13" x14ac:dyDescent="0.3">
      <c r="B362" s="9"/>
    </row>
    <row r="363" spans="2:2" ht="13" x14ac:dyDescent="0.3">
      <c r="B363" s="9"/>
    </row>
    <row r="364" spans="2:2" ht="13" x14ac:dyDescent="0.3">
      <c r="B364" s="9"/>
    </row>
    <row r="365" spans="2:2" ht="13" x14ac:dyDescent="0.3">
      <c r="B365" s="9"/>
    </row>
    <row r="366" spans="2:2" ht="13" x14ac:dyDescent="0.3">
      <c r="B366" s="9"/>
    </row>
    <row r="367" spans="2:2" ht="13" x14ac:dyDescent="0.3">
      <c r="B367" s="9"/>
    </row>
    <row r="368" spans="2:2" ht="13" x14ac:dyDescent="0.3">
      <c r="B368" s="9"/>
    </row>
    <row r="369" spans="2:2" ht="13" x14ac:dyDescent="0.3">
      <c r="B369" s="9"/>
    </row>
    <row r="370" spans="2:2" ht="13" x14ac:dyDescent="0.3">
      <c r="B370" s="9" t="s">
        <v>26</v>
      </c>
    </row>
    <row r="371" spans="2:2" ht="13" x14ac:dyDescent="0.3">
      <c r="B371" s="9" t="s">
        <v>44</v>
      </c>
    </row>
    <row r="372" spans="2:2" ht="13" x14ac:dyDescent="0.3">
      <c r="B372" s="30" t="s">
        <v>45</v>
      </c>
    </row>
    <row r="373" spans="2:2" ht="13" x14ac:dyDescent="0.3">
      <c r="B373" s="30" t="s">
        <v>46</v>
      </c>
    </row>
    <row r="374" spans="2:2" x14ac:dyDescent="0.25">
      <c r="B374" s="30" t="s">
        <v>47</v>
      </c>
    </row>
    <row r="375" spans="2:2" x14ac:dyDescent="0.25">
      <c r="B375" s="30" t="s">
        <v>101</v>
      </c>
    </row>
    <row r="376" spans="2:2" x14ac:dyDescent="0.25">
      <c r="B376" s="30" t="str">
        <f>B89</f>
        <v>Dados atualizados em 28 de março de 2025.</v>
      </c>
    </row>
    <row r="377" spans="2:2" x14ac:dyDescent="0.25">
      <c r="B377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378" spans="2:2" x14ac:dyDescent="0.25"/>
    <row r="379" spans="2:2" ht="15.5" x14ac:dyDescent="0.35">
      <c r="B379" s="6" t="s">
        <v>29</v>
      </c>
    </row>
    <row r="380" spans="2:2" x14ac:dyDescent="0.25"/>
    <row r="381" spans="2:2" x14ac:dyDescent="0.25"/>
    <row r="382" spans="2:2" x14ac:dyDescent="0.25"/>
    <row r="383" spans="2:2" ht="18" x14ac:dyDescent="0.4">
      <c r="B383" s="14" t="s">
        <v>80</v>
      </c>
    </row>
    <row r="384" spans="2:2" ht="15.5" x14ac:dyDescent="0.35">
      <c r="B384" s="2" t="s">
        <v>40</v>
      </c>
    </row>
    <row r="385" spans="2:34" x14ac:dyDescent="0.25"/>
    <row r="386" spans="2:34" x14ac:dyDescent="0.25">
      <c r="B386" s="16" t="str">
        <f>IF(C387="(Tudo)","DERIVADOS TOTAL",C387)</f>
        <v>DERIVADOS TOTAL</v>
      </c>
    </row>
    <row r="387" spans="2:34" ht="13" x14ac:dyDescent="0.3">
      <c r="B387" s="114" t="s">
        <v>41</v>
      </c>
      <c r="C387" s="112" t="s">
        <v>42</v>
      </c>
    </row>
    <row r="388" spans="2:34" ht="15.5" x14ac:dyDescent="0.35">
      <c r="B388" s="53" t="s">
        <v>23</v>
      </c>
      <c r="C388" s="8" t="s">
        <v>24</v>
      </c>
      <c r="D388" s="8" t="s">
        <v>24</v>
      </c>
      <c r="E388" s="8" t="s">
        <v>24</v>
      </c>
      <c r="F388" s="8" t="s">
        <v>24</v>
      </c>
      <c r="G388" s="8" t="s">
        <v>24</v>
      </c>
      <c r="H388" s="8" t="s">
        <v>24</v>
      </c>
      <c r="I388" s="8" t="s">
        <v>24</v>
      </c>
      <c r="J388" s="8" t="s">
        <v>24</v>
      </c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</row>
    <row r="389" spans="2:34" ht="13" x14ac:dyDescent="0.3">
      <c r="B389" s="105"/>
      <c r="C389" s="105" t="s">
        <v>6</v>
      </c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106"/>
      <c r="AC389" s="67" t="s">
        <v>7</v>
      </c>
    </row>
    <row r="390" spans="2:34" ht="13" x14ac:dyDescent="0.3">
      <c r="B390" s="105" t="s">
        <v>8</v>
      </c>
      <c r="C390" s="107">
        <v>2000</v>
      </c>
      <c r="D390" s="78">
        <v>2001</v>
      </c>
      <c r="E390" s="78">
        <v>2002</v>
      </c>
      <c r="F390" s="78">
        <v>2003</v>
      </c>
      <c r="G390" s="78">
        <v>2004</v>
      </c>
      <c r="H390" s="78">
        <v>2005</v>
      </c>
      <c r="I390" s="78">
        <v>2006</v>
      </c>
      <c r="J390" s="78">
        <v>2007</v>
      </c>
      <c r="K390" s="76">
        <v>2008</v>
      </c>
      <c r="L390" s="76">
        <v>2009</v>
      </c>
      <c r="M390" s="76">
        <v>2010</v>
      </c>
      <c r="N390" s="76">
        <v>2011</v>
      </c>
      <c r="O390" s="76">
        <v>2012</v>
      </c>
      <c r="P390" s="76">
        <v>2013</v>
      </c>
      <c r="Q390" s="76">
        <v>2014</v>
      </c>
      <c r="R390" s="76">
        <v>2015</v>
      </c>
      <c r="S390" s="76">
        <v>2016</v>
      </c>
      <c r="T390" s="76">
        <v>2017</v>
      </c>
      <c r="U390" s="76">
        <v>2018</v>
      </c>
      <c r="V390" s="76">
        <v>2019</v>
      </c>
      <c r="W390" s="76">
        <v>2020</v>
      </c>
      <c r="X390" s="76">
        <v>2021</v>
      </c>
      <c r="Y390" s="76">
        <v>2022</v>
      </c>
      <c r="Z390" s="76">
        <v>2023</v>
      </c>
      <c r="AA390" s="76">
        <v>2024</v>
      </c>
      <c r="AB390" s="108">
        <v>2025</v>
      </c>
      <c r="AC390" s="69" t="s">
        <v>77</v>
      </c>
    </row>
    <row r="391" spans="2:34" ht="13.5" x14ac:dyDescent="0.3">
      <c r="B391" s="92" t="s">
        <v>10</v>
      </c>
      <c r="C391" s="127">
        <v>167443533</v>
      </c>
      <c r="D391" s="138">
        <v>350514133</v>
      </c>
      <c r="E391" s="138">
        <v>140527257</v>
      </c>
      <c r="F391" s="138">
        <v>157770020</v>
      </c>
      <c r="G391" s="138">
        <v>171062563</v>
      </c>
      <c r="H391" s="138">
        <v>193774329</v>
      </c>
      <c r="I391" s="138">
        <v>381687061</v>
      </c>
      <c r="J391" s="138">
        <v>343667540</v>
      </c>
      <c r="K391" s="141">
        <v>486954921</v>
      </c>
      <c r="L391" s="141">
        <v>321943059</v>
      </c>
      <c r="M391" s="141">
        <v>682319587</v>
      </c>
      <c r="N391" s="141">
        <v>771397585</v>
      </c>
      <c r="O391" s="141">
        <v>1085825117</v>
      </c>
      <c r="P391" s="141">
        <v>2316230917</v>
      </c>
      <c r="Q391" s="141">
        <v>1773723759</v>
      </c>
      <c r="R391" s="138">
        <v>1209056660</v>
      </c>
      <c r="S391" s="138">
        <v>151557009</v>
      </c>
      <c r="T391" s="138">
        <v>1002243677</v>
      </c>
      <c r="U391" s="138">
        <v>1445623390</v>
      </c>
      <c r="V391" s="138">
        <v>1096623834</v>
      </c>
      <c r="W391" s="138">
        <v>1223846034</v>
      </c>
      <c r="X391" s="138">
        <v>968170632</v>
      </c>
      <c r="Y391" s="141">
        <v>1581815933</v>
      </c>
      <c r="Z391" s="138">
        <v>1505470339</v>
      </c>
      <c r="AA391" s="138">
        <v>1501218388</v>
      </c>
      <c r="AB391" s="129">
        <v>1568044649</v>
      </c>
      <c r="AC391" s="68">
        <f>(IF(AA391=0,"n/d",(AB391/AA391)-1)*100)</f>
        <v>4.4514683229419649</v>
      </c>
    </row>
    <row r="392" spans="2:34" ht="13.5" x14ac:dyDescent="0.3">
      <c r="B392" s="92" t="s">
        <v>11</v>
      </c>
      <c r="C392" s="127">
        <v>164836131</v>
      </c>
      <c r="D392" s="138">
        <v>160114470</v>
      </c>
      <c r="E392" s="138">
        <v>128310526</v>
      </c>
      <c r="F392" s="138">
        <v>195766738</v>
      </c>
      <c r="G392" s="138">
        <v>121549614</v>
      </c>
      <c r="H392" s="138">
        <v>163844846</v>
      </c>
      <c r="I392" s="138">
        <v>279619624</v>
      </c>
      <c r="J392" s="138">
        <v>387358512</v>
      </c>
      <c r="K392" s="138">
        <v>802314384</v>
      </c>
      <c r="L392" s="138">
        <v>232576987</v>
      </c>
      <c r="M392" s="138">
        <v>891695310</v>
      </c>
      <c r="N392" s="138">
        <v>864987761</v>
      </c>
      <c r="O392" s="138">
        <v>1514693759</v>
      </c>
      <c r="P392" s="138">
        <v>1372803134</v>
      </c>
      <c r="Q392" s="138">
        <v>1806379994</v>
      </c>
      <c r="R392" s="138">
        <v>1242945133</v>
      </c>
      <c r="S392" s="138">
        <v>808401486</v>
      </c>
      <c r="T392" s="138">
        <v>1325511584</v>
      </c>
      <c r="U392" s="138">
        <v>1227914227</v>
      </c>
      <c r="V392" s="138">
        <v>975038151</v>
      </c>
      <c r="W392" s="138">
        <v>1000570464</v>
      </c>
      <c r="X392" s="138">
        <v>660342534</v>
      </c>
      <c r="Y392" s="141">
        <v>724390827</v>
      </c>
      <c r="Z392" s="138">
        <v>1740288089</v>
      </c>
      <c r="AA392" s="138">
        <v>1149207927</v>
      </c>
      <c r="AB392" s="129">
        <v>1221560184</v>
      </c>
      <c r="AC392" s="68">
        <f>IF(AB392="","",((SUM(AB391:AB392))/(SUM(AA391:AA392))-1)*100)</f>
        <v>5.2511747718593016</v>
      </c>
    </row>
    <row r="393" spans="2:34" ht="13.5" x14ac:dyDescent="0.3">
      <c r="B393" s="92" t="s">
        <v>12</v>
      </c>
      <c r="C393" s="127">
        <v>199807833</v>
      </c>
      <c r="D393" s="138">
        <v>341228837</v>
      </c>
      <c r="E393" s="138">
        <v>169874409</v>
      </c>
      <c r="F393" s="138">
        <v>170831770</v>
      </c>
      <c r="G393" s="138">
        <v>200701075</v>
      </c>
      <c r="H393" s="138">
        <v>201655711</v>
      </c>
      <c r="I393" s="138">
        <v>308739944</v>
      </c>
      <c r="J393" s="138">
        <v>469102007</v>
      </c>
      <c r="K393" s="138">
        <v>1146432060</v>
      </c>
      <c r="L393" s="138">
        <v>394572405</v>
      </c>
      <c r="M393" s="138">
        <v>1167815369</v>
      </c>
      <c r="N393" s="138">
        <v>1230655288</v>
      </c>
      <c r="O393" s="138">
        <v>1785540775</v>
      </c>
      <c r="P393" s="138">
        <v>1489093313</v>
      </c>
      <c r="Q393" s="138">
        <v>1334890866</v>
      </c>
      <c r="R393" s="138">
        <v>1058697292</v>
      </c>
      <c r="S393" s="138">
        <v>743970214</v>
      </c>
      <c r="T393" s="138">
        <v>1069452513</v>
      </c>
      <c r="U393" s="138">
        <v>1204829082</v>
      </c>
      <c r="V393" s="138">
        <v>975587119</v>
      </c>
      <c r="W393" s="138">
        <v>804888114</v>
      </c>
      <c r="X393" s="138">
        <v>920237972</v>
      </c>
      <c r="Y393" s="141">
        <v>1549985116</v>
      </c>
      <c r="Z393" s="138">
        <v>2054514189</v>
      </c>
      <c r="AA393" s="138">
        <v>1718376063</v>
      </c>
      <c r="AB393" s="129"/>
      <c r="AC393" s="68" t="str">
        <f>IF(AB393="","",((SUM(AB391:AB393))/(SUM(AA391:AA393))-1)*100)</f>
        <v/>
      </c>
    </row>
    <row r="394" spans="2:34" ht="13.5" x14ac:dyDescent="0.3">
      <c r="B394" s="92" t="s">
        <v>13</v>
      </c>
      <c r="C394" s="127">
        <v>188123240</v>
      </c>
      <c r="D394" s="138">
        <v>215267175</v>
      </c>
      <c r="E394" s="138">
        <v>210903119</v>
      </c>
      <c r="F394" s="138">
        <v>207047602</v>
      </c>
      <c r="G394" s="138">
        <v>122717781</v>
      </c>
      <c r="H394" s="138">
        <v>185363976</v>
      </c>
      <c r="I394" s="138">
        <v>408038097</v>
      </c>
      <c r="J394" s="138">
        <v>383261504</v>
      </c>
      <c r="K394" s="138">
        <v>739114962</v>
      </c>
      <c r="L394" s="138">
        <v>266182112</v>
      </c>
      <c r="M394" s="138">
        <v>1308780539</v>
      </c>
      <c r="N394" s="138">
        <v>1614444784</v>
      </c>
      <c r="O394" s="138">
        <v>2222523025</v>
      </c>
      <c r="P394" s="138">
        <v>2287863808</v>
      </c>
      <c r="Q394" s="138">
        <v>1326430897</v>
      </c>
      <c r="R394" s="138">
        <v>797970380</v>
      </c>
      <c r="S394" s="138">
        <v>717307648</v>
      </c>
      <c r="T394" s="138">
        <v>960369907</v>
      </c>
      <c r="U394" s="138">
        <v>1109829768</v>
      </c>
      <c r="V394" s="138">
        <v>1135849711</v>
      </c>
      <c r="W394" s="138">
        <v>618574912</v>
      </c>
      <c r="X394" s="138">
        <v>1237643834</v>
      </c>
      <c r="Y394" s="141">
        <v>2443159654</v>
      </c>
      <c r="Z394" s="138">
        <v>1318429980</v>
      </c>
      <c r="AA394" s="138">
        <v>1420267687</v>
      </c>
      <c r="AB394" s="129"/>
      <c r="AC394" s="68" t="str">
        <f>IF(AB394="","",((SUM(AB391:AB394))/(SUM(AA391:AA394))-1)*100)</f>
        <v/>
      </c>
    </row>
    <row r="395" spans="2:34" ht="13.5" x14ac:dyDescent="0.3">
      <c r="B395" s="92" t="s">
        <v>14</v>
      </c>
      <c r="C395" s="127">
        <v>315964775</v>
      </c>
      <c r="D395" s="138">
        <v>278492862</v>
      </c>
      <c r="E395" s="138">
        <v>192880734</v>
      </c>
      <c r="F395" s="138">
        <v>220913951</v>
      </c>
      <c r="G395" s="138">
        <v>122957755</v>
      </c>
      <c r="H395" s="138">
        <v>345330542</v>
      </c>
      <c r="I395" s="138">
        <v>270593187</v>
      </c>
      <c r="J395" s="138">
        <v>510614677</v>
      </c>
      <c r="K395" s="138">
        <v>1162136914</v>
      </c>
      <c r="L395" s="138">
        <v>414328107</v>
      </c>
      <c r="M395" s="138">
        <v>1015238456</v>
      </c>
      <c r="N395" s="138">
        <v>1633243538</v>
      </c>
      <c r="O395" s="138">
        <v>1945677219</v>
      </c>
      <c r="P395" s="138">
        <v>2179825131</v>
      </c>
      <c r="Q395" s="138">
        <v>1696911205</v>
      </c>
      <c r="R395" s="138">
        <v>837680967</v>
      </c>
      <c r="S395" s="138">
        <v>619615405</v>
      </c>
      <c r="T395" s="138">
        <v>747063865</v>
      </c>
      <c r="U395" s="138">
        <v>832508787</v>
      </c>
      <c r="V395" s="138">
        <v>1255315645</v>
      </c>
      <c r="W395" s="138">
        <v>382087723</v>
      </c>
      <c r="X395" s="138">
        <v>1138158993</v>
      </c>
      <c r="Y395" s="141">
        <v>2848512277</v>
      </c>
      <c r="Z395" s="138">
        <v>1568081438</v>
      </c>
      <c r="AA395" s="138">
        <v>1451684404</v>
      </c>
      <c r="AB395" s="129"/>
      <c r="AC395" s="68" t="str">
        <f>IF(AB395="","",((SUM(AB391:AB395))/(SUM(AA391:AA395))-1)*100)</f>
        <v/>
      </c>
    </row>
    <row r="396" spans="2:34" ht="13.5" x14ac:dyDescent="0.3">
      <c r="B396" s="92" t="s">
        <v>15</v>
      </c>
      <c r="C396" s="127">
        <v>228431778</v>
      </c>
      <c r="D396" s="138">
        <v>235670625</v>
      </c>
      <c r="E396" s="138">
        <v>165872438</v>
      </c>
      <c r="F396" s="138">
        <v>150222327</v>
      </c>
      <c r="G396" s="138">
        <v>158357194</v>
      </c>
      <c r="H396" s="138">
        <v>402294364</v>
      </c>
      <c r="I396" s="138">
        <v>421643971</v>
      </c>
      <c r="J396" s="138">
        <v>627265909</v>
      </c>
      <c r="K396" s="138">
        <v>862603611</v>
      </c>
      <c r="L396" s="138">
        <v>352796786</v>
      </c>
      <c r="M396" s="138">
        <v>1045314172</v>
      </c>
      <c r="N396" s="138">
        <v>1691977924</v>
      </c>
      <c r="O396" s="138">
        <v>1750777232</v>
      </c>
      <c r="P396" s="138">
        <v>991489453</v>
      </c>
      <c r="Q396" s="138">
        <v>1740814395</v>
      </c>
      <c r="R396" s="138">
        <v>943261505</v>
      </c>
      <c r="S396" s="138">
        <v>630393235</v>
      </c>
      <c r="T396" s="138">
        <v>1186769052</v>
      </c>
      <c r="U396" s="138">
        <v>967091021</v>
      </c>
      <c r="V396" s="138">
        <v>833060964</v>
      </c>
      <c r="W396" s="138">
        <v>418481368</v>
      </c>
      <c r="X396" s="138">
        <v>1215763000</v>
      </c>
      <c r="Y396" s="141">
        <v>1748677259</v>
      </c>
      <c r="Z396" s="138">
        <v>1342672528</v>
      </c>
      <c r="AA396" s="138">
        <v>1480525712</v>
      </c>
      <c r="AB396" s="129"/>
      <c r="AC396" s="68" t="str">
        <f>IF(AB396="","",((SUM(AB391:AB396))/(SUM(AA391:AA396))-1)*100)</f>
        <v/>
      </c>
    </row>
    <row r="397" spans="2:34" ht="13.5" x14ac:dyDescent="0.3">
      <c r="B397" s="92" t="s">
        <v>16</v>
      </c>
      <c r="C397" s="127">
        <v>242522067</v>
      </c>
      <c r="D397" s="138">
        <v>285315190</v>
      </c>
      <c r="E397" s="138">
        <v>223592934</v>
      </c>
      <c r="F397" s="138">
        <v>148300279</v>
      </c>
      <c r="G397" s="138">
        <v>173430387</v>
      </c>
      <c r="H397" s="138">
        <v>159938477</v>
      </c>
      <c r="I397" s="138">
        <v>492012309</v>
      </c>
      <c r="J397" s="138">
        <v>691039837</v>
      </c>
      <c r="K397" s="138">
        <v>766577444</v>
      </c>
      <c r="L397" s="138">
        <v>520662013</v>
      </c>
      <c r="M397" s="138">
        <v>974862038</v>
      </c>
      <c r="N397" s="138">
        <v>1674552948</v>
      </c>
      <c r="O397" s="138">
        <v>873767161</v>
      </c>
      <c r="P397" s="138">
        <v>1369579588</v>
      </c>
      <c r="Q397" s="138">
        <v>1841261893</v>
      </c>
      <c r="R397" s="138">
        <v>835375362</v>
      </c>
      <c r="S397" s="138">
        <v>930162370</v>
      </c>
      <c r="T397" s="138">
        <v>1058989927</v>
      </c>
      <c r="U397" s="138">
        <v>1325399788</v>
      </c>
      <c r="V397" s="138">
        <v>1649265256</v>
      </c>
      <c r="W397" s="138">
        <v>513829797</v>
      </c>
      <c r="X397" s="138">
        <v>1176837128</v>
      </c>
      <c r="Y397" s="141">
        <v>2668545266</v>
      </c>
      <c r="Z397" s="138">
        <v>1403552178</v>
      </c>
      <c r="AA397" s="138">
        <v>1494016467</v>
      </c>
      <c r="AB397" s="129"/>
      <c r="AC397" s="68" t="str">
        <f>IF(AB397="","",((SUM(AB391:AB397))/(SUM(AA391:AA397))-1)*100)</f>
        <v/>
      </c>
    </row>
    <row r="398" spans="2:34" ht="13.5" x14ac:dyDescent="0.3">
      <c r="B398" s="92" t="s">
        <v>17</v>
      </c>
      <c r="C398" s="127">
        <v>291848227</v>
      </c>
      <c r="D398" s="138">
        <v>146247981</v>
      </c>
      <c r="E398" s="138">
        <v>170527877</v>
      </c>
      <c r="F398" s="138">
        <v>150319868</v>
      </c>
      <c r="G398" s="138">
        <v>204775186</v>
      </c>
      <c r="H398" s="138">
        <v>653115655</v>
      </c>
      <c r="I398" s="138">
        <v>374956310</v>
      </c>
      <c r="J398" s="138">
        <v>709415277</v>
      </c>
      <c r="K398" s="138">
        <v>1245231803</v>
      </c>
      <c r="L398" s="138">
        <v>586289928</v>
      </c>
      <c r="M398" s="138">
        <v>1289382395</v>
      </c>
      <c r="N398" s="138">
        <v>2155523584</v>
      </c>
      <c r="O398" s="138">
        <v>854344667</v>
      </c>
      <c r="P398" s="138">
        <v>1589148662</v>
      </c>
      <c r="Q398" s="138">
        <v>1442294609</v>
      </c>
      <c r="R398" s="138">
        <v>202609924</v>
      </c>
      <c r="S398" s="138">
        <v>935513812</v>
      </c>
      <c r="T398" s="138">
        <v>1133530045</v>
      </c>
      <c r="U398" s="138">
        <v>1322376205</v>
      </c>
      <c r="V398" s="138">
        <v>1122746479</v>
      </c>
      <c r="W398" s="138">
        <v>605557070</v>
      </c>
      <c r="X398" s="138">
        <v>1809550260</v>
      </c>
      <c r="Y398" s="141">
        <v>2884343149</v>
      </c>
      <c r="Z398" s="138">
        <v>1755312721</v>
      </c>
      <c r="AA398" s="138">
        <v>1630919350</v>
      </c>
      <c r="AB398" s="129"/>
      <c r="AC398" s="68" t="str">
        <f>IF(AB398="","",((SUM(AB391:AB398))/(SUM(AA391:AA398))-1)*100)</f>
        <v/>
      </c>
    </row>
    <row r="399" spans="2:34" ht="13.5" x14ac:dyDescent="0.3">
      <c r="B399" s="92" t="s">
        <v>18</v>
      </c>
      <c r="C399" s="127">
        <v>237470101</v>
      </c>
      <c r="D399" s="138">
        <v>207754416</v>
      </c>
      <c r="E399" s="138">
        <v>238714532</v>
      </c>
      <c r="F399" s="138">
        <v>262511744</v>
      </c>
      <c r="G399" s="138">
        <v>253509727</v>
      </c>
      <c r="H399" s="138">
        <v>322632692</v>
      </c>
      <c r="I399" s="138">
        <v>526697388</v>
      </c>
      <c r="J399" s="138">
        <v>906342258</v>
      </c>
      <c r="K399" s="138">
        <v>1381115329</v>
      </c>
      <c r="L399" s="138">
        <v>596365100</v>
      </c>
      <c r="M399" s="138">
        <v>1405488544</v>
      </c>
      <c r="N399" s="138">
        <v>2193799524</v>
      </c>
      <c r="O399" s="138">
        <v>1016770627</v>
      </c>
      <c r="P399" s="138">
        <v>1297823186</v>
      </c>
      <c r="Q399" s="138">
        <v>1791040052</v>
      </c>
      <c r="R399" s="138">
        <v>542243259</v>
      </c>
      <c r="S399" s="138">
        <v>719217387</v>
      </c>
      <c r="T399" s="138">
        <v>983752950</v>
      </c>
      <c r="U399" s="138">
        <v>881063338</v>
      </c>
      <c r="V399" s="138">
        <v>1195407999</v>
      </c>
      <c r="W399" s="138">
        <v>663802735</v>
      </c>
      <c r="X399" s="138">
        <v>1273837225</v>
      </c>
      <c r="Y399" s="141">
        <v>2827161995</v>
      </c>
      <c r="Z399" s="138">
        <v>1554701251</v>
      </c>
      <c r="AA399" s="138">
        <v>1517563345</v>
      </c>
      <c r="AB399" s="129"/>
      <c r="AC399" s="68" t="str">
        <f>IF(AB399="","",((SUM(AB391:AB399))/(SUM(AA391:AA399))-1)*100)</f>
        <v/>
      </c>
    </row>
    <row r="400" spans="2:34" ht="13.5" x14ac:dyDescent="0.3">
      <c r="B400" s="92" t="s">
        <v>19</v>
      </c>
      <c r="C400" s="127">
        <v>439873873</v>
      </c>
      <c r="D400" s="138">
        <v>201849177</v>
      </c>
      <c r="E400" s="138">
        <v>287280692</v>
      </c>
      <c r="F400" s="138">
        <v>272353512</v>
      </c>
      <c r="G400" s="138">
        <v>472524749</v>
      </c>
      <c r="H400" s="138">
        <v>262103723</v>
      </c>
      <c r="I400" s="138">
        <v>584600791</v>
      </c>
      <c r="J400" s="138">
        <v>387468170</v>
      </c>
      <c r="K400" s="138">
        <v>1413115200</v>
      </c>
      <c r="L400" s="138">
        <v>665244790</v>
      </c>
      <c r="M400" s="138">
        <v>1188914621</v>
      </c>
      <c r="N400" s="138">
        <v>2171286712</v>
      </c>
      <c r="O400" s="138">
        <v>1448550938</v>
      </c>
      <c r="P400" s="138">
        <v>1727176461</v>
      </c>
      <c r="Q400" s="138">
        <v>1197256377</v>
      </c>
      <c r="R400" s="138">
        <v>586012850</v>
      </c>
      <c r="S400" s="138">
        <v>706410321</v>
      </c>
      <c r="T400" s="138">
        <v>1311663126</v>
      </c>
      <c r="U400" s="138">
        <v>1327188282</v>
      </c>
      <c r="V400" s="138">
        <v>1430599451</v>
      </c>
      <c r="W400" s="138">
        <v>679421754</v>
      </c>
      <c r="X400" s="138">
        <v>2038541525</v>
      </c>
      <c r="Y400" s="141">
        <v>2365358541</v>
      </c>
      <c r="Z400" s="138">
        <v>1582108692</v>
      </c>
      <c r="AA400" s="138">
        <v>1453754827</v>
      </c>
      <c r="AB400" s="129"/>
      <c r="AC400" s="68" t="str">
        <f>IF(AB400="","",((SUM(AB391:AB400))/(SUM(AA391:AA400))-1)*100)</f>
        <v/>
      </c>
    </row>
    <row r="401" spans="2:29" ht="13.5" x14ac:dyDescent="0.3">
      <c r="B401" s="92" t="s">
        <v>20</v>
      </c>
      <c r="C401" s="127">
        <v>418770536</v>
      </c>
      <c r="D401" s="138">
        <v>268954693</v>
      </c>
      <c r="E401" s="138">
        <v>230285538</v>
      </c>
      <c r="F401" s="138">
        <v>166533159</v>
      </c>
      <c r="G401" s="138">
        <v>348992140</v>
      </c>
      <c r="H401" s="138">
        <v>222479057</v>
      </c>
      <c r="I401" s="138">
        <v>488003295</v>
      </c>
      <c r="J401" s="138">
        <v>858108201</v>
      </c>
      <c r="K401" s="138">
        <v>778327259</v>
      </c>
      <c r="L401" s="138">
        <v>565195614</v>
      </c>
      <c r="M401" s="138">
        <v>1217851202</v>
      </c>
      <c r="N401" s="138">
        <v>1874875710</v>
      </c>
      <c r="O401" s="138">
        <v>2486141755</v>
      </c>
      <c r="P401" s="138">
        <v>1389466026</v>
      </c>
      <c r="Q401" s="138">
        <v>1505458513</v>
      </c>
      <c r="R401" s="138">
        <v>1004817104</v>
      </c>
      <c r="S401" s="138">
        <v>561196439</v>
      </c>
      <c r="T401" s="138">
        <v>954511762</v>
      </c>
      <c r="U401" s="138">
        <v>1347774915</v>
      </c>
      <c r="V401" s="138">
        <v>1589375166</v>
      </c>
      <c r="W401" s="138">
        <v>708520780</v>
      </c>
      <c r="X401" s="138">
        <v>1519207158</v>
      </c>
      <c r="Y401" s="141">
        <v>1506727461</v>
      </c>
      <c r="Z401" s="138">
        <v>1296681607</v>
      </c>
      <c r="AA401" s="138">
        <v>1040682852</v>
      </c>
      <c r="AB401" s="129"/>
      <c r="AC401" s="68" t="str">
        <f>IF(AB401="","",((SUM(AB391:AB401))/(SUM(AA391:AA401))-1)*100)</f>
        <v/>
      </c>
    </row>
    <row r="402" spans="2:29" ht="13.5" x14ac:dyDescent="0.3">
      <c r="B402" s="93" t="s">
        <v>21</v>
      </c>
      <c r="C402" s="130">
        <v>332377698</v>
      </c>
      <c r="D402" s="131">
        <v>146996136</v>
      </c>
      <c r="E402" s="131">
        <v>235634832</v>
      </c>
      <c r="F402" s="131">
        <v>123370613</v>
      </c>
      <c r="G402" s="131">
        <v>294267675</v>
      </c>
      <c r="H402" s="131">
        <v>223338745</v>
      </c>
      <c r="I402" s="131">
        <v>421932754</v>
      </c>
      <c r="J402" s="131">
        <v>664159498</v>
      </c>
      <c r="K402" s="131">
        <v>389824048</v>
      </c>
      <c r="L402" s="131">
        <v>655317042</v>
      </c>
      <c r="M402" s="131">
        <v>792475458</v>
      </c>
      <c r="N402" s="131">
        <v>1526501805</v>
      </c>
      <c r="O402" s="131">
        <v>1166541548</v>
      </c>
      <c r="P402" s="131">
        <v>1589885703</v>
      </c>
      <c r="Q402" s="131">
        <v>2019214855</v>
      </c>
      <c r="R402" s="131">
        <v>449607246</v>
      </c>
      <c r="S402" s="131">
        <v>709692872</v>
      </c>
      <c r="T402" s="131">
        <v>1234441768</v>
      </c>
      <c r="U402" s="131">
        <v>1705628352</v>
      </c>
      <c r="V402" s="131">
        <v>817573285</v>
      </c>
      <c r="W402" s="131">
        <v>699839698</v>
      </c>
      <c r="X402" s="131">
        <v>1442742948</v>
      </c>
      <c r="Y402" s="136">
        <v>2726972161</v>
      </c>
      <c r="Z402" s="131">
        <v>1886043146</v>
      </c>
      <c r="AA402" s="131">
        <v>1145314554</v>
      </c>
      <c r="AB402" s="132"/>
      <c r="AC402" s="68" t="str">
        <f>IF(AB402="","",((SUM(AB391:AB402))/(SUM(AA391:AA402))-1)*100)</f>
        <v/>
      </c>
    </row>
    <row r="403" spans="2:29" ht="13" x14ac:dyDescent="0.3">
      <c r="B403" s="42" t="s">
        <v>22</v>
      </c>
      <c r="C403" s="65">
        <f t="shared" ref="C403:Z403" si="42">SUM(C391:C402)</f>
        <v>3227469792</v>
      </c>
      <c r="D403" s="65">
        <f t="shared" si="42"/>
        <v>2838405695</v>
      </c>
      <c r="E403" s="65">
        <f t="shared" si="42"/>
        <v>2394404888</v>
      </c>
      <c r="F403" s="65">
        <f t="shared" si="42"/>
        <v>2225941583</v>
      </c>
      <c r="G403" s="65">
        <f t="shared" si="42"/>
        <v>2644845846</v>
      </c>
      <c r="H403" s="65">
        <f t="shared" si="42"/>
        <v>3335872117</v>
      </c>
      <c r="I403" s="65">
        <f t="shared" si="42"/>
        <v>4958524731</v>
      </c>
      <c r="J403" s="65">
        <f t="shared" si="42"/>
        <v>6937803390</v>
      </c>
      <c r="K403" s="65">
        <f t="shared" si="42"/>
        <v>11173747935</v>
      </c>
      <c r="L403" s="65">
        <f t="shared" si="42"/>
        <v>5571473943</v>
      </c>
      <c r="M403" s="65">
        <f>SUM(B91:M402)</f>
        <v>369672883802.54486</v>
      </c>
      <c r="N403" s="65">
        <f t="shared" si="42"/>
        <v>19403247163</v>
      </c>
      <c r="O403" s="65">
        <f t="shared" si="42"/>
        <v>18151153823</v>
      </c>
      <c r="P403" s="65">
        <f t="shared" si="42"/>
        <v>19600385382</v>
      </c>
      <c r="Q403" s="65">
        <f t="shared" si="42"/>
        <v>19475677415</v>
      </c>
      <c r="R403" s="65">
        <f t="shared" si="42"/>
        <v>9710277682</v>
      </c>
      <c r="S403" s="65">
        <f t="shared" si="42"/>
        <v>8233438198</v>
      </c>
      <c r="T403" s="65">
        <f t="shared" si="42"/>
        <v>12968300176</v>
      </c>
      <c r="U403" s="65">
        <f t="shared" si="42"/>
        <v>14697227155</v>
      </c>
      <c r="V403" s="65">
        <f t="shared" si="42"/>
        <v>14076443060</v>
      </c>
      <c r="W403" s="65">
        <f t="shared" si="42"/>
        <v>8319420449</v>
      </c>
      <c r="X403" s="65">
        <f t="shared" si="42"/>
        <v>15401033209</v>
      </c>
      <c r="Y403" s="66">
        <f t="shared" si="42"/>
        <v>25875649639</v>
      </c>
      <c r="Z403" s="66">
        <f t="shared" si="42"/>
        <v>19007856158</v>
      </c>
      <c r="AA403" s="66">
        <f>SUM(AA391:AA402)</f>
        <v>17003531576</v>
      </c>
      <c r="AB403" s="66">
        <f>SUM(AB391:AB402)</f>
        <v>2789604833</v>
      </c>
      <c r="AC403" s="62"/>
    </row>
    <row r="404" spans="2:29" x14ac:dyDescent="0.25">
      <c r="K404" s="22"/>
    </row>
    <row r="405" spans="2:29" x14ac:dyDescent="0.25">
      <c r="B405" s="17" t="str">
        <f>IF(B387="(Tudo)","DERIVADOS TOTAL",B387)</f>
        <v>PRODUTO</v>
      </c>
      <c r="K405" s="22"/>
    </row>
    <row r="406" spans="2:29" ht="13" x14ac:dyDescent="0.3">
      <c r="B406" s="12" t="s">
        <v>30</v>
      </c>
      <c r="K406" s="22"/>
    </row>
    <row r="407" spans="2:29" ht="13" x14ac:dyDescent="0.3">
      <c r="B407" s="9"/>
      <c r="K407" s="22"/>
    </row>
    <row r="408" spans="2:29" ht="13" x14ac:dyDescent="0.3">
      <c r="B408" s="9"/>
      <c r="K408" s="22"/>
    </row>
    <row r="409" spans="2:29" ht="13" x14ac:dyDescent="0.3">
      <c r="B409" s="9"/>
      <c r="K409" s="22"/>
    </row>
    <row r="410" spans="2:29" ht="13" x14ac:dyDescent="0.3">
      <c r="B410" s="9"/>
      <c r="K410" s="22"/>
    </row>
    <row r="411" spans="2:29" ht="13" x14ac:dyDescent="0.3">
      <c r="B411" s="9"/>
      <c r="K411" s="22"/>
    </row>
    <row r="412" spans="2:29" ht="13" x14ac:dyDescent="0.3">
      <c r="B412" s="9"/>
      <c r="K412" s="22"/>
    </row>
    <row r="413" spans="2:29" ht="13" x14ac:dyDescent="0.3">
      <c r="B413" s="9"/>
      <c r="K413" s="22"/>
    </row>
    <row r="414" spans="2:29" ht="13" x14ac:dyDescent="0.3">
      <c r="B414" s="9"/>
      <c r="K414" s="22"/>
    </row>
    <row r="415" spans="2:29" ht="13" x14ac:dyDescent="0.3">
      <c r="B415" s="9"/>
      <c r="K415" s="22"/>
    </row>
    <row r="416" spans="2:29" ht="13" x14ac:dyDescent="0.3">
      <c r="B416" s="9"/>
      <c r="K416" s="22"/>
    </row>
    <row r="417" spans="2:11" ht="13" x14ac:dyDescent="0.3">
      <c r="B417" s="9"/>
      <c r="K417" s="22"/>
    </row>
    <row r="418" spans="2:11" ht="13" x14ac:dyDescent="0.3">
      <c r="B418" s="9"/>
      <c r="K418" s="22"/>
    </row>
    <row r="419" spans="2:11" ht="13" x14ac:dyDescent="0.3">
      <c r="B419" s="9"/>
      <c r="K419" s="22"/>
    </row>
    <row r="420" spans="2:11" ht="13" x14ac:dyDescent="0.3">
      <c r="B420" s="9"/>
      <c r="K420" s="22"/>
    </row>
    <row r="421" spans="2:11" ht="13" x14ac:dyDescent="0.3">
      <c r="B421" s="9"/>
      <c r="K421" s="22"/>
    </row>
    <row r="422" spans="2:11" ht="13" x14ac:dyDescent="0.3">
      <c r="B422" s="9"/>
      <c r="K422" s="22"/>
    </row>
    <row r="423" spans="2:11" ht="13" x14ac:dyDescent="0.3">
      <c r="B423" s="9"/>
      <c r="K423" s="22"/>
    </row>
    <row r="424" spans="2:11" ht="13" x14ac:dyDescent="0.3">
      <c r="B424" s="9"/>
      <c r="K424" s="22"/>
    </row>
    <row r="425" spans="2:11" ht="13" x14ac:dyDescent="0.3">
      <c r="B425" s="9"/>
      <c r="K425" s="22"/>
    </row>
    <row r="426" spans="2:11" ht="13" x14ac:dyDescent="0.3">
      <c r="B426" s="9"/>
      <c r="K426" s="22"/>
    </row>
    <row r="427" spans="2:11" ht="13" x14ac:dyDescent="0.3">
      <c r="B427" s="9"/>
      <c r="K427" s="22"/>
    </row>
    <row r="428" spans="2:11" ht="13" x14ac:dyDescent="0.3">
      <c r="B428" s="9"/>
      <c r="K428" s="22"/>
    </row>
    <row r="429" spans="2:11" ht="13" x14ac:dyDescent="0.3">
      <c r="B429" s="9"/>
      <c r="K429" s="22"/>
    </row>
    <row r="430" spans="2:11" ht="13" x14ac:dyDescent="0.3">
      <c r="B430" s="9"/>
      <c r="K430" s="22"/>
    </row>
    <row r="431" spans="2:11" ht="13" x14ac:dyDescent="0.3">
      <c r="B431" s="9" t="s">
        <v>26</v>
      </c>
      <c r="K431" s="22"/>
    </row>
    <row r="432" spans="2:11" ht="13" x14ac:dyDescent="0.3">
      <c r="B432" s="9" t="s">
        <v>44</v>
      </c>
    </row>
    <row r="433" spans="2:7" ht="13" x14ac:dyDescent="0.3">
      <c r="B433" s="30" t="s">
        <v>48</v>
      </c>
    </row>
    <row r="434" spans="2:7" ht="13" x14ac:dyDescent="0.3">
      <c r="B434" s="30" t="s">
        <v>49</v>
      </c>
    </row>
    <row r="435" spans="2:7" x14ac:dyDescent="0.25">
      <c r="B435" s="30" t="s">
        <v>47</v>
      </c>
    </row>
    <row r="436" spans="2:7" ht="13" x14ac:dyDescent="0.3">
      <c r="B436" s="30" t="s">
        <v>50</v>
      </c>
    </row>
    <row r="437" spans="2:7" x14ac:dyDescent="0.25">
      <c r="B437" s="30" t="s">
        <v>51</v>
      </c>
    </row>
    <row r="438" spans="2:7" x14ac:dyDescent="0.25">
      <c r="B438" s="30" t="str">
        <f>B89</f>
        <v>Dados atualizados em 28 de março de 2025.</v>
      </c>
    </row>
    <row r="439" spans="2:7" x14ac:dyDescent="0.25">
      <c r="B439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440" spans="2:7" x14ac:dyDescent="0.25"/>
    <row r="441" spans="2:7" ht="15.5" x14ac:dyDescent="0.35">
      <c r="B441" s="6" t="s">
        <v>29</v>
      </c>
    </row>
    <row r="442" spans="2:7" ht="33.75" customHeight="1" x14ac:dyDescent="0.25"/>
    <row r="443" spans="2:7" ht="18" x14ac:dyDescent="0.4">
      <c r="B443" s="5" t="s">
        <v>91</v>
      </c>
    </row>
    <row r="444" spans="2:7" ht="15.5" x14ac:dyDescent="0.35">
      <c r="B444" s="2" t="s">
        <v>40</v>
      </c>
    </row>
    <row r="445" spans="2:7" ht="15.5" x14ac:dyDescent="0.35">
      <c r="B445" s="27" t="s">
        <v>52</v>
      </c>
      <c r="C445" s="26"/>
      <c r="D445" s="26"/>
      <c r="E445" s="26"/>
      <c r="F445" s="26"/>
      <c r="G445" s="26"/>
    </row>
    <row r="446" spans="2:7" ht="15.5" x14ac:dyDescent="0.35">
      <c r="B446" s="27" t="s">
        <v>5</v>
      </c>
      <c r="C446" s="26"/>
      <c r="D446" s="26"/>
      <c r="E446" s="26"/>
      <c r="F446" s="26"/>
      <c r="G446" s="26"/>
    </row>
    <row r="447" spans="2:7" x14ac:dyDescent="0.25"/>
    <row r="448" spans="2:7" x14ac:dyDescent="0.25">
      <c r="B448" s="16" t="str">
        <f>IF(C449="(Tudo)","DERIVADOS TOTAL (b)",C449)</f>
        <v>DERIVADOS TOTAL (b)</v>
      </c>
    </row>
    <row r="449" spans="2:29" ht="13" x14ac:dyDescent="0.3">
      <c r="B449" s="114" t="s">
        <v>41</v>
      </c>
      <c r="C449" s="112" t="s">
        <v>42</v>
      </c>
    </row>
    <row r="450" spans="2:29" ht="15.5" x14ac:dyDescent="0.35">
      <c r="B450" s="53" t="s">
        <v>23</v>
      </c>
      <c r="C450" s="8" t="s">
        <v>24</v>
      </c>
      <c r="D450" s="8" t="s">
        <v>24</v>
      </c>
      <c r="E450" s="8" t="s">
        <v>24</v>
      </c>
      <c r="F450" s="8" t="s">
        <v>24</v>
      </c>
      <c r="G450" s="8" t="s">
        <v>24</v>
      </c>
      <c r="H450" s="8" t="s">
        <v>24</v>
      </c>
      <c r="I450" s="8" t="s">
        <v>24</v>
      </c>
      <c r="J450" s="8" t="s">
        <v>24</v>
      </c>
    </row>
    <row r="451" spans="2:29" ht="13" x14ac:dyDescent="0.3">
      <c r="B451" s="113"/>
      <c r="C451" s="105" t="s">
        <v>6</v>
      </c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106"/>
      <c r="AC451" s="67" t="s">
        <v>7</v>
      </c>
    </row>
    <row r="452" spans="2:29" ht="13" x14ac:dyDescent="0.3">
      <c r="B452" s="105" t="s">
        <v>8</v>
      </c>
      <c r="C452" s="107">
        <v>2000</v>
      </c>
      <c r="D452" s="78">
        <v>2001</v>
      </c>
      <c r="E452" s="78">
        <v>2002</v>
      </c>
      <c r="F452" s="78">
        <v>2003</v>
      </c>
      <c r="G452" s="78">
        <v>2004</v>
      </c>
      <c r="H452" s="78">
        <v>2005</v>
      </c>
      <c r="I452" s="78">
        <v>2006</v>
      </c>
      <c r="J452" s="78">
        <v>2007</v>
      </c>
      <c r="K452" s="78">
        <v>2008</v>
      </c>
      <c r="L452" s="78">
        <v>2009</v>
      </c>
      <c r="M452" s="78">
        <v>2010</v>
      </c>
      <c r="N452" s="78">
        <v>2011</v>
      </c>
      <c r="O452" s="78">
        <v>2012</v>
      </c>
      <c r="P452" s="78">
        <v>2013</v>
      </c>
      <c r="Q452" s="78">
        <v>2014</v>
      </c>
      <c r="R452" s="78">
        <v>2015</v>
      </c>
      <c r="S452" s="78">
        <v>2016</v>
      </c>
      <c r="T452" s="78">
        <v>2017</v>
      </c>
      <c r="U452" s="76">
        <v>2018</v>
      </c>
      <c r="V452" s="76">
        <v>2019</v>
      </c>
      <c r="W452" s="76">
        <v>2020</v>
      </c>
      <c r="X452" s="76">
        <v>2021</v>
      </c>
      <c r="Y452" s="76">
        <v>2022</v>
      </c>
      <c r="Z452" s="76">
        <v>2023</v>
      </c>
      <c r="AA452" s="76">
        <v>2024</v>
      </c>
      <c r="AB452" s="108">
        <v>2025</v>
      </c>
      <c r="AC452" s="69" t="s">
        <v>77</v>
      </c>
    </row>
    <row r="453" spans="2:29" ht="13.5" x14ac:dyDescent="0.3">
      <c r="B453" s="92" t="s">
        <v>10</v>
      </c>
      <c r="C453" s="127">
        <v>4599289.569678558</v>
      </c>
      <c r="D453" s="138">
        <v>11207460.455961997</v>
      </c>
      <c r="E453" s="138">
        <v>5514876.3880987931</v>
      </c>
      <c r="F453" s="138">
        <v>7504445.104539223</v>
      </c>
      <c r="G453" s="138">
        <v>5847710.5986451935</v>
      </c>
      <c r="H453" s="138">
        <v>7927503.987931055</v>
      </c>
      <c r="I453" s="138">
        <v>10430695.178520266</v>
      </c>
      <c r="J453" s="138">
        <v>6189277.844997948</v>
      </c>
      <c r="K453" s="141">
        <v>9971814.6532351356</v>
      </c>
      <c r="L453" s="141">
        <v>5686017.93457573</v>
      </c>
      <c r="M453" s="141">
        <v>8590370.9056000002</v>
      </c>
      <c r="N453" s="138">
        <v>6875588.7550543891</v>
      </c>
      <c r="O453" s="138">
        <v>7846843.4840633934</v>
      </c>
      <c r="P453" s="138">
        <v>5909068.8166154306</v>
      </c>
      <c r="Q453" s="138">
        <v>6895616.7054603081</v>
      </c>
      <c r="R453" s="138">
        <v>6713767.4145688098</v>
      </c>
      <c r="S453" s="138">
        <v>5588662.9305179687</v>
      </c>
      <c r="T453" s="138">
        <v>8030347.8492615949</v>
      </c>
      <c r="U453" s="138">
        <v>5714819.387955321</v>
      </c>
      <c r="V453" s="138">
        <v>7065064.6921767863</v>
      </c>
      <c r="W453" s="138">
        <v>10439340.030725313</v>
      </c>
      <c r="X453" s="138">
        <v>6970695.0776214786</v>
      </c>
      <c r="Y453" s="141">
        <v>10564497.959443554</v>
      </c>
      <c r="Z453" s="138">
        <v>12174390.298137637</v>
      </c>
      <c r="AA453" s="138">
        <v>14115038.740368193</v>
      </c>
      <c r="AB453" s="129">
        <v>11601275.125348255</v>
      </c>
      <c r="AC453" s="68">
        <f>(IF(AA453=0,"n/d",(AB453/AA453)-1)*100)</f>
        <v>-17.809115945468289</v>
      </c>
    </row>
    <row r="454" spans="2:29" ht="13.5" x14ac:dyDescent="0.3">
      <c r="B454" s="92" t="s">
        <v>11</v>
      </c>
      <c r="C454" s="127">
        <v>4164162.5657943725</v>
      </c>
      <c r="D454" s="138">
        <v>8438942.3010837696</v>
      </c>
      <c r="E454" s="138">
        <v>3631640.3798147617</v>
      </c>
      <c r="F454" s="138">
        <v>7475206.8027550383</v>
      </c>
      <c r="G454" s="138">
        <v>5346706.821452315</v>
      </c>
      <c r="H454" s="138">
        <v>6343319.1617196538</v>
      </c>
      <c r="I454" s="138">
        <v>7608004.6581380097</v>
      </c>
      <c r="J454" s="138">
        <v>7530514.4944041967</v>
      </c>
      <c r="K454" s="138">
        <v>7793769.3454598198</v>
      </c>
      <c r="L454" s="138">
        <v>7545789.9391674614</v>
      </c>
      <c r="M454" s="138">
        <v>7394927.9816494007</v>
      </c>
      <c r="N454" s="138">
        <v>8378391.1628970997</v>
      </c>
      <c r="O454" s="138">
        <v>8577812.2856775206</v>
      </c>
      <c r="P454" s="138">
        <v>4350173.2924695555</v>
      </c>
      <c r="Q454" s="138">
        <v>8260022.3727786196</v>
      </c>
      <c r="R454" s="138">
        <v>5323730.4353195988</v>
      </c>
      <c r="S454" s="138">
        <v>4902351.1244698055</v>
      </c>
      <c r="T454" s="138">
        <v>6602024.3505481165</v>
      </c>
      <c r="U454" s="138">
        <v>7612872.1789153405</v>
      </c>
      <c r="V454" s="138">
        <v>6996021.5660400279</v>
      </c>
      <c r="W454" s="138">
        <v>10058224.356867865</v>
      </c>
      <c r="X454" s="138">
        <v>3300984.0949605522</v>
      </c>
      <c r="Y454" s="141">
        <v>9249298.8309400268</v>
      </c>
      <c r="Z454" s="138">
        <v>10701539.934879461</v>
      </c>
      <c r="AA454" s="138">
        <v>8597105.6875006072</v>
      </c>
      <c r="AB454" s="129">
        <v>13464896.714216406</v>
      </c>
      <c r="AC454" s="68">
        <f>IF(AB454="","",((SUM(AB453:AB454))/(SUM(AA453:AA454))-1)*100)</f>
        <v>10.364619770590068</v>
      </c>
    </row>
    <row r="455" spans="2:29" ht="13.5" x14ac:dyDescent="0.3">
      <c r="B455" s="92" t="s">
        <v>12</v>
      </c>
      <c r="C455" s="127">
        <v>4623428.5362466173</v>
      </c>
      <c r="D455" s="138">
        <v>8752922.5450202674</v>
      </c>
      <c r="E455" s="138">
        <v>10350965.124998569</v>
      </c>
      <c r="F455" s="138">
        <v>7240345.36417838</v>
      </c>
      <c r="G455" s="138">
        <v>8691679.2680865619</v>
      </c>
      <c r="H455" s="138">
        <v>7755159.6850623759</v>
      </c>
      <c r="I455" s="138">
        <v>9831904.102109544</v>
      </c>
      <c r="J455" s="138">
        <v>12694087.424198519</v>
      </c>
      <c r="K455" s="138">
        <v>6430406.8982147183</v>
      </c>
      <c r="L455" s="138">
        <v>6457316.5033352505</v>
      </c>
      <c r="M455" s="138">
        <v>6835185.5493604057</v>
      </c>
      <c r="N455" s="138">
        <v>8272525.0435573999</v>
      </c>
      <c r="O455" s="138">
        <v>8056418.0761794262</v>
      </c>
      <c r="P455" s="138">
        <v>7843123.7872436289</v>
      </c>
      <c r="Q455" s="138">
        <v>5580377.7710821545</v>
      </c>
      <c r="R455" s="138">
        <v>6432746.1126433592</v>
      </c>
      <c r="S455" s="138">
        <v>6798969.375167097</v>
      </c>
      <c r="T455" s="138">
        <v>7686309.4633366922</v>
      </c>
      <c r="U455" s="138">
        <v>9163198.8863293678</v>
      </c>
      <c r="V455" s="138">
        <v>5645344.3353395108</v>
      </c>
      <c r="W455" s="138">
        <v>14461270.909462826</v>
      </c>
      <c r="X455" s="138">
        <v>6338065.875166636</v>
      </c>
      <c r="Y455" s="141">
        <v>9351422.894322481</v>
      </c>
      <c r="Z455" s="138">
        <v>8089238.1483019404</v>
      </c>
      <c r="AA455" s="138">
        <v>10528587.725110959</v>
      </c>
      <c r="AB455" s="129"/>
      <c r="AC455" s="68" t="str">
        <f>IF(AB455="","",((SUM(AB453:AB455))/(SUM(AA453:AA455))-1)*100)</f>
        <v/>
      </c>
    </row>
    <row r="456" spans="2:29" ht="13.5" x14ac:dyDescent="0.3">
      <c r="B456" s="92" t="s">
        <v>13</v>
      </c>
      <c r="C456" s="127">
        <v>2496002.6757824183</v>
      </c>
      <c r="D456" s="138">
        <v>10545584.303089529</v>
      </c>
      <c r="E456" s="138">
        <v>7030392.9607489668</v>
      </c>
      <c r="F456" s="138">
        <v>8874075.5609984305</v>
      </c>
      <c r="G456" s="138">
        <v>8926736.4449038766</v>
      </c>
      <c r="H456" s="138">
        <v>7030856.058895031</v>
      </c>
      <c r="I456" s="138">
        <v>11071055.572447987</v>
      </c>
      <c r="J456" s="138">
        <v>9267991.7636631355</v>
      </c>
      <c r="K456" s="138">
        <v>9947489.7754628584</v>
      </c>
      <c r="L456" s="138">
        <v>7391526.5058081774</v>
      </c>
      <c r="M456" s="138">
        <v>5496957.1852695197</v>
      </c>
      <c r="N456" s="138">
        <v>6664259.2459908016</v>
      </c>
      <c r="O456" s="138">
        <v>7868219.5870977603</v>
      </c>
      <c r="P456" s="138">
        <v>8299208.3253921103</v>
      </c>
      <c r="Q456" s="138">
        <v>6905596.4019019566</v>
      </c>
      <c r="R456" s="138">
        <v>5814377.9919480737</v>
      </c>
      <c r="S456" s="138">
        <v>7364686.7315379214</v>
      </c>
      <c r="T456" s="138">
        <v>6276463.7270493219</v>
      </c>
      <c r="U456" s="138">
        <v>7658940.0066344673</v>
      </c>
      <c r="V456" s="138">
        <v>7565720.9344668565</v>
      </c>
      <c r="W456" s="138">
        <v>9083519.4962363839</v>
      </c>
      <c r="X456" s="138">
        <v>12605109.914737774</v>
      </c>
      <c r="Y456" s="141">
        <v>10898759.003187578</v>
      </c>
      <c r="Z456" s="138">
        <v>7234737.5874305824</v>
      </c>
      <c r="AA456" s="138">
        <v>15130501.950447787</v>
      </c>
      <c r="AB456" s="129"/>
      <c r="AC456" s="68" t="str">
        <f>IF(AB456="","",((SUM(AB453:AB456))/(SUM(AA453:AA456))-1)*100)</f>
        <v/>
      </c>
    </row>
    <row r="457" spans="2:29" ht="13.5" x14ac:dyDescent="0.3">
      <c r="B457" s="92" t="s">
        <v>14</v>
      </c>
      <c r="C457" s="127">
        <v>6906808.8102890942</v>
      </c>
      <c r="D457" s="138">
        <v>8895631.883345997</v>
      </c>
      <c r="E457" s="138">
        <v>9020225.1480464879</v>
      </c>
      <c r="F457" s="138">
        <v>9246618.1783949733</v>
      </c>
      <c r="G457" s="138">
        <v>9340726.3255458847</v>
      </c>
      <c r="H457" s="138">
        <v>5180809.5202654637</v>
      </c>
      <c r="I457" s="138">
        <v>5786761.326851598</v>
      </c>
      <c r="J457" s="138">
        <v>10265648.367121479</v>
      </c>
      <c r="K457" s="138">
        <v>9328559.5108678415</v>
      </c>
      <c r="L457" s="138">
        <v>9778276.640705144</v>
      </c>
      <c r="M457" s="138">
        <v>7759918.1352210306</v>
      </c>
      <c r="N457" s="138">
        <v>7228924.3357495237</v>
      </c>
      <c r="O457" s="138">
        <v>9216752.7948431727</v>
      </c>
      <c r="P457" s="138">
        <v>7919698.6810236853</v>
      </c>
      <c r="Q457" s="138">
        <v>6396936.6627835445</v>
      </c>
      <c r="R457" s="138">
        <v>7774025.3686470604</v>
      </c>
      <c r="S457" s="138">
        <v>7623388.2450716905</v>
      </c>
      <c r="T457" s="138">
        <v>7224021.6902691331</v>
      </c>
      <c r="U457" s="138">
        <v>5108798.0440009031</v>
      </c>
      <c r="V457" s="138">
        <v>8678447.1887074243</v>
      </c>
      <c r="W457" s="138">
        <v>11532257.982496658</v>
      </c>
      <c r="X457" s="138">
        <v>12784447.220468923</v>
      </c>
      <c r="Y457" s="141">
        <v>6605152.1155952346</v>
      </c>
      <c r="Z457" s="138">
        <v>17498923.002173789</v>
      </c>
      <c r="AA457" s="138">
        <v>11119435.369786307</v>
      </c>
      <c r="AB457" s="129"/>
      <c r="AC457" s="68" t="str">
        <f>IF(AB457="","",((SUM(AB453:AB457))/(SUM(AA453:AA457))-1)*100)</f>
        <v/>
      </c>
    </row>
    <row r="458" spans="2:29" ht="13.5" x14ac:dyDescent="0.3">
      <c r="B458" s="92" t="s">
        <v>15</v>
      </c>
      <c r="C458" s="127">
        <v>5333229.1167862276</v>
      </c>
      <c r="D458" s="138">
        <v>7189955.0587236844</v>
      </c>
      <c r="E458" s="138">
        <v>8880874.3128059898</v>
      </c>
      <c r="F458" s="138">
        <v>5475599.117639902</v>
      </c>
      <c r="G458" s="138">
        <v>8984180.6512263808</v>
      </c>
      <c r="H458" s="138">
        <v>7480881.593070724</v>
      </c>
      <c r="I458" s="138">
        <v>8341859.34253472</v>
      </c>
      <c r="J458" s="138">
        <v>9507521.4493289795</v>
      </c>
      <c r="K458" s="138">
        <v>9288547.7423368823</v>
      </c>
      <c r="L458" s="138">
        <v>6581402.745685949</v>
      </c>
      <c r="M458" s="138">
        <v>7262074.236683581</v>
      </c>
      <c r="N458" s="138">
        <v>8618913.6149398442</v>
      </c>
      <c r="O458" s="138">
        <v>7045547.1649384145</v>
      </c>
      <c r="P458" s="138">
        <v>6723846.6917681489</v>
      </c>
      <c r="Q458" s="138">
        <v>9830467.8109123837</v>
      </c>
      <c r="R458" s="138">
        <v>8933332.1333518326</v>
      </c>
      <c r="S458" s="138">
        <v>7004851.9011286888</v>
      </c>
      <c r="T458" s="138">
        <v>6515532.7244399153</v>
      </c>
      <c r="U458" s="138">
        <v>7143694.6983264172</v>
      </c>
      <c r="V458" s="138">
        <v>5706146.9691048404</v>
      </c>
      <c r="W458" s="138">
        <v>11229072.363822784</v>
      </c>
      <c r="X458" s="138">
        <v>9443229.8215324078</v>
      </c>
      <c r="Y458" s="141">
        <v>9620633.3647507727</v>
      </c>
      <c r="Z458" s="138">
        <v>7939197.5098337224</v>
      </c>
      <c r="AA458" s="138">
        <v>10935659.387312986</v>
      </c>
      <c r="AB458" s="129"/>
      <c r="AC458" s="68" t="str">
        <f>IF(AB458="","",((SUM(AB453:AB458))/(SUM(AA453:AA458))-1)*100)</f>
        <v/>
      </c>
    </row>
    <row r="459" spans="2:29" ht="13.5" x14ac:dyDescent="0.3">
      <c r="B459" s="92" t="s">
        <v>16</v>
      </c>
      <c r="C459" s="127">
        <v>8278920.6630708147</v>
      </c>
      <c r="D459" s="138">
        <v>6615784.1528084613</v>
      </c>
      <c r="E459" s="138">
        <v>8763057.7269216534</v>
      </c>
      <c r="F459" s="138">
        <v>7994113.167804433</v>
      </c>
      <c r="G459" s="138">
        <v>7362096.0161663815</v>
      </c>
      <c r="H459" s="138">
        <v>12046227.404641747</v>
      </c>
      <c r="I459" s="138">
        <v>13057739.540278705</v>
      </c>
      <c r="J459" s="138">
        <v>10743704.519082731</v>
      </c>
      <c r="K459" s="138">
        <v>9367170.5434367955</v>
      </c>
      <c r="L459" s="138">
        <v>10412845.523779791</v>
      </c>
      <c r="M459" s="138">
        <v>7130953.1295652362</v>
      </c>
      <c r="N459" s="138">
        <v>7073771.9183999998</v>
      </c>
      <c r="O459" s="138">
        <v>8020546.2637090441</v>
      </c>
      <c r="P459" s="138">
        <v>9429495.2392842788</v>
      </c>
      <c r="Q459" s="138">
        <v>8366867.9431457622</v>
      </c>
      <c r="R459" s="138">
        <v>9797917.8081877753</v>
      </c>
      <c r="S459" s="138">
        <v>6024206.3707649289</v>
      </c>
      <c r="T459" s="138">
        <v>7514564.7348870877</v>
      </c>
      <c r="U459" s="138">
        <v>7485000.265763903</v>
      </c>
      <c r="V459" s="138">
        <v>7693065.7123154541</v>
      </c>
      <c r="W459" s="138">
        <v>10753715.633934634</v>
      </c>
      <c r="X459" s="138">
        <v>11559933.823666606</v>
      </c>
      <c r="Y459" s="141">
        <v>11951063.13254855</v>
      </c>
      <c r="Z459" s="138">
        <v>12547763.191569882</v>
      </c>
      <c r="AA459" s="138">
        <v>9635210.8210713696</v>
      </c>
      <c r="AB459" s="129"/>
      <c r="AC459" s="68" t="str">
        <f>IF(AB459="","",((SUM(AB453:AB459))/(SUM(AA453:AA459))-1)*100)</f>
        <v/>
      </c>
    </row>
    <row r="460" spans="2:29" ht="13.5" x14ac:dyDescent="0.3">
      <c r="B460" s="92" t="s">
        <v>17</v>
      </c>
      <c r="C460" s="127">
        <v>6570457.5788188428</v>
      </c>
      <c r="D460" s="138">
        <v>8430804.6236842908</v>
      </c>
      <c r="E460" s="138">
        <v>8333620.973012154</v>
      </c>
      <c r="F460" s="138">
        <v>7805157.9216134464</v>
      </c>
      <c r="G460" s="138">
        <v>9396639.5845543984</v>
      </c>
      <c r="H460" s="138">
        <v>10131464.127841244</v>
      </c>
      <c r="I460" s="138">
        <v>10142697.996112134</v>
      </c>
      <c r="J460" s="138">
        <v>10068807.411394918</v>
      </c>
      <c r="K460" s="138">
        <v>8262546.5378089817</v>
      </c>
      <c r="L460" s="138">
        <v>8451811.4317756277</v>
      </c>
      <c r="M460" s="138">
        <v>9170268.7360529434</v>
      </c>
      <c r="N460" s="138">
        <v>8038008.4067204492</v>
      </c>
      <c r="O460" s="138">
        <v>7371642.7205442516</v>
      </c>
      <c r="P460" s="138">
        <v>6866594.1645107539</v>
      </c>
      <c r="Q460" s="138">
        <v>8830466.9992635939</v>
      </c>
      <c r="R460" s="138">
        <v>7974965.2435945105</v>
      </c>
      <c r="S460" s="138">
        <v>5779741.5134418989</v>
      </c>
      <c r="T460" s="138">
        <v>6674917.3725000899</v>
      </c>
      <c r="U460" s="138">
        <v>5484706.0706972741</v>
      </c>
      <c r="V460" s="138">
        <v>6152872.1564817354</v>
      </c>
      <c r="W460" s="138">
        <v>6926071.6297555231</v>
      </c>
      <c r="X460" s="138">
        <v>7230051.8800686076</v>
      </c>
      <c r="Y460" s="141">
        <v>8526452.349646844</v>
      </c>
      <c r="Z460" s="138">
        <v>12187664.062827077</v>
      </c>
      <c r="AA460" s="138">
        <v>14207265.853413517</v>
      </c>
      <c r="AB460" s="129"/>
      <c r="AC460" s="68" t="str">
        <f>IF(AB460="","",((SUM(AB453:AB460))/(SUM(AA453:AA460))-1)*100)</f>
        <v/>
      </c>
    </row>
    <row r="461" spans="2:29" ht="13.5" x14ac:dyDescent="0.3">
      <c r="B461" s="92" t="s">
        <v>18</v>
      </c>
      <c r="C461" s="127">
        <v>6017411.1597452294</v>
      </c>
      <c r="D461" s="138">
        <v>6761446.1388312029</v>
      </c>
      <c r="E461" s="138">
        <v>10380076.254462497</v>
      </c>
      <c r="F461" s="138">
        <v>9692991.4370546322</v>
      </c>
      <c r="G461" s="138">
        <v>7838262.3309306623</v>
      </c>
      <c r="H461" s="138">
        <v>8823664.2679946348</v>
      </c>
      <c r="I461" s="138">
        <v>9287305.7727978434</v>
      </c>
      <c r="J461" s="138">
        <v>8620918.300037574</v>
      </c>
      <c r="K461" s="138">
        <v>6801055.009655864</v>
      </c>
      <c r="L461" s="138">
        <v>8719176.3739424869</v>
      </c>
      <c r="M461" s="138">
        <v>7147471.8534744596</v>
      </c>
      <c r="N461" s="138">
        <v>5027642.8325025123</v>
      </c>
      <c r="O461" s="138">
        <v>6432534.4276101422</v>
      </c>
      <c r="P461" s="138">
        <v>9292523.5236491282</v>
      </c>
      <c r="Q461" s="138">
        <v>8462770.0437325742</v>
      </c>
      <c r="R461" s="138">
        <v>6823773.4689184697</v>
      </c>
      <c r="S461" s="138">
        <v>6999603.5781383263</v>
      </c>
      <c r="T461" s="138">
        <v>5615584.042432664</v>
      </c>
      <c r="U461" s="138">
        <v>5630401.0036791414</v>
      </c>
      <c r="V461" s="138">
        <v>6919050.1979255741</v>
      </c>
      <c r="W461" s="138">
        <v>5046092.6762387697</v>
      </c>
      <c r="X461" s="138">
        <v>8264716.7598680779</v>
      </c>
      <c r="Y461" s="141">
        <v>9048375.5351636074</v>
      </c>
      <c r="Z461" s="138">
        <v>10318817.912164927</v>
      </c>
      <c r="AA461" s="138">
        <v>10363454.892223217</v>
      </c>
      <c r="AB461" s="129"/>
      <c r="AC461" s="68" t="str">
        <f>IF(AB461="","",((SUM(AB453:AB461))/(SUM(AA453:AA461))-1)*100)</f>
        <v/>
      </c>
    </row>
    <row r="462" spans="2:29" ht="13.5" x14ac:dyDescent="0.3">
      <c r="B462" s="92" t="s">
        <v>19</v>
      </c>
      <c r="C462" s="127">
        <v>3833532.1226341804</v>
      </c>
      <c r="D462" s="138">
        <v>7047079.1908702552</v>
      </c>
      <c r="E462" s="138">
        <v>9735042.0139952432</v>
      </c>
      <c r="F462" s="138">
        <v>9663675.0576059017</v>
      </c>
      <c r="G462" s="138">
        <v>6851496.3757948652</v>
      </c>
      <c r="H462" s="138">
        <v>8329479.1658671964</v>
      </c>
      <c r="I462" s="138">
        <v>5959364.9837177182</v>
      </c>
      <c r="J462" s="138">
        <v>9543042.2133485042</v>
      </c>
      <c r="K462" s="138">
        <v>7291571.8061404843</v>
      </c>
      <c r="L462" s="138">
        <v>8059013.5691198194</v>
      </c>
      <c r="M462" s="138">
        <v>6318262.4219268169</v>
      </c>
      <c r="N462" s="138">
        <v>6221970.2227161601</v>
      </c>
      <c r="O462" s="138">
        <v>7095910.0081493817</v>
      </c>
      <c r="P462" s="138">
        <v>7622763.008114215</v>
      </c>
      <c r="Q462" s="138">
        <v>6051990.3062866367</v>
      </c>
      <c r="R462" s="138">
        <v>7051561.1567296209</v>
      </c>
      <c r="S462" s="138">
        <v>5852599.9018288162</v>
      </c>
      <c r="T462" s="138">
        <v>4805148.2057659086</v>
      </c>
      <c r="U462" s="138">
        <v>8373970.7786015887</v>
      </c>
      <c r="V462" s="138">
        <v>9532417.8108131606</v>
      </c>
      <c r="W462" s="138">
        <v>4605639.1235002363</v>
      </c>
      <c r="X462" s="138">
        <v>10228201.347284351</v>
      </c>
      <c r="Y462" s="141">
        <v>10089387.543873057</v>
      </c>
      <c r="Z462" s="138">
        <v>14845480.366214758</v>
      </c>
      <c r="AA462" s="138">
        <v>12793865.527816521</v>
      </c>
      <c r="AB462" s="129"/>
      <c r="AC462" s="68" t="str">
        <f>IF(AB462="","",((SUM(AB453:AB462))/(SUM(AA453:AA462))-1)*100)</f>
        <v/>
      </c>
    </row>
    <row r="463" spans="2:29" ht="13.5" x14ac:dyDescent="0.3">
      <c r="B463" s="92" t="s">
        <v>20</v>
      </c>
      <c r="C463" s="127">
        <v>3119015.0932436674</v>
      </c>
      <c r="D463" s="138">
        <v>8192584.8383999774</v>
      </c>
      <c r="E463" s="138">
        <v>6309597.7365802573</v>
      </c>
      <c r="F463" s="138">
        <v>6503223.4929514015</v>
      </c>
      <c r="G463" s="138">
        <v>8320497.9256218188</v>
      </c>
      <c r="H463" s="138">
        <v>11658335.949639495</v>
      </c>
      <c r="I463" s="138">
        <v>5408853.3857421326</v>
      </c>
      <c r="J463" s="138">
        <v>10296323.065287974</v>
      </c>
      <c r="K463" s="138">
        <v>4847003.8294567419</v>
      </c>
      <c r="L463" s="138">
        <v>7799931.7707045572</v>
      </c>
      <c r="M463" s="138">
        <v>6027834.320013565</v>
      </c>
      <c r="N463" s="138">
        <v>6061816.9671200002</v>
      </c>
      <c r="O463" s="138">
        <v>8135882.2250638697</v>
      </c>
      <c r="P463" s="138">
        <v>6790174.0981817013</v>
      </c>
      <c r="Q463" s="138">
        <v>6141254.0956711285</v>
      </c>
      <c r="R463" s="138">
        <v>5496502.0483793849</v>
      </c>
      <c r="S463" s="138">
        <v>5170353.637603322</v>
      </c>
      <c r="T463" s="138">
        <v>4069426.9533470348</v>
      </c>
      <c r="U463" s="138">
        <v>7618244.1945070624</v>
      </c>
      <c r="V463" s="138">
        <v>8197745.7952199569</v>
      </c>
      <c r="W463" s="138">
        <v>8995191.5974335019</v>
      </c>
      <c r="X463" s="138">
        <v>5736232.3611036586</v>
      </c>
      <c r="Y463" s="141">
        <v>14535543.721149523</v>
      </c>
      <c r="Z463" s="138">
        <v>7231411.1416650685</v>
      </c>
      <c r="AA463" s="138">
        <v>9744371.0041410346</v>
      </c>
      <c r="AB463" s="129"/>
      <c r="AC463" s="68" t="str">
        <f>IF(AB463="","",((SUM(AB453:AB463))/(SUM(AA453:AA463))-1)*100)</f>
        <v/>
      </c>
    </row>
    <row r="464" spans="2:29" ht="13.5" x14ac:dyDescent="0.3">
      <c r="B464" s="93" t="s">
        <v>21</v>
      </c>
      <c r="C464" s="130">
        <v>5401080.3567683399</v>
      </c>
      <c r="D464" s="131">
        <v>6456737.2098161317</v>
      </c>
      <c r="E464" s="131">
        <v>6479974.7636724999</v>
      </c>
      <c r="F464" s="131">
        <v>6927623.3932915507</v>
      </c>
      <c r="G464" s="131">
        <v>12448595.313855838</v>
      </c>
      <c r="H464" s="131">
        <v>7872634.1873881202</v>
      </c>
      <c r="I464" s="131">
        <v>8583846.6807108149</v>
      </c>
      <c r="J464" s="131">
        <v>6273955.5426948033</v>
      </c>
      <c r="K464" s="131">
        <v>11221298.989006836</v>
      </c>
      <c r="L464" s="131">
        <v>8482345.8119929284</v>
      </c>
      <c r="M464" s="131">
        <v>7557602.97303</v>
      </c>
      <c r="N464" s="131">
        <v>6590658.3423966998</v>
      </c>
      <c r="O464" s="131">
        <v>8026611.6275168024</v>
      </c>
      <c r="P464" s="131">
        <v>7469119.3473117948</v>
      </c>
      <c r="Q464" s="131">
        <v>5769479.2747177966</v>
      </c>
      <c r="R464" s="131">
        <v>6663537.8756498145</v>
      </c>
      <c r="S464" s="131">
        <v>5348423.2075660778</v>
      </c>
      <c r="T464" s="131">
        <v>7283409.2589905495</v>
      </c>
      <c r="U464" s="131">
        <v>6917637.408850152</v>
      </c>
      <c r="V464" s="131">
        <v>5924577.9820507318</v>
      </c>
      <c r="W464" s="131">
        <v>14954335.561402218</v>
      </c>
      <c r="X464" s="131">
        <v>8668729.7087952793</v>
      </c>
      <c r="Y464" s="136">
        <v>9189059.4104486611</v>
      </c>
      <c r="Z464" s="131">
        <v>9849845.773795709</v>
      </c>
      <c r="AA464" s="131">
        <v>10110230.953692721</v>
      </c>
      <c r="AB464" s="132"/>
      <c r="AC464" s="68" t="str">
        <f>IF(AB464="","",((SUM(AB453:AB464))/(SUM(AA453:AA464))-1)*100)</f>
        <v/>
      </c>
    </row>
    <row r="465" spans="2:29" ht="13" x14ac:dyDescent="0.3">
      <c r="B465" s="42" t="s">
        <v>22</v>
      </c>
      <c r="C465" s="65">
        <f t="shared" ref="C465:Y465" si="43">SUM(C453:C464)</f>
        <v>61343338.248858362</v>
      </c>
      <c r="D465" s="65">
        <f t="shared" si="43"/>
        <v>98534932.701635554</v>
      </c>
      <c r="E465" s="65">
        <f t="shared" si="43"/>
        <v>94430343.78315787</v>
      </c>
      <c r="F465" s="65">
        <f t="shared" si="43"/>
        <v>94403074.598827317</v>
      </c>
      <c r="G465" s="65">
        <f t="shared" si="43"/>
        <v>99355327.656784177</v>
      </c>
      <c r="H465" s="65">
        <f t="shared" si="43"/>
        <v>100580335.11031674</v>
      </c>
      <c r="I465" s="65">
        <f t="shared" si="43"/>
        <v>105510088.53996146</v>
      </c>
      <c r="J465" s="65">
        <f t="shared" si="43"/>
        <v>111001792.39556079</v>
      </c>
      <c r="K465" s="65">
        <f t="shared" si="43"/>
        <v>100551234.64108296</v>
      </c>
      <c r="L465" s="65">
        <f t="shared" si="43"/>
        <v>95365454.750592932</v>
      </c>
      <c r="M465" s="65">
        <f t="shared" si="43"/>
        <v>86691827.427846968</v>
      </c>
      <c r="N465" s="65">
        <f t="shared" si="43"/>
        <v>85052470.848044887</v>
      </c>
      <c r="O465" s="65">
        <f t="shared" si="43"/>
        <v>93694720.665393189</v>
      </c>
      <c r="P465" s="65">
        <f t="shared" si="43"/>
        <v>88515788.97556442</v>
      </c>
      <c r="Q465" s="65">
        <f t="shared" si="43"/>
        <v>87491846.387736455</v>
      </c>
      <c r="R465" s="65">
        <f t="shared" si="43"/>
        <v>84800237.057938322</v>
      </c>
      <c r="S465" s="65">
        <f t="shared" si="43"/>
        <v>74457838.517236546</v>
      </c>
      <c r="T465" s="65">
        <f t="shared" si="43"/>
        <v>78297750.372828126</v>
      </c>
      <c r="U465" s="65">
        <f t="shared" si="43"/>
        <v>83912282.924260929</v>
      </c>
      <c r="V465" s="65">
        <f t="shared" si="43"/>
        <v>86076475.340642065</v>
      </c>
      <c r="W465" s="65">
        <f t="shared" si="43"/>
        <v>118084731.36187673</v>
      </c>
      <c r="X465" s="65">
        <f t="shared" si="43"/>
        <v>103130397.88527435</v>
      </c>
      <c r="Y465" s="66">
        <f t="shared" si="43"/>
        <v>119629645.8610699</v>
      </c>
      <c r="Z465" s="66">
        <f>SUM(Z453:Z464)</f>
        <v>130619008.92899455</v>
      </c>
      <c r="AA465" s="66">
        <f>SUM(AA453:AA464)</f>
        <v>137280727.91288522</v>
      </c>
      <c r="AB465" s="66">
        <f>SUM(AB453:AB464)</f>
        <v>25066171.839564659</v>
      </c>
      <c r="AC465" s="62"/>
    </row>
    <row r="466" spans="2:29" x14ac:dyDescent="0.25"/>
    <row r="467" spans="2:29" x14ac:dyDescent="0.25">
      <c r="B467" s="17" t="str">
        <f>IF(B449="(Tudo)","DERIVADOS TOTAL",B449)</f>
        <v>PRODUTO</v>
      </c>
    </row>
    <row r="468" spans="2:29" ht="13" x14ac:dyDescent="0.3">
      <c r="B468" s="12" t="s">
        <v>100</v>
      </c>
    </row>
    <row r="469" spans="2:29" ht="13" x14ac:dyDescent="0.3">
      <c r="B469" s="9"/>
    </row>
    <row r="470" spans="2:29" ht="13" x14ac:dyDescent="0.3">
      <c r="B470" s="9"/>
    </row>
    <row r="471" spans="2:29" ht="13" x14ac:dyDescent="0.3">
      <c r="B471" s="9"/>
    </row>
    <row r="472" spans="2:29" ht="13" x14ac:dyDescent="0.3">
      <c r="B472" s="9"/>
    </row>
    <row r="473" spans="2:29" ht="13" x14ac:dyDescent="0.3">
      <c r="B473" s="9"/>
    </row>
    <row r="474" spans="2:29" ht="13" x14ac:dyDescent="0.3">
      <c r="B474" s="9"/>
    </row>
    <row r="475" spans="2:29" ht="13" x14ac:dyDescent="0.3">
      <c r="B475" s="9"/>
    </row>
    <row r="476" spans="2:29" ht="13" x14ac:dyDescent="0.3">
      <c r="B476" s="9"/>
    </row>
    <row r="477" spans="2:29" ht="13" x14ac:dyDescent="0.3">
      <c r="B477" s="9"/>
    </row>
    <row r="478" spans="2:29" ht="13" x14ac:dyDescent="0.3">
      <c r="B478" s="9"/>
    </row>
    <row r="479" spans="2:29" ht="13" x14ac:dyDescent="0.3">
      <c r="B479" s="9"/>
    </row>
    <row r="480" spans="2:29" ht="13" x14ac:dyDescent="0.3">
      <c r="B480" s="9"/>
    </row>
    <row r="481" spans="2:19" ht="13" x14ac:dyDescent="0.3">
      <c r="B481" s="9"/>
    </row>
    <row r="482" spans="2:19" ht="13" x14ac:dyDescent="0.3">
      <c r="B482" s="9"/>
    </row>
    <row r="483" spans="2:19" ht="13" x14ac:dyDescent="0.3">
      <c r="B483" s="9"/>
    </row>
    <row r="484" spans="2:19" ht="13" x14ac:dyDescent="0.3">
      <c r="B484" s="9"/>
    </row>
    <row r="485" spans="2:19" ht="13" x14ac:dyDescent="0.3">
      <c r="B485" s="9"/>
    </row>
    <row r="486" spans="2:19" ht="13" x14ac:dyDescent="0.3">
      <c r="B486" s="9"/>
    </row>
    <row r="487" spans="2:19" ht="13" x14ac:dyDescent="0.3">
      <c r="B487" s="9"/>
    </row>
    <row r="488" spans="2:19" ht="13" x14ac:dyDescent="0.3">
      <c r="B488" s="9"/>
    </row>
    <row r="489" spans="2:19" ht="13" x14ac:dyDescent="0.3">
      <c r="B489" s="9"/>
    </row>
    <row r="490" spans="2:19" ht="13" x14ac:dyDescent="0.3">
      <c r="B490" s="9"/>
    </row>
    <row r="491" spans="2:19" ht="13" x14ac:dyDescent="0.3">
      <c r="B491" s="9"/>
    </row>
    <row r="492" spans="2:19" ht="13" x14ac:dyDescent="0.3">
      <c r="B492" s="9"/>
    </row>
    <row r="493" spans="2:19" ht="13" x14ac:dyDescent="0.3">
      <c r="B493" s="9" t="s">
        <v>26</v>
      </c>
    </row>
    <row r="494" spans="2:19" ht="13" x14ac:dyDescent="0.3">
      <c r="B494" s="30" t="s">
        <v>53</v>
      </c>
    </row>
    <row r="495" spans="2:19" ht="13" x14ac:dyDescent="0.3">
      <c r="B495" s="30" t="s">
        <v>54</v>
      </c>
      <c r="S495" s="22"/>
    </row>
    <row r="496" spans="2:19" ht="13" x14ac:dyDescent="0.3">
      <c r="B496" s="30" t="s">
        <v>55</v>
      </c>
    </row>
    <row r="497" spans="2:29" x14ac:dyDescent="0.25">
      <c r="B497" s="30" t="s">
        <v>47</v>
      </c>
    </row>
    <row r="498" spans="2:29" x14ac:dyDescent="0.25">
      <c r="B498" s="30" t="s">
        <v>103</v>
      </c>
    </row>
    <row r="499" spans="2:29" x14ac:dyDescent="0.25">
      <c r="B499" s="30" t="str">
        <f>B89</f>
        <v>Dados atualizados em 28 de março de 2025.</v>
      </c>
    </row>
    <row r="500" spans="2:29" x14ac:dyDescent="0.25">
      <c r="B500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501" spans="2:29" x14ac:dyDescent="0.25"/>
    <row r="502" spans="2:29" ht="15.5" x14ac:dyDescent="0.35">
      <c r="B502" s="6" t="s">
        <v>29</v>
      </c>
    </row>
    <row r="503" spans="2:29" ht="33" customHeight="1" x14ac:dyDescent="0.25"/>
    <row r="504" spans="2:29" ht="18" x14ac:dyDescent="0.4">
      <c r="B504" s="5" t="s">
        <v>81</v>
      </c>
    </row>
    <row r="505" spans="2:29" ht="15.5" x14ac:dyDescent="0.35">
      <c r="B505" s="2"/>
    </row>
    <row r="506" spans="2:29" ht="15.5" x14ac:dyDescent="0.35">
      <c r="B506" s="27" t="s">
        <v>52</v>
      </c>
      <c r="C506" s="26"/>
      <c r="D506" s="26"/>
      <c r="E506" s="26"/>
      <c r="F506" s="26"/>
      <c r="G506" s="26"/>
    </row>
    <row r="507" spans="2:29" ht="15.5" x14ac:dyDescent="0.35">
      <c r="B507" s="27" t="s">
        <v>5</v>
      </c>
      <c r="C507" s="26"/>
      <c r="D507" s="26"/>
      <c r="E507" s="26"/>
      <c r="F507" s="26"/>
      <c r="G507" s="26"/>
    </row>
    <row r="508" spans="2:29" x14ac:dyDescent="0.25"/>
    <row r="509" spans="2:29" x14ac:dyDescent="0.25">
      <c r="B509" s="16" t="str">
        <f>IF(C510="(Tudo)","DERIVADOS TOTAL",C510)</f>
        <v>DERIVADOS TOTAL</v>
      </c>
    </row>
    <row r="510" spans="2:29" ht="13" x14ac:dyDescent="0.3">
      <c r="B510" s="114" t="s">
        <v>41</v>
      </c>
      <c r="C510" s="112" t="s">
        <v>42</v>
      </c>
    </row>
    <row r="511" spans="2:29" ht="15.5" x14ac:dyDescent="0.35">
      <c r="B511" s="53" t="s">
        <v>23</v>
      </c>
      <c r="C511" s="8" t="s">
        <v>24</v>
      </c>
      <c r="D511" s="8" t="s">
        <v>24</v>
      </c>
      <c r="E511" s="8" t="s">
        <v>24</v>
      </c>
      <c r="F511" s="8" t="s">
        <v>24</v>
      </c>
      <c r="G511" s="8" t="s">
        <v>24</v>
      </c>
      <c r="H511" s="8" t="s">
        <v>24</v>
      </c>
      <c r="I511" s="8" t="s">
        <v>24</v>
      </c>
      <c r="J511" s="8" t="s">
        <v>24</v>
      </c>
    </row>
    <row r="512" spans="2:29" ht="13" x14ac:dyDescent="0.3">
      <c r="B512" s="105"/>
      <c r="C512" s="105" t="s">
        <v>6</v>
      </c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106"/>
      <c r="AC512" s="67" t="s">
        <v>7</v>
      </c>
    </row>
    <row r="513" spans="1:29" ht="13" x14ac:dyDescent="0.3">
      <c r="B513" s="105" t="s">
        <v>8</v>
      </c>
      <c r="C513" s="107">
        <v>2000</v>
      </c>
      <c r="D513" s="78">
        <v>2001</v>
      </c>
      <c r="E513" s="78">
        <v>2002</v>
      </c>
      <c r="F513" s="78">
        <v>2003</v>
      </c>
      <c r="G513" s="78">
        <v>2004</v>
      </c>
      <c r="H513" s="78">
        <v>2005</v>
      </c>
      <c r="I513" s="78">
        <v>2006</v>
      </c>
      <c r="J513" s="78">
        <v>2007</v>
      </c>
      <c r="K513" s="76">
        <v>2008</v>
      </c>
      <c r="L513" s="76">
        <v>2009</v>
      </c>
      <c r="M513" s="76">
        <v>2010</v>
      </c>
      <c r="N513" s="76">
        <v>2011</v>
      </c>
      <c r="O513" s="76">
        <v>2012</v>
      </c>
      <c r="P513" s="76">
        <v>2013</v>
      </c>
      <c r="Q513" s="76">
        <v>2014</v>
      </c>
      <c r="R513" s="76">
        <v>2015</v>
      </c>
      <c r="S513" s="76">
        <v>2016</v>
      </c>
      <c r="T513" s="76">
        <v>2017</v>
      </c>
      <c r="U513" s="76">
        <v>2018</v>
      </c>
      <c r="V513" s="76">
        <v>2019</v>
      </c>
      <c r="W513" s="76">
        <v>2020</v>
      </c>
      <c r="X513" s="76">
        <v>2021</v>
      </c>
      <c r="Y513" s="76">
        <v>2022</v>
      </c>
      <c r="Z513" s="76">
        <v>2023</v>
      </c>
      <c r="AA513" s="76">
        <v>2024</v>
      </c>
      <c r="AB513" s="108">
        <v>2025</v>
      </c>
      <c r="AC513" s="69" t="s">
        <v>77</v>
      </c>
    </row>
    <row r="514" spans="1:29" ht="13.5" x14ac:dyDescent="0.3">
      <c r="B514" s="92" t="s">
        <v>10</v>
      </c>
      <c r="C514" s="127">
        <v>112219043</v>
      </c>
      <c r="D514" s="138">
        <v>349298021</v>
      </c>
      <c r="E514" s="138">
        <v>107401252</v>
      </c>
      <c r="F514" s="138">
        <v>211443839</v>
      </c>
      <c r="G514" s="138">
        <v>163444544</v>
      </c>
      <c r="H514" s="138">
        <v>316410751</v>
      </c>
      <c r="I514" s="138">
        <v>553749160</v>
      </c>
      <c r="J514" s="138">
        <v>372623119</v>
      </c>
      <c r="K514" s="141">
        <v>872290232</v>
      </c>
      <c r="L514" s="141">
        <v>273319325</v>
      </c>
      <c r="M514" s="141">
        <v>676477464</v>
      </c>
      <c r="N514" s="141">
        <v>604792842</v>
      </c>
      <c r="O514" s="141">
        <v>887050916</v>
      </c>
      <c r="P514" s="141">
        <v>706643481</v>
      </c>
      <c r="Q514" s="141">
        <v>766782641</v>
      </c>
      <c r="R514" s="138">
        <v>476653987</v>
      </c>
      <c r="S514" s="138">
        <v>242986868</v>
      </c>
      <c r="T514" s="138">
        <v>471257128</v>
      </c>
      <c r="U514" s="138">
        <v>423366313</v>
      </c>
      <c r="V514" s="138">
        <v>489235720</v>
      </c>
      <c r="W514" s="138">
        <v>662450336</v>
      </c>
      <c r="X514" s="138">
        <v>396705746</v>
      </c>
      <c r="Y514" s="141">
        <v>983874681</v>
      </c>
      <c r="Z514" s="138">
        <v>1113688907</v>
      </c>
      <c r="AA514" s="138">
        <v>1224216167</v>
      </c>
      <c r="AB514" s="129">
        <v>939538727</v>
      </c>
      <c r="AC514" s="68">
        <f>(IF(AA514=0,"n/d",(AB514/AA514)-1)*100)</f>
        <v>-23.253853990314109</v>
      </c>
    </row>
    <row r="515" spans="1:29" ht="13.5" x14ac:dyDescent="0.3">
      <c r="B515" s="92" t="s">
        <v>11</v>
      </c>
      <c r="C515" s="127">
        <v>120692581</v>
      </c>
      <c r="D515" s="138">
        <v>274538056</v>
      </c>
      <c r="E515" s="138">
        <v>85091179</v>
      </c>
      <c r="F515" s="138">
        <v>245771851</v>
      </c>
      <c r="G515" s="138">
        <v>175154772</v>
      </c>
      <c r="H515" s="138">
        <v>282386226</v>
      </c>
      <c r="I515" s="138">
        <v>451231858</v>
      </c>
      <c r="J515" s="138">
        <v>392549612</v>
      </c>
      <c r="K515" s="138">
        <v>700125446</v>
      </c>
      <c r="L515" s="138">
        <v>374981426</v>
      </c>
      <c r="M515" s="138">
        <v>562781280</v>
      </c>
      <c r="N515" s="138">
        <v>798955336</v>
      </c>
      <c r="O515" s="138">
        <v>994228614</v>
      </c>
      <c r="P515" s="138">
        <v>502256584</v>
      </c>
      <c r="Q515" s="138">
        <v>902693845</v>
      </c>
      <c r="R515" s="138">
        <v>323431786</v>
      </c>
      <c r="S515" s="138">
        <v>184942619</v>
      </c>
      <c r="T515" s="138">
        <v>395674785</v>
      </c>
      <c r="U515" s="138">
        <v>578257215</v>
      </c>
      <c r="V515" s="138">
        <v>471711140</v>
      </c>
      <c r="W515" s="138">
        <v>583470647</v>
      </c>
      <c r="X515" s="138">
        <v>226110462</v>
      </c>
      <c r="Y515" s="141">
        <v>936463226</v>
      </c>
      <c r="Z515" s="138">
        <v>1010255258</v>
      </c>
      <c r="AA515" s="138">
        <v>767800806</v>
      </c>
      <c r="AB515" s="129">
        <v>1182001282</v>
      </c>
      <c r="AC515" s="68">
        <f>IF(AB515="","",((SUM(AB514:AB515))/(SUM(AA514:AA515))-1)*100)</f>
        <v>6.5021050400457581</v>
      </c>
    </row>
    <row r="516" spans="1:29" ht="13.5" x14ac:dyDescent="0.3">
      <c r="B516" s="92" t="s">
        <v>12</v>
      </c>
      <c r="C516" s="127">
        <v>131347945</v>
      </c>
      <c r="D516" s="138">
        <v>229044991</v>
      </c>
      <c r="E516" s="138">
        <v>179207593</v>
      </c>
      <c r="F516" s="138">
        <v>279168362</v>
      </c>
      <c r="G516" s="138">
        <v>255248236</v>
      </c>
      <c r="H516" s="138">
        <v>318693193</v>
      </c>
      <c r="I516" s="138">
        <v>562336594</v>
      </c>
      <c r="J516" s="138">
        <v>681480048</v>
      </c>
      <c r="K516" s="138">
        <v>564436283</v>
      </c>
      <c r="L516" s="138">
        <v>307861872</v>
      </c>
      <c r="M516" s="138">
        <v>556933300</v>
      </c>
      <c r="N516" s="138">
        <v>839039527</v>
      </c>
      <c r="O516" s="138">
        <v>1001616190</v>
      </c>
      <c r="P516" s="138">
        <v>908518732</v>
      </c>
      <c r="Q516" s="138">
        <v>634423121</v>
      </c>
      <c r="R516" s="138">
        <v>421190706</v>
      </c>
      <c r="S516" s="138">
        <v>252074015</v>
      </c>
      <c r="T516" s="138">
        <v>493212872</v>
      </c>
      <c r="U516" s="138">
        <v>666243124</v>
      </c>
      <c r="V516" s="138">
        <v>403714667</v>
      </c>
      <c r="W516" s="138">
        <v>641096874</v>
      </c>
      <c r="X516" s="138">
        <v>428120277</v>
      </c>
      <c r="Y516" s="141">
        <v>1087938353</v>
      </c>
      <c r="Z516" s="138">
        <v>765773388</v>
      </c>
      <c r="AA516" s="138">
        <v>946810796</v>
      </c>
      <c r="AB516" s="129"/>
      <c r="AC516" s="68" t="str">
        <f>IF(AB516="","",((SUM(AB514:AB516))/(SUM(AA514:AA516))-1)*100)</f>
        <v/>
      </c>
    </row>
    <row r="517" spans="1:29" ht="13.5" x14ac:dyDescent="0.3">
      <c r="B517" s="92" t="s">
        <v>13</v>
      </c>
      <c r="C517" s="127">
        <v>80820582</v>
      </c>
      <c r="D517" s="138">
        <v>262209765</v>
      </c>
      <c r="E517" s="138">
        <v>160929036</v>
      </c>
      <c r="F517" s="138">
        <v>301410527</v>
      </c>
      <c r="G517" s="138">
        <v>263234805</v>
      </c>
      <c r="H517" s="138">
        <v>323581324</v>
      </c>
      <c r="I517" s="138">
        <v>637908688</v>
      </c>
      <c r="J517" s="138">
        <v>581064566</v>
      </c>
      <c r="K517" s="138">
        <v>859705103</v>
      </c>
      <c r="L517" s="138">
        <v>354114536</v>
      </c>
      <c r="M517" s="138">
        <v>459847735</v>
      </c>
      <c r="N517" s="138">
        <v>774618717</v>
      </c>
      <c r="O517" s="138">
        <v>932799302</v>
      </c>
      <c r="P517" s="138">
        <v>944058521</v>
      </c>
      <c r="Q517" s="138">
        <v>757045043</v>
      </c>
      <c r="R517" s="138">
        <v>364939917</v>
      </c>
      <c r="S517" s="138">
        <v>297726903</v>
      </c>
      <c r="T517" s="138">
        <v>364467661</v>
      </c>
      <c r="U517" s="138">
        <v>557314286</v>
      </c>
      <c r="V517" s="138">
        <v>544596867</v>
      </c>
      <c r="W517" s="138">
        <v>379109143</v>
      </c>
      <c r="X517" s="138">
        <v>879191227</v>
      </c>
      <c r="Y517" s="141">
        <v>1305524748</v>
      </c>
      <c r="Z517" s="138">
        <v>697873152</v>
      </c>
      <c r="AA517" s="138">
        <v>1350225642</v>
      </c>
      <c r="AB517" s="129"/>
      <c r="AC517" s="68" t="str">
        <f>IF(AB517="","",((SUM(AB514:AB517))/(SUM(AA514:AA517))-1)*100)</f>
        <v/>
      </c>
    </row>
    <row r="518" spans="1:29" ht="13.5" x14ac:dyDescent="0.3">
      <c r="B518" s="92" t="s">
        <v>14</v>
      </c>
      <c r="C518" s="127">
        <v>194472522</v>
      </c>
      <c r="D518" s="138">
        <v>221553939</v>
      </c>
      <c r="E518" s="138">
        <v>221188407</v>
      </c>
      <c r="F518" s="138">
        <v>242300695</v>
      </c>
      <c r="G518" s="138">
        <v>279128885</v>
      </c>
      <c r="H518" s="138">
        <v>278861565</v>
      </c>
      <c r="I518" s="138">
        <v>367331120</v>
      </c>
      <c r="J518" s="138">
        <v>720998460</v>
      </c>
      <c r="K518" s="138">
        <v>974655552</v>
      </c>
      <c r="L518" s="138">
        <v>494798303</v>
      </c>
      <c r="M518" s="138">
        <v>638709273</v>
      </c>
      <c r="N518" s="138">
        <v>879606777</v>
      </c>
      <c r="O518" s="138">
        <v>1153342981</v>
      </c>
      <c r="P518" s="138">
        <v>848672653</v>
      </c>
      <c r="Q518" s="138">
        <v>733621811</v>
      </c>
      <c r="R518" s="138">
        <v>482817320</v>
      </c>
      <c r="S518" s="138">
        <v>338556249</v>
      </c>
      <c r="T518" s="138">
        <v>419825723</v>
      </c>
      <c r="U518" s="138">
        <v>402390965</v>
      </c>
      <c r="V518" s="138">
        <v>629548045</v>
      </c>
      <c r="W518" s="138">
        <v>349911399</v>
      </c>
      <c r="X518" s="138">
        <v>881342185</v>
      </c>
      <c r="Y518" s="141">
        <v>872605368</v>
      </c>
      <c r="Z518" s="138">
        <v>1459323902</v>
      </c>
      <c r="AA518" s="138">
        <v>1077283392</v>
      </c>
      <c r="AB518" s="129"/>
      <c r="AC518" s="68" t="str">
        <f>IF(AB518="","",((SUM(AB514:AB518))/(SUM(AA514:AA518))-1)*100)</f>
        <v/>
      </c>
    </row>
    <row r="519" spans="1:29" ht="13.5" x14ac:dyDescent="0.3">
      <c r="B519" s="92" t="s">
        <v>15</v>
      </c>
      <c r="C519" s="127">
        <v>158961735</v>
      </c>
      <c r="D519" s="138">
        <v>182573474</v>
      </c>
      <c r="E519" s="138">
        <v>230694915</v>
      </c>
      <c r="F519" s="138">
        <v>169265703</v>
      </c>
      <c r="G519" s="138">
        <v>329420426</v>
      </c>
      <c r="H519" s="138">
        <v>379070224</v>
      </c>
      <c r="I519" s="138">
        <v>508473345</v>
      </c>
      <c r="J519" s="138">
        <v>673151098</v>
      </c>
      <c r="K519" s="138">
        <v>1014905706</v>
      </c>
      <c r="L519" s="138">
        <v>412164171</v>
      </c>
      <c r="M519" s="138">
        <v>578017440</v>
      </c>
      <c r="N519" s="138">
        <v>1003886248</v>
      </c>
      <c r="O519" s="138">
        <v>829662605</v>
      </c>
      <c r="P519" s="138">
        <v>756996800</v>
      </c>
      <c r="Q519" s="138">
        <v>1046536380</v>
      </c>
      <c r="R519" s="138">
        <v>564672431</v>
      </c>
      <c r="S519" s="138">
        <v>331450654</v>
      </c>
      <c r="T519" s="138">
        <v>368932410</v>
      </c>
      <c r="U519" s="138">
        <v>580365324</v>
      </c>
      <c r="V519" s="138">
        <v>426214303</v>
      </c>
      <c r="W519" s="138">
        <v>389375543</v>
      </c>
      <c r="X519" s="138">
        <v>683370129</v>
      </c>
      <c r="Y519" s="141">
        <v>1408332233</v>
      </c>
      <c r="Z519" s="138">
        <v>685459169</v>
      </c>
      <c r="AA519" s="138">
        <v>958792807</v>
      </c>
      <c r="AB519" s="129"/>
      <c r="AC519" s="68" t="str">
        <f>IF(AB519="","",((SUM(AB514:AB519))/(SUM(AA514:AA519))-1)*100)</f>
        <v/>
      </c>
    </row>
    <row r="520" spans="1:29" ht="13.5" x14ac:dyDescent="0.3">
      <c r="B520" s="92" t="s">
        <v>16</v>
      </c>
      <c r="C520" s="127">
        <v>238923088</v>
      </c>
      <c r="D520" s="138">
        <v>156843758</v>
      </c>
      <c r="E520" s="138">
        <v>219883837</v>
      </c>
      <c r="F520" s="138">
        <v>220354208</v>
      </c>
      <c r="G520" s="138">
        <v>272000700</v>
      </c>
      <c r="H520" s="138">
        <v>614607756</v>
      </c>
      <c r="I520" s="138">
        <v>820462198</v>
      </c>
      <c r="J520" s="138">
        <v>747881008</v>
      </c>
      <c r="K520" s="138">
        <v>1124803551</v>
      </c>
      <c r="L520" s="138">
        <v>686676979</v>
      </c>
      <c r="M520" s="138">
        <v>564526269</v>
      </c>
      <c r="N520" s="138">
        <v>841330943</v>
      </c>
      <c r="O520" s="138">
        <v>846072261</v>
      </c>
      <c r="P520" s="138">
        <v>1006479359</v>
      </c>
      <c r="Q520" s="138">
        <v>924632910</v>
      </c>
      <c r="R520" s="138">
        <v>618855710</v>
      </c>
      <c r="S520" s="138">
        <v>318475076</v>
      </c>
      <c r="T520" s="138">
        <v>434753358</v>
      </c>
      <c r="U520" s="138">
        <v>610413406</v>
      </c>
      <c r="V520" s="138">
        <v>567064630</v>
      </c>
      <c r="W520" s="138">
        <v>445773244</v>
      </c>
      <c r="X520" s="138">
        <v>883815008</v>
      </c>
      <c r="Y520" s="141">
        <v>1662806596</v>
      </c>
      <c r="Z520" s="138">
        <v>1062492111</v>
      </c>
      <c r="AA520" s="138">
        <v>922746519</v>
      </c>
      <c r="AB520" s="129"/>
      <c r="AC520" s="68" t="str">
        <f>IF(AB520="","",((SUM(AB514:AB520))/(SUM(AA514:AA520))-1)*100)</f>
        <v/>
      </c>
    </row>
    <row r="521" spans="1:29" ht="13.5" x14ac:dyDescent="0.3">
      <c r="B521" s="92" t="s">
        <v>17</v>
      </c>
      <c r="C521" s="127">
        <v>200130961</v>
      </c>
      <c r="D521" s="138">
        <v>200111361</v>
      </c>
      <c r="E521" s="138">
        <v>196253020</v>
      </c>
      <c r="F521" s="138">
        <v>244540585</v>
      </c>
      <c r="G521" s="138">
        <v>385990312</v>
      </c>
      <c r="H521" s="138">
        <v>543109479</v>
      </c>
      <c r="I521" s="138">
        <v>715780538</v>
      </c>
      <c r="J521" s="138">
        <v>771856683</v>
      </c>
      <c r="K521" s="138">
        <v>1079581442</v>
      </c>
      <c r="L521" s="138">
        <v>601305983</v>
      </c>
      <c r="M521" s="138">
        <v>724635639</v>
      </c>
      <c r="N521" s="138">
        <v>963509657</v>
      </c>
      <c r="O521" s="138">
        <v>811658819</v>
      </c>
      <c r="P521" s="138">
        <v>751736084</v>
      </c>
      <c r="Q521" s="138">
        <v>942549594</v>
      </c>
      <c r="R521" s="138">
        <v>469170189</v>
      </c>
      <c r="S521" s="138">
        <v>315370282</v>
      </c>
      <c r="T521" s="138">
        <v>395670989</v>
      </c>
      <c r="U521" s="138">
        <v>454561585</v>
      </c>
      <c r="V521" s="138">
        <v>446026556</v>
      </c>
      <c r="W521" s="138">
        <v>322585574</v>
      </c>
      <c r="X521" s="138">
        <v>569082905</v>
      </c>
      <c r="Y521" s="141">
        <v>1050172779</v>
      </c>
      <c r="Z521" s="138">
        <v>1045636891</v>
      </c>
      <c r="AA521" s="138">
        <v>1256865361</v>
      </c>
      <c r="AB521" s="129"/>
      <c r="AC521" s="68" t="str">
        <f>IF(AB521="","",((SUM(AB514:AB521))/(SUM(AA514:AA521))-1)*100)</f>
        <v/>
      </c>
    </row>
    <row r="522" spans="1:29" ht="13.5" x14ac:dyDescent="0.3">
      <c r="B522" s="92" t="s">
        <v>18</v>
      </c>
      <c r="C522" s="127">
        <v>192348596</v>
      </c>
      <c r="D522" s="138">
        <v>165674550</v>
      </c>
      <c r="E522" s="138">
        <v>264701251</v>
      </c>
      <c r="F522" s="138">
        <v>302303594</v>
      </c>
      <c r="G522" s="138">
        <v>270186718</v>
      </c>
      <c r="H522" s="138">
        <v>480686123</v>
      </c>
      <c r="I522" s="138">
        <v>635410247</v>
      </c>
      <c r="J522" s="138">
        <v>615486184</v>
      </c>
      <c r="K522" s="138">
        <v>866074427</v>
      </c>
      <c r="L522" s="138">
        <v>634849832</v>
      </c>
      <c r="M522" s="138">
        <v>578036339</v>
      </c>
      <c r="N522" s="138">
        <v>606923222</v>
      </c>
      <c r="O522" s="138">
        <v>759286527</v>
      </c>
      <c r="P522" s="138">
        <v>1074369954</v>
      </c>
      <c r="Q522" s="138">
        <v>898093758</v>
      </c>
      <c r="R522" s="138">
        <v>349271735</v>
      </c>
      <c r="S522" s="138">
        <v>353660759</v>
      </c>
      <c r="T522" s="138">
        <v>338925753</v>
      </c>
      <c r="U522" s="138">
        <v>466636754</v>
      </c>
      <c r="V522" s="138">
        <v>487728675</v>
      </c>
      <c r="W522" s="138">
        <v>235575839</v>
      </c>
      <c r="X522" s="138">
        <v>696258750</v>
      </c>
      <c r="Y522" s="141">
        <v>1043723206</v>
      </c>
      <c r="Z522" s="138">
        <v>998178062</v>
      </c>
      <c r="AA522" s="138">
        <v>945500816</v>
      </c>
      <c r="AB522" s="129"/>
      <c r="AC522" s="68" t="str">
        <f>IF(AB522="","",((SUM(AB514:AB522))/(SUM(AA514:AA522))-1)*100)</f>
        <v/>
      </c>
    </row>
    <row r="523" spans="1:29" ht="13.5" x14ac:dyDescent="0.3">
      <c r="B523" s="92" t="s">
        <v>19</v>
      </c>
      <c r="C523" s="127">
        <v>123152735</v>
      </c>
      <c r="D523" s="138">
        <v>157524576</v>
      </c>
      <c r="E523" s="138">
        <v>263542841</v>
      </c>
      <c r="F523" s="138">
        <v>290031908</v>
      </c>
      <c r="G523" s="138">
        <v>259379182</v>
      </c>
      <c r="H523" s="138">
        <v>547496946</v>
      </c>
      <c r="I523" s="138">
        <v>353777974</v>
      </c>
      <c r="J523" s="138">
        <v>709116060</v>
      </c>
      <c r="K523" s="138">
        <v>794241445</v>
      </c>
      <c r="L523" s="138">
        <v>601592967</v>
      </c>
      <c r="M523" s="138">
        <v>513026373</v>
      </c>
      <c r="N523" s="138">
        <v>714325601</v>
      </c>
      <c r="O523" s="138">
        <v>837033610</v>
      </c>
      <c r="P523" s="138">
        <v>886954902</v>
      </c>
      <c r="Q523" s="138">
        <v>637369563</v>
      </c>
      <c r="R523" s="138">
        <v>358473265</v>
      </c>
      <c r="S523" s="138">
        <v>306878071</v>
      </c>
      <c r="T523" s="138">
        <v>329256805</v>
      </c>
      <c r="U523" s="138">
        <v>873960390</v>
      </c>
      <c r="V523" s="138">
        <v>642856884</v>
      </c>
      <c r="W523" s="138">
        <v>210375220</v>
      </c>
      <c r="X523" s="138">
        <v>882888756</v>
      </c>
      <c r="Y523" s="141">
        <v>1016416782</v>
      </c>
      <c r="Z523" s="138">
        <v>1479081928</v>
      </c>
      <c r="AA523" s="138">
        <v>1044575988</v>
      </c>
      <c r="AB523" s="129"/>
      <c r="AC523" s="68" t="str">
        <f>IF(AB523="","",((SUM(AB514:AB523))/(SUM(AA514:AA523))-1)*100)</f>
        <v/>
      </c>
    </row>
    <row r="524" spans="1:29" ht="13.5" x14ac:dyDescent="0.3">
      <c r="B524" s="92" t="s">
        <v>20</v>
      </c>
      <c r="C524" s="127">
        <v>113591935</v>
      </c>
      <c r="D524" s="138">
        <v>170962272</v>
      </c>
      <c r="E524" s="138">
        <v>177069487</v>
      </c>
      <c r="F524" s="138">
        <v>207977295</v>
      </c>
      <c r="G524" s="138">
        <v>316972788</v>
      </c>
      <c r="H524" s="138">
        <v>713314992</v>
      </c>
      <c r="I524" s="138">
        <v>338947160</v>
      </c>
      <c r="J524" s="138">
        <v>860487298</v>
      </c>
      <c r="K524" s="138">
        <v>416009062</v>
      </c>
      <c r="L524" s="138">
        <v>579896116</v>
      </c>
      <c r="M524" s="138">
        <v>507024571</v>
      </c>
      <c r="N524" s="138">
        <v>708769114</v>
      </c>
      <c r="O524" s="138">
        <v>918602925</v>
      </c>
      <c r="P524" s="138">
        <v>776769453</v>
      </c>
      <c r="Q524" s="138">
        <v>569504391</v>
      </c>
      <c r="R524" s="138">
        <v>286737511</v>
      </c>
      <c r="S524" s="138">
        <v>290069758</v>
      </c>
      <c r="T524" s="138">
        <v>297757653</v>
      </c>
      <c r="U524" s="138">
        <v>616086849</v>
      </c>
      <c r="V524" s="138">
        <v>595919447</v>
      </c>
      <c r="W524" s="138">
        <v>400354798</v>
      </c>
      <c r="X524" s="138">
        <v>523002071</v>
      </c>
      <c r="Y524" s="141">
        <v>1481257562</v>
      </c>
      <c r="Z524" s="138">
        <v>719653139</v>
      </c>
      <c r="AA524" s="138">
        <v>819899673</v>
      </c>
      <c r="AB524" s="129"/>
      <c r="AC524" s="68" t="str">
        <f>IF(AB524="","",((SUM(AB514:AB524))/(SUM(AA514:AA524))-1)*100)</f>
        <v/>
      </c>
    </row>
    <row r="525" spans="1:29" ht="13.5" x14ac:dyDescent="0.3">
      <c r="B525" s="93" t="s">
        <v>21</v>
      </c>
      <c r="C525" s="130">
        <v>187376723</v>
      </c>
      <c r="D525" s="131">
        <v>128044936</v>
      </c>
      <c r="E525" s="131">
        <v>165621937</v>
      </c>
      <c r="F525" s="131">
        <v>202308498</v>
      </c>
      <c r="G525" s="131">
        <v>477473883</v>
      </c>
      <c r="H525" s="131">
        <v>444102004</v>
      </c>
      <c r="I525" s="131">
        <v>466335629</v>
      </c>
      <c r="J525" s="131">
        <v>555801291</v>
      </c>
      <c r="K525" s="131">
        <v>606320440</v>
      </c>
      <c r="L525" s="131">
        <v>676705607</v>
      </c>
      <c r="M525" s="131">
        <v>695405520</v>
      </c>
      <c r="N525" s="131">
        <v>744132137</v>
      </c>
      <c r="O525" s="131">
        <v>855690280</v>
      </c>
      <c r="P525" s="131">
        <v>778162272</v>
      </c>
      <c r="Q525" s="131">
        <v>492915258</v>
      </c>
      <c r="R525" s="131">
        <v>305884905</v>
      </c>
      <c r="S525" s="131">
        <v>304419707</v>
      </c>
      <c r="T525" s="131">
        <v>504880276</v>
      </c>
      <c r="U525" s="131">
        <v>538511995</v>
      </c>
      <c r="V525" s="131">
        <v>450566507</v>
      </c>
      <c r="W525" s="131">
        <v>700007668</v>
      </c>
      <c r="X525" s="131">
        <v>766854125</v>
      </c>
      <c r="Y525" s="136">
        <v>896836565</v>
      </c>
      <c r="Z525" s="131">
        <v>997501274</v>
      </c>
      <c r="AA525" s="131">
        <v>825295581</v>
      </c>
      <c r="AB525" s="132"/>
      <c r="AC525" s="68" t="str">
        <f>IF(AB525="","",((SUM(AB514:AB525))/(SUM(AA514:AA525))-1)*100)</f>
        <v/>
      </c>
    </row>
    <row r="526" spans="1:29" ht="13" x14ac:dyDescent="0.3">
      <c r="B526" s="42" t="s">
        <v>22</v>
      </c>
      <c r="C526" s="65">
        <f t="shared" ref="C526:Z526" si="44">SUM(C514:C525)</f>
        <v>1854038446</v>
      </c>
      <c r="D526" s="65">
        <f t="shared" si="44"/>
        <v>2498379699</v>
      </c>
      <c r="E526" s="65">
        <f t="shared" si="44"/>
        <v>2271584755</v>
      </c>
      <c r="F526" s="65">
        <f t="shared" si="44"/>
        <v>2916877065</v>
      </c>
      <c r="G526" s="65">
        <f t="shared" si="44"/>
        <v>3447635251</v>
      </c>
      <c r="H526" s="65">
        <f t="shared" si="44"/>
        <v>5242320583</v>
      </c>
      <c r="I526" s="65">
        <f t="shared" si="44"/>
        <v>6411744511</v>
      </c>
      <c r="J526" s="65">
        <f t="shared" si="44"/>
        <v>7682495427</v>
      </c>
      <c r="K526" s="65">
        <f t="shared" si="44"/>
        <v>9873148689</v>
      </c>
      <c r="L526" s="65">
        <f t="shared" si="44"/>
        <v>5998267117</v>
      </c>
      <c r="M526" s="65">
        <f t="shared" si="44"/>
        <v>7055421203</v>
      </c>
      <c r="N526" s="65">
        <f t="shared" si="44"/>
        <v>9479890121</v>
      </c>
      <c r="O526" s="65">
        <f t="shared" si="44"/>
        <v>10827045030</v>
      </c>
      <c r="P526" s="65">
        <f t="shared" si="44"/>
        <v>9941618795</v>
      </c>
      <c r="Q526" s="65">
        <f t="shared" si="44"/>
        <v>9306168315</v>
      </c>
      <c r="R526" s="65">
        <f t="shared" si="44"/>
        <v>5022099462</v>
      </c>
      <c r="S526" s="65">
        <f t="shared" si="44"/>
        <v>3536610961</v>
      </c>
      <c r="T526" s="65">
        <f t="shared" si="44"/>
        <v>4814615413</v>
      </c>
      <c r="U526" s="65">
        <f t="shared" si="44"/>
        <v>6768108206</v>
      </c>
      <c r="V526" s="65">
        <f t="shared" si="44"/>
        <v>6155183441</v>
      </c>
      <c r="W526" s="65">
        <f t="shared" si="44"/>
        <v>5320086285</v>
      </c>
      <c r="X526" s="65">
        <f t="shared" si="44"/>
        <v>7816741641</v>
      </c>
      <c r="Y526" s="66">
        <f t="shared" si="44"/>
        <v>13745952099</v>
      </c>
      <c r="Z526" s="66">
        <f t="shared" si="44"/>
        <v>12034917181</v>
      </c>
      <c r="AA526" s="66">
        <f>SUM(AA514:AA525)</f>
        <v>12140013548</v>
      </c>
      <c r="AB526" s="66">
        <f>SUM(AB514:AB525)</f>
        <v>2121540009</v>
      </c>
      <c r="AC526" s="62"/>
    </row>
    <row r="527" spans="1:29" x14ac:dyDescent="0.25">
      <c r="A527" s="36"/>
      <c r="B527" s="36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6"/>
      <c r="O527" s="36"/>
      <c r="P527" s="36"/>
    </row>
    <row r="528" spans="1:29" x14ac:dyDescent="0.25">
      <c r="A528" s="36"/>
      <c r="B528" s="39" t="str">
        <f>IF(B510="(Tudo)","DERIVADOS TOTAL",B510)</f>
        <v>PRODUTO</v>
      </c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6"/>
      <c r="O528" s="36"/>
      <c r="P528" s="36"/>
    </row>
    <row r="529" spans="1:16" ht="13" x14ac:dyDescent="0.3">
      <c r="A529" s="36"/>
      <c r="B529" s="40" t="s">
        <v>37</v>
      </c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6"/>
      <c r="O529" s="36"/>
      <c r="P529" s="36"/>
    </row>
    <row r="530" spans="1:16" x14ac:dyDescent="0.25">
      <c r="A530" s="36"/>
      <c r="B530" s="36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6"/>
      <c r="O530" s="36"/>
      <c r="P530" s="36"/>
    </row>
    <row r="531" spans="1:16" x14ac:dyDescent="0.25">
      <c r="A531" s="36"/>
      <c r="B531" s="36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6"/>
      <c r="O531" s="36"/>
      <c r="P531" s="36"/>
    </row>
    <row r="532" spans="1:16" x14ac:dyDescent="0.25">
      <c r="A532" s="36"/>
      <c r="B532" s="36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6"/>
      <c r="O532" s="36"/>
      <c r="P532" s="36"/>
    </row>
    <row r="533" spans="1:16" x14ac:dyDescent="0.25">
      <c r="A533" s="36"/>
      <c r="B533" s="36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6"/>
      <c r="O533" s="36"/>
      <c r="P533" s="36"/>
    </row>
    <row r="534" spans="1:16" x14ac:dyDescent="0.25">
      <c r="A534" s="36"/>
      <c r="B534" s="36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6"/>
      <c r="O534" s="36"/>
      <c r="P534" s="36"/>
    </row>
    <row r="535" spans="1:16" x14ac:dyDescent="0.25">
      <c r="A535" s="36"/>
      <c r="B535" s="36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6"/>
      <c r="O535" s="36"/>
      <c r="P535" s="36"/>
    </row>
    <row r="536" spans="1:16" x14ac:dyDescent="0.25">
      <c r="A536" s="36"/>
      <c r="B536" s="36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6"/>
      <c r="O536" s="36"/>
      <c r="P536" s="36"/>
    </row>
    <row r="537" spans="1:16" x14ac:dyDescent="0.25">
      <c r="A537" s="36"/>
      <c r="B537" s="36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6"/>
      <c r="O537" s="36"/>
      <c r="P537" s="36"/>
    </row>
    <row r="538" spans="1:16" x14ac:dyDescent="0.25">
      <c r="A538" s="36"/>
      <c r="B538" s="36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6"/>
      <c r="O538" s="36"/>
      <c r="P538" s="36"/>
    </row>
    <row r="539" spans="1:16" x14ac:dyDescent="0.25">
      <c r="A539" s="36"/>
      <c r="B539" s="36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6"/>
      <c r="O539" s="36"/>
      <c r="P539" s="36"/>
    </row>
    <row r="540" spans="1:16" ht="13" x14ac:dyDescent="0.3">
      <c r="A540" s="36"/>
      <c r="B540" s="41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6"/>
      <c r="O540" s="36"/>
      <c r="P540" s="36"/>
    </row>
    <row r="541" spans="1:16" ht="13" x14ac:dyDescent="0.3">
      <c r="A541" s="36"/>
      <c r="B541" s="41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6"/>
      <c r="O541" s="36"/>
      <c r="P541" s="36"/>
    </row>
    <row r="542" spans="1:16" ht="13" x14ac:dyDescent="0.3">
      <c r="A542" s="36"/>
      <c r="B542" s="41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6"/>
      <c r="O542" s="36"/>
      <c r="P542" s="36"/>
    </row>
    <row r="543" spans="1:16" ht="13" x14ac:dyDescent="0.3">
      <c r="A543" s="36"/>
      <c r="B543" s="41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6"/>
      <c r="O543" s="36"/>
      <c r="P543" s="36"/>
    </row>
    <row r="544" spans="1:16" ht="13" x14ac:dyDescent="0.3">
      <c r="A544" s="36"/>
      <c r="B544" s="41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6"/>
      <c r="O544" s="36"/>
      <c r="P544" s="36"/>
    </row>
    <row r="545" spans="1:16" ht="13" x14ac:dyDescent="0.3">
      <c r="A545" s="36"/>
      <c r="B545" s="41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6"/>
      <c r="O545" s="36"/>
      <c r="P545" s="36"/>
    </row>
    <row r="546" spans="1:16" ht="13" x14ac:dyDescent="0.3">
      <c r="A546" s="36"/>
      <c r="B546" s="41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6"/>
      <c r="O546" s="36"/>
      <c r="P546" s="36"/>
    </row>
    <row r="547" spans="1:16" ht="13" x14ac:dyDescent="0.3">
      <c r="A547" s="36"/>
      <c r="B547" s="41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6"/>
      <c r="O547" s="36"/>
      <c r="P547" s="36"/>
    </row>
    <row r="548" spans="1:16" ht="13" x14ac:dyDescent="0.3">
      <c r="A548" s="36"/>
      <c r="B548" s="41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6"/>
      <c r="O548" s="36"/>
      <c r="P548" s="36"/>
    </row>
    <row r="549" spans="1:16" ht="13" x14ac:dyDescent="0.3">
      <c r="A549" s="36"/>
      <c r="B549" s="41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6"/>
      <c r="O549" s="36"/>
      <c r="P549" s="36"/>
    </row>
    <row r="550" spans="1:16" ht="13" x14ac:dyDescent="0.3">
      <c r="A550" s="36"/>
      <c r="B550" s="41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6"/>
      <c r="O550" s="36"/>
      <c r="P550" s="36"/>
    </row>
    <row r="551" spans="1:16" ht="13" x14ac:dyDescent="0.3">
      <c r="A551" s="36"/>
      <c r="B551" s="41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6"/>
      <c r="O551" s="36"/>
      <c r="P551" s="36"/>
    </row>
    <row r="552" spans="1:16" ht="13" x14ac:dyDescent="0.3">
      <c r="A552" s="36"/>
      <c r="B552" s="41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6"/>
      <c r="O552" s="36"/>
      <c r="P552" s="36"/>
    </row>
    <row r="553" spans="1:16" ht="13" x14ac:dyDescent="0.3">
      <c r="A553" s="36"/>
      <c r="B553" s="41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6"/>
      <c r="O553" s="36"/>
      <c r="P553" s="36"/>
    </row>
    <row r="554" spans="1:16" ht="13" x14ac:dyDescent="0.3">
      <c r="A554" s="36"/>
      <c r="B554" s="41" t="s">
        <v>26</v>
      </c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6"/>
      <c r="O554" s="36"/>
      <c r="P554" s="36"/>
    </row>
    <row r="555" spans="1:16" ht="13" x14ac:dyDescent="0.3">
      <c r="A555" s="36"/>
      <c r="B555" s="41" t="s">
        <v>56</v>
      </c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</row>
    <row r="556" spans="1:16" ht="13" x14ac:dyDescent="0.3">
      <c r="B556" s="30" t="s">
        <v>57</v>
      </c>
    </row>
    <row r="557" spans="1:16" ht="13" x14ac:dyDescent="0.3">
      <c r="B557" s="30" t="s">
        <v>58</v>
      </c>
    </row>
    <row r="558" spans="1:16" ht="13" x14ac:dyDescent="0.3">
      <c r="B558" s="30" t="s">
        <v>59</v>
      </c>
    </row>
    <row r="559" spans="1:16" x14ac:dyDescent="0.25">
      <c r="B559" s="30" t="s">
        <v>47</v>
      </c>
    </row>
    <row r="560" spans="1:16" ht="13" x14ac:dyDescent="0.3">
      <c r="B560" s="30" t="s">
        <v>32</v>
      </c>
    </row>
    <row r="561" spans="1:29" x14ac:dyDescent="0.25">
      <c r="B561" s="30" t="s">
        <v>36</v>
      </c>
    </row>
    <row r="562" spans="1:29" x14ac:dyDescent="0.25">
      <c r="B562" s="30" t="str">
        <f>B89</f>
        <v>Dados atualizados em 28 de março de 2025.</v>
      </c>
    </row>
    <row r="563" spans="1:29" x14ac:dyDescent="0.25">
      <c r="B563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564" spans="1:29" x14ac:dyDescent="0.25"/>
    <row r="565" spans="1:29" x14ac:dyDescent="0.25"/>
    <row r="566" spans="1:29" ht="15.5" x14ac:dyDescent="0.35">
      <c r="B566" s="6" t="s">
        <v>29</v>
      </c>
    </row>
    <row r="567" spans="1:29" ht="15.5" x14ac:dyDescent="0.35">
      <c r="B567" s="6"/>
      <c r="Z567" s="36"/>
      <c r="AA567" s="36"/>
      <c r="AB567" s="36"/>
      <c r="AC567" s="36"/>
    </row>
    <row r="568" spans="1:29" ht="18" x14ac:dyDescent="0.4">
      <c r="B568" s="5" t="s">
        <v>106</v>
      </c>
      <c r="Z568" s="36"/>
      <c r="AA568" s="36"/>
      <c r="AB568" s="36"/>
      <c r="AC568" s="36"/>
    </row>
    <row r="569" spans="1:29" x14ac:dyDescent="0.25">
      <c r="Z569" s="36"/>
      <c r="AA569" s="36"/>
      <c r="AB569" s="36"/>
      <c r="AC569" s="36"/>
    </row>
    <row r="570" spans="1:29" ht="15.5" x14ac:dyDescent="0.35">
      <c r="A570" s="36"/>
      <c r="B570" s="51" t="s">
        <v>23</v>
      </c>
      <c r="C570" s="8" t="s">
        <v>24</v>
      </c>
      <c r="D570" s="8" t="s">
        <v>24</v>
      </c>
      <c r="E570" s="8" t="s">
        <v>24</v>
      </c>
      <c r="F570" s="8" t="s">
        <v>24</v>
      </c>
      <c r="G570" s="8" t="s">
        <v>24</v>
      </c>
      <c r="H570" s="8" t="s">
        <v>24</v>
      </c>
      <c r="I570" s="8" t="s">
        <v>24</v>
      </c>
      <c r="J570" s="8" t="s">
        <v>24</v>
      </c>
      <c r="Z570" s="36"/>
      <c r="AA570" s="36"/>
      <c r="AB570" s="36"/>
      <c r="AC570" s="36"/>
    </row>
    <row r="571" spans="1:29" s="36" customFormat="1" ht="13" x14ac:dyDescent="0.3">
      <c r="B571" s="164"/>
      <c r="C571" s="166" t="s">
        <v>6</v>
      </c>
      <c r="D571" s="166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67" t="s">
        <v>7</v>
      </c>
    </row>
    <row r="572" spans="1:29" s="36" customFormat="1" ht="13" x14ac:dyDescent="0.3">
      <c r="B572" s="166" t="s">
        <v>8</v>
      </c>
      <c r="C572" s="165">
        <v>2000</v>
      </c>
      <c r="D572" s="165">
        <v>2001</v>
      </c>
      <c r="E572" s="165">
        <v>2002</v>
      </c>
      <c r="F572" s="165">
        <v>2003</v>
      </c>
      <c r="G572" s="165">
        <v>2004</v>
      </c>
      <c r="H572" s="165">
        <v>2005</v>
      </c>
      <c r="I572" s="165">
        <v>2006</v>
      </c>
      <c r="J572" s="165">
        <v>2007</v>
      </c>
      <c r="K572" s="165">
        <v>2008</v>
      </c>
      <c r="L572" s="165">
        <v>2009</v>
      </c>
      <c r="M572" s="165">
        <v>2010</v>
      </c>
      <c r="N572" s="165">
        <v>2011</v>
      </c>
      <c r="O572" s="165">
        <v>2012</v>
      </c>
      <c r="P572" s="165">
        <v>2013</v>
      </c>
      <c r="Q572" s="165">
        <v>2014</v>
      </c>
      <c r="R572" s="165">
        <v>2015</v>
      </c>
      <c r="S572" s="165">
        <v>2016</v>
      </c>
      <c r="T572" s="165">
        <v>2017</v>
      </c>
      <c r="U572" s="165">
        <v>2018</v>
      </c>
      <c r="V572" s="165">
        <v>2019</v>
      </c>
      <c r="W572" s="165">
        <v>2020</v>
      </c>
      <c r="X572" s="165">
        <v>2021</v>
      </c>
      <c r="Y572" s="165">
        <v>2022</v>
      </c>
      <c r="Z572" s="165">
        <v>2023</v>
      </c>
      <c r="AA572" s="165">
        <v>2024</v>
      </c>
      <c r="AB572" s="165">
        <v>2025</v>
      </c>
      <c r="AC572" s="69" t="s">
        <v>77</v>
      </c>
    </row>
    <row r="573" spans="1:29" s="36" customFormat="1" ht="13.5" x14ac:dyDescent="0.3">
      <c r="B573" s="167" t="s">
        <v>10</v>
      </c>
      <c r="C573" s="154">
        <v>645805.24337000004</v>
      </c>
      <c r="D573" s="141">
        <v>1653245.8115600003</v>
      </c>
      <c r="E573" s="141">
        <v>2911367.8851887551</v>
      </c>
      <c r="F573" s="141">
        <v>2536163.9177277866</v>
      </c>
      <c r="G573" s="141">
        <v>3517094.8352963389</v>
      </c>
      <c r="H573" s="141">
        <v>4469445.889843395</v>
      </c>
      <c r="I573" s="141">
        <v>5069811.8940516626</v>
      </c>
      <c r="J573" s="141">
        <v>4904423.0869890442</v>
      </c>
      <c r="K573" s="141">
        <v>6363914.7374175778</v>
      </c>
      <c r="L573" s="141">
        <v>4007573.3480054983</v>
      </c>
      <c r="M573" s="141">
        <v>4167496.8627355006</v>
      </c>
      <c r="N573" s="141">
        <v>4488908.4851555005</v>
      </c>
      <c r="O573" s="141">
        <v>4256066.6478750017</v>
      </c>
      <c r="P573" s="141">
        <v>9489809.9718247857</v>
      </c>
      <c r="Q573" s="141">
        <v>7534383.8234839989</v>
      </c>
      <c r="R573" s="141">
        <v>14688687.524708387</v>
      </c>
      <c r="S573" s="141">
        <v>9165716.4316619989</v>
      </c>
      <c r="T573" s="141">
        <v>2855330.9480955005</v>
      </c>
      <c r="U573" s="141">
        <v>4536441.0271950001</v>
      </c>
      <c r="V573" s="141">
        <v>4277600.4569759993</v>
      </c>
      <c r="W573" s="141">
        <v>6573503.9570199987</v>
      </c>
      <c r="X573" s="141">
        <v>8213405.0913124932</v>
      </c>
      <c r="Y573" s="141">
        <v>8715902.7093220055</v>
      </c>
      <c r="Z573" s="141">
        <v>3573789.4158049999</v>
      </c>
      <c r="AA573" s="141">
        <v>4214251.8136343621</v>
      </c>
      <c r="AB573" s="141">
        <v>4311964.9204099998</v>
      </c>
      <c r="AC573" s="68">
        <f>(IF(AA573=0,"n/d",(AB573/AA573)-1)*100)</f>
        <v>2.3186347445946831</v>
      </c>
    </row>
    <row r="574" spans="1:29" s="36" customFormat="1" ht="13.5" x14ac:dyDescent="0.3">
      <c r="B574" s="167" t="s">
        <v>11</v>
      </c>
      <c r="C574" s="141">
        <v>751998.83569999994</v>
      </c>
      <c r="D574" s="141">
        <v>1869875.3049899999</v>
      </c>
      <c r="E574" s="141">
        <v>2641585.6845355504</v>
      </c>
      <c r="F574" s="141">
        <v>2418080.7830963586</v>
      </c>
      <c r="G574" s="141">
        <v>3787180.8538567298</v>
      </c>
      <c r="H574" s="141">
        <v>3963305.632574406</v>
      </c>
      <c r="I574" s="141">
        <v>4874758.3208016865</v>
      </c>
      <c r="J574" s="141">
        <v>4576118.4229744831</v>
      </c>
      <c r="K574" s="141">
        <v>5984513.8492640136</v>
      </c>
      <c r="L574" s="141">
        <v>3562246.5940581933</v>
      </c>
      <c r="M574" s="141">
        <v>4672049.9674081933</v>
      </c>
      <c r="N574" s="141">
        <v>5717476.3308301922</v>
      </c>
      <c r="O574" s="141">
        <v>5475231.3466829993</v>
      </c>
      <c r="P574" s="141">
        <v>8936915.2989110872</v>
      </c>
      <c r="Q574" s="141">
        <v>6837706.290058</v>
      </c>
      <c r="R574" s="141">
        <v>11255880.706181999</v>
      </c>
      <c r="S574" s="141">
        <v>8184944.685469999</v>
      </c>
      <c r="T574" s="141">
        <v>3618909.3490531924</v>
      </c>
      <c r="U574" s="141">
        <v>5752796.9023000002</v>
      </c>
      <c r="V574" s="141">
        <v>4474178.1321999999</v>
      </c>
      <c r="W574" s="141">
        <v>3514306.4328399999</v>
      </c>
      <c r="X574" s="141">
        <v>6796712.3487037336</v>
      </c>
      <c r="Y574" s="141">
        <v>7088054.878854447</v>
      </c>
      <c r="Z574" s="141">
        <v>3221874.2742550001</v>
      </c>
      <c r="AA574" s="141">
        <v>3409118.8185438532</v>
      </c>
      <c r="AB574" s="141">
        <v>4090037.0673750001</v>
      </c>
      <c r="AC574" s="68">
        <f>IF(AB574="","",((SUM(AB573:AB574))/(SUM(AA573:AA574))-1)*100)</f>
        <v>10.21374131175239</v>
      </c>
    </row>
    <row r="575" spans="1:29" s="36" customFormat="1" ht="13.5" x14ac:dyDescent="0.3">
      <c r="B575" s="167" t="s">
        <v>12</v>
      </c>
      <c r="C575" s="141">
        <v>724635.84847500001</v>
      </c>
      <c r="D575" s="141">
        <v>2182220.3273569993</v>
      </c>
      <c r="E575" s="141">
        <v>2878310.1756600547</v>
      </c>
      <c r="F575" s="141">
        <v>2723716.5225582388</v>
      </c>
      <c r="G575" s="141">
        <v>4159768.1267951899</v>
      </c>
      <c r="H575" s="141">
        <v>4576469.1980883684</v>
      </c>
      <c r="I575" s="141">
        <v>5580207.1578656016</v>
      </c>
      <c r="J575" s="141">
        <v>5049619.6825118186</v>
      </c>
      <c r="K575" s="141">
        <v>6324182.4310450023</v>
      </c>
      <c r="L575" s="141">
        <v>4097471.2361204997</v>
      </c>
      <c r="M575" s="141">
        <v>4983300.3233755017</v>
      </c>
      <c r="N575" s="141">
        <v>5958471.4823164996</v>
      </c>
      <c r="O575" s="141">
        <v>6440033.4574450003</v>
      </c>
      <c r="P575" s="141">
        <v>9591245.6415720005</v>
      </c>
      <c r="Q575" s="141">
        <v>7341865.4515500022</v>
      </c>
      <c r="R575" s="141">
        <v>10426868.463928001</v>
      </c>
      <c r="S575" s="141">
        <v>8203226.1271099998</v>
      </c>
      <c r="T575" s="141">
        <v>6485073.1662149988</v>
      </c>
      <c r="U575" s="141">
        <v>5217775.7569700014</v>
      </c>
      <c r="V575" s="141">
        <v>4242133.8302419996</v>
      </c>
      <c r="W575" s="141">
        <v>4193321.4186499994</v>
      </c>
      <c r="X575" s="141">
        <v>7559370.4156263992</v>
      </c>
      <c r="Y575" s="141">
        <v>4857283.6634812001</v>
      </c>
      <c r="Z575" s="141">
        <v>3807715.5561200003</v>
      </c>
      <c r="AA575" s="141">
        <v>4615965.2971029878</v>
      </c>
      <c r="AB575" s="141"/>
      <c r="AC575" s="68" t="str">
        <f>IF(AB575="","",((SUM(AB573:AB575))/(SUM(AA573:AA575))-1)*100)</f>
        <v/>
      </c>
    </row>
    <row r="576" spans="1:29" s="36" customFormat="1" ht="13.5" x14ac:dyDescent="0.3">
      <c r="B576" s="167" t="s">
        <v>13</v>
      </c>
      <c r="C576" s="141">
        <v>831258.36465</v>
      </c>
      <c r="D576" s="141">
        <v>1894678.3567250003</v>
      </c>
      <c r="E576" s="141">
        <v>2843929.3939250787</v>
      </c>
      <c r="F576" s="141">
        <v>2796667.2910415768</v>
      </c>
      <c r="G576" s="141">
        <v>4083303.210598472</v>
      </c>
      <c r="H576" s="141">
        <v>4675372.4667642927</v>
      </c>
      <c r="I576" s="141">
        <v>4435652.9475196423</v>
      </c>
      <c r="J576" s="141">
        <v>4899405.2093978524</v>
      </c>
      <c r="K576" s="141">
        <v>6032233.4198981281</v>
      </c>
      <c r="L576" s="141">
        <v>4179240.2663380643</v>
      </c>
      <c r="M576" s="141">
        <v>4776574.3518960644</v>
      </c>
      <c r="N576" s="141">
        <v>4590609.3005330656</v>
      </c>
      <c r="O576" s="141">
        <v>7375322.2623189827</v>
      </c>
      <c r="P576" s="141">
        <v>8556797.3627128992</v>
      </c>
      <c r="Q576" s="141">
        <v>9876107.0855544955</v>
      </c>
      <c r="R576" s="141">
        <v>11055317.976402</v>
      </c>
      <c r="S576" s="141">
        <v>10560471.138209999</v>
      </c>
      <c r="T576" s="141">
        <v>5736820.9572100006</v>
      </c>
      <c r="U576" s="141">
        <v>3933298.98703</v>
      </c>
      <c r="V576" s="141">
        <v>6000061.1621229993</v>
      </c>
      <c r="W576" s="141">
        <v>3841284.0242700004</v>
      </c>
      <c r="X576" s="141">
        <v>6574154.3426968381</v>
      </c>
      <c r="Y576" s="141">
        <v>3378314.8400548315</v>
      </c>
      <c r="Z576" s="141">
        <v>3750446.3642450003</v>
      </c>
      <c r="AA576" s="141">
        <v>4136036.037783443</v>
      </c>
      <c r="AB576" s="141"/>
      <c r="AC576" s="68" t="str">
        <f>IF(AB576="","",((SUM(AB573:AB576))/(SUM(AA573:AA576))-1)*100)</f>
        <v/>
      </c>
    </row>
    <row r="577" spans="1:29" s="36" customFormat="1" ht="13.5" x14ac:dyDescent="0.3">
      <c r="B577" s="167" t="s">
        <v>14</v>
      </c>
      <c r="C577" s="141">
        <v>809900.43162000005</v>
      </c>
      <c r="D577" s="141">
        <v>2526590.1785599999</v>
      </c>
      <c r="E577" s="141">
        <v>2792621.2545848754</v>
      </c>
      <c r="F577" s="141">
        <v>2929225.6095338454</v>
      </c>
      <c r="G577" s="141">
        <v>4240592.7542853365</v>
      </c>
      <c r="H577" s="141">
        <v>4589856.2366772294</v>
      </c>
      <c r="I577" s="141">
        <v>5010987.1914954809</v>
      </c>
      <c r="J577" s="141">
        <v>5143926.3200969351</v>
      </c>
      <c r="K577" s="141">
        <v>6171402.1199060678</v>
      </c>
      <c r="L577" s="141">
        <v>5276504.5727554997</v>
      </c>
      <c r="M577" s="141">
        <v>5478649.7221854981</v>
      </c>
      <c r="N577" s="141">
        <v>4976367.7466264991</v>
      </c>
      <c r="O577" s="141">
        <v>8300966.4690190004</v>
      </c>
      <c r="P577" s="141">
        <v>10646169.521882998</v>
      </c>
      <c r="Q577" s="141">
        <v>12494309.099149499</v>
      </c>
      <c r="R577" s="141">
        <v>10791433.110486001</v>
      </c>
      <c r="S577" s="141">
        <v>7936555.9238699973</v>
      </c>
      <c r="T577" s="141">
        <v>5417950.1385799991</v>
      </c>
      <c r="U577" s="141">
        <v>5395013.4855400007</v>
      </c>
      <c r="V577" s="141">
        <v>3683964.2515550004</v>
      </c>
      <c r="W577" s="141">
        <v>3618532.9253150006</v>
      </c>
      <c r="X577" s="141">
        <v>6739670.590430229</v>
      </c>
      <c r="Y577" s="141">
        <v>4226363.479975</v>
      </c>
      <c r="Z577" s="141">
        <v>3091057.43016</v>
      </c>
      <c r="AA577" s="141">
        <v>2835070.8165114792</v>
      </c>
      <c r="AB577" s="141"/>
      <c r="AC577" s="68" t="str">
        <f>IF(AB577="","",((SUM(AB573:AB577))/(SUM(AA573:AA577))-1)*100)</f>
        <v/>
      </c>
    </row>
    <row r="578" spans="1:29" s="36" customFormat="1" ht="13.5" x14ac:dyDescent="0.3">
      <c r="B578" s="167" t="s">
        <v>15</v>
      </c>
      <c r="C578" s="141">
        <v>1137833.67047</v>
      </c>
      <c r="D578" s="141">
        <v>2106840.1674250001</v>
      </c>
      <c r="E578" s="141">
        <v>2652169.2316848049</v>
      </c>
      <c r="F578" s="141">
        <v>3255175.2994044246</v>
      </c>
      <c r="G578" s="141">
        <v>4171527.5092672841</v>
      </c>
      <c r="H578" s="141">
        <v>4311252.0628702724</v>
      </c>
      <c r="I578" s="141">
        <v>5006491.6954143057</v>
      </c>
      <c r="J578" s="141">
        <v>5248249.0319191748</v>
      </c>
      <c r="K578" s="141">
        <v>5943995.4838871248</v>
      </c>
      <c r="L578" s="141">
        <v>5185617.0676630652</v>
      </c>
      <c r="M578" s="141">
        <v>6635440.2593050646</v>
      </c>
      <c r="N578" s="141">
        <v>6093580.5359560633</v>
      </c>
      <c r="O578" s="141">
        <v>7095126.9650520002</v>
      </c>
      <c r="P578" s="141">
        <v>7542225.0558900004</v>
      </c>
      <c r="Q578" s="141">
        <v>7239582.4483850012</v>
      </c>
      <c r="R578" s="141">
        <v>9367019.34791</v>
      </c>
      <c r="S578" s="141">
        <v>5544634.5278730001</v>
      </c>
      <c r="T578" s="141">
        <v>4363607.9417700004</v>
      </c>
      <c r="U578" s="141">
        <v>4806367.4901200002</v>
      </c>
      <c r="V578" s="141">
        <v>3590422.0938739991</v>
      </c>
      <c r="W578" s="141">
        <v>3340109.2382</v>
      </c>
      <c r="X578" s="141">
        <v>8182701.68708729</v>
      </c>
      <c r="Y578" s="141">
        <v>5078913.3294975674</v>
      </c>
      <c r="Z578" s="141">
        <v>3919390.2031199997</v>
      </c>
      <c r="AA578" s="141">
        <v>3716783.6186250001</v>
      </c>
      <c r="AB578" s="141"/>
      <c r="AC578" s="68" t="str">
        <f>IF(AB578="","",((SUM(AB573:AB578))/(SUM(AA573:AA578))-1)*100)</f>
        <v/>
      </c>
    </row>
    <row r="579" spans="1:29" s="36" customFormat="1" ht="13.5" x14ac:dyDescent="0.3">
      <c r="B579" s="167" t="s">
        <v>16</v>
      </c>
      <c r="C579" s="141">
        <v>1440867.78731</v>
      </c>
      <c r="D579" s="141">
        <v>2328153.6743324995</v>
      </c>
      <c r="E579" s="141">
        <v>2764255.5981982262</v>
      </c>
      <c r="F579" s="141">
        <v>3235997.0086035072</v>
      </c>
      <c r="G579" s="141">
        <v>4168517.1365176444</v>
      </c>
      <c r="H579" s="141">
        <v>4502276.3628158793</v>
      </c>
      <c r="I579" s="141">
        <v>5140076.2082313057</v>
      </c>
      <c r="J579" s="141">
        <v>5698307.0555303339</v>
      </c>
      <c r="K579" s="141">
        <v>6145326.0370477522</v>
      </c>
      <c r="L579" s="141">
        <v>5706917.8649455002</v>
      </c>
      <c r="M579" s="141">
        <v>7101943.5751915006</v>
      </c>
      <c r="N579" s="141">
        <v>6050128.0924980016</v>
      </c>
      <c r="O579" s="141">
        <v>5669574.2454960002</v>
      </c>
      <c r="P579" s="141">
        <v>9202115.5665949993</v>
      </c>
      <c r="Q579" s="141">
        <v>12933516.70359</v>
      </c>
      <c r="R579" s="141">
        <v>10182504.139044998</v>
      </c>
      <c r="S579" s="141">
        <v>5527913.1952800006</v>
      </c>
      <c r="T579" s="141">
        <v>5783787.0254500005</v>
      </c>
      <c r="U579" s="141">
        <v>7806585.055674999</v>
      </c>
      <c r="V579" s="141">
        <v>4950453.8849499999</v>
      </c>
      <c r="W579" s="141">
        <v>3138800.2094371994</v>
      </c>
      <c r="X579" s="141">
        <v>11560724.899069151</v>
      </c>
      <c r="Y579" s="141">
        <v>3889958.9270850001</v>
      </c>
      <c r="Z579" s="141">
        <v>3150515.8523300001</v>
      </c>
      <c r="AA579" s="141">
        <v>4151209.3794500004</v>
      </c>
      <c r="AB579" s="141"/>
      <c r="AC579" s="68" t="str">
        <f>IF(AB579="","",((SUM(AB573:AB579))/(SUM(AA573:AA579))-1)*100)</f>
        <v/>
      </c>
    </row>
    <row r="580" spans="1:29" s="36" customFormat="1" ht="13.5" x14ac:dyDescent="0.3">
      <c r="B580" s="167" t="s">
        <v>17</v>
      </c>
      <c r="C580" s="141">
        <v>1514411.796905</v>
      </c>
      <c r="D580" s="141">
        <v>2744368.6489197556</v>
      </c>
      <c r="E580" s="141">
        <v>2901103.3580290093</v>
      </c>
      <c r="F580" s="141">
        <v>3274765.3947261469</v>
      </c>
      <c r="G580" s="141">
        <v>4426855.4701725403</v>
      </c>
      <c r="H580" s="141">
        <v>4967148.9336920418</v>
      </c>
      <c r="I580" s="141">
        <v>5443584.6899098055</v>
      </c>
      <c r="J580" s="141">
        <v>5636766.2928905524</v>
      </c>
      <c r="K580" s="141">
        <v>6157405.7689882498</v>
      </c>
      <c r="L580" s="141">
        <v>4840934.3815104999</v>
      </c>
      <c r="M580" s="141">
        <v>9536252.3459594995</v>
      </c>
      <c r="N580" s="141">
        <v>6079090.341603999</v>
      </c>
      <c r="O580" s="141">
        <v>4544123.8250519997</v>
      </c>
      <c r="P580" s="141">
        <v>7883255.8008119995</v>
      </c>
      <c r="Q580" s="141">
        <v>10981001.412289999</v>
      </c>
      <c r="R580" s="141">
        <v>7816080.3464449989</v>
      </c>
      <c r="S580" s="141">
        <v>5614035.3917199988</v>
      </c>
      <c r="T580" s="141">
        <v>7008644.9330100007</v>
      </c>
      <c r="U580" s="141">
        <v>8398428.6296750009</v>
      </c>
      <c r="V580" s="141">
        <v>5743834.542138</v>
      </c>
      <c r="W580" s="141">
        <v>3513911.3378950008</v>
      </c>
      <c r="X580" s="141">
        <v>10082272.996362828</v>
      </c>
      <c r="Y580" s="141">
        <v>4362146.9133900004</v>
      </c>
      <c r="Z580" s="141">
        <v>2763111.4706299999</v>
      </c>
      <c r="AA580" s="141">
        <v>4177217.7853000001</v>
      </c>
      <c r="AB580" s="141"/>
      <c r="AC580" s="68" t="str">
        <f>IF(AB580="","",((SUM(AB573:AB580))/(SUM(AA573:AA580))-1)*100)</f>
        <v/>
      </c>
    </row>
    <row r="581" spans="1:29" s="36" customFormat="1" ht="13.5" x14ac:dyDescent="0.3">
      <c r="B581" s="167" t="s">
        <v>18</v>
      </c>
      <c r="C581" s="141">
        <v>1508631.0143800001</v>
      </c>
      <c r="D581" s="141">
        <v>2535976.8488271837</v>
      </c>
      <c r="E581" s="141">
        <v>2993272.8846585643</v>
      </c>
      <c r="F581" s="141">
        <v>3094049.7591959056</v>
      </c>
      <c r="G581" s="141">
        <v>4711691.1722282544</v>
      </c>
      <c r="H581" s="141">
        <v>5000589.8547787657</v>
      </c>
      <c r="I581" s="141">
        <v>5511104.4418430813</v>
      </c>
      <c r="J581" s="141">
        <v>5797202.1904794965</v>
      </c>
      <c r="K581" s="141">
        <v>5790238.7988217501</v>
      </c>
      <c r="L581" s="141">
        <v>4404861.5890830653</v>
      </c>
      <c r="M581" s="141">
        <v>8655681.975779999</v>
      </c>
      <c r="N581" s="141">
        <v>5951647.664214001</v>
      </c>
      <c r="O581" s="141">
        <v>7929836.8112809993</v>
      </c>
      <c r="P581" s="141">
        <v>8911553.5772969984</v>
      </c>
      <c r="Q581" s="141">
        <v>6907951.7361050006</v>
      </c>
      <c r="R581" s="141">
        <v>9532830.4114540014</v>
      </c>
      <c r="S581" s="141">
        <v>7199221.3011710634</v>
      </c>
      <c r="T581" s="141">
        <v>6583283.6132699996</v>
      </c>
      <c r="U581" s="141">
        <v>8346075.1824099999</v>
      </c>
      <c r="V581" s="141">
        <v>5979347.9594504796</v>
      </c>
      <c r="W581" s="141">
        <v>3519951.2345900009</v>
      </c>
      <c r="X581" s="141">
        <v>11148172.927219998</v>
      </c>
      <c r="Y581" s="141">
        <v>3557923.4079882503</v>
      </c>
      <c r="Z581" s="141">
        <v>2840370.5649549998</v>
      </c>
      <c r="AA581" s="141">
        <v>6645550.1825649999</v>
      </c>
      <c r="AB581" s="141"/>
      <c r="AC581" s="68" t="str">
        <f>IF(AB581="","",((SUM(AB573:AB581))/(SUM(AA573:AA581))-1)*100)</f>
        <v/>
      </c>
    </row>
    <row r="582" spans="1:29" s="36" customFormat="1" ht="13.5" x14ac:dyDescent="0.3">
      <c r="B582" s="167" t="s">
        <v>19</v>
      </c>
      <c r="C582" s="141">
        <v>1573792.7610299997</v>
      </c>
      <c r="D582" s="141">
        <v>3206454.3335972303</v>
      </c>
      <c r="E582" s="141">
        <v>2884308.3617113936</v>
      </c>
      <c r="F582" s="141">
        <v>3794757.1817521052</v>
      </c>
      <c r="G582" s="141">
        <v>4918189.993190459</v>
      </c>
      <c r="H582" s="141">
        <v>5412720.9728056816</v>
      </c>
      <c r="I582" s="141">
        <v>5644338.2379328143</v>
      </c>
      <c r="J582" s="141">
        <v>6144028.4778280202</v>
      </c>
      <c r="K582" s="141">
        <v>6125925.6548105022</v>
      </c>
      <c r="L582" s="141">
        <v>4419401.6063505011</v>
      </c>
      <c r="M582" s="141">
        <v>8848584.6408505011</v>
      </c>
      <c r="N582" s="141">
        <v>5767619.7190149995</v>
      </c>
      <c r="O582" s="141">
        <v>9277653.0486500002</v>
      </c>
      <c r="P582" s="141">
        <v>9073309.2424450014</v>
      </c>
      <c r="Q582" s="141">
        <v>10951030.721141001</v>
      </c>
      <c r="R582" s="141">
        <v>8163394.0784829995</v>
      </c>
      <c r="S582" s="141">
        <v>6419141.2501755003</v>
      </c>
      <c r="T582" s="141">
        <v>7790185.4954700004</v>
      </c>
      <c r="U582" s="141">
        <v>6165886.6745349998</v>
      </c>
      <c r="V582" s="141">
        <v>7112077.3661770001</v>
      </c>
      <c r="W582" s="141">
        <v>4411197.1394037912</v>
      </c>
      <c r="X582" s="141">
        <v>11851705.162317086</v>
      </c>
      <c r="Y582" s="141">
        <v>3613805.1227970994</v>
      </c>
      <c r="Z582" s="141">
        <v>3179998.2898249999</v>
      </c>
      <c r="AA582" s="141">
        <v>6014208.9668499995</v>
      </c>
      <c r="AB582" s="141"/>
      <c r="AC582" s="68" t="str">
        <f>IF(AB582="","",((SUM(AB573:AB582))/(SUM(AA573:AA582))-1)*100)</f>
        <v/>
      </c>
    </row>
    <row r="583" spans="1:29" s="36" customFormat="1" ht="13.5" x14ac:dyDescent="0.3">
      <c r="B583" s="167" t="s">
        <v>20</v>
      </c>
      <c r="C583" s="141">
        <v>1465061.8745000002</v>
      </c>
      <c r="D583" s="141">
        <v>3221623.0940093836</v>
      </c>
      <c r="E583" s="141">
        <v>2597390.4329047315</v>
      </c>
      <c r="F583" s="141">
        <v>3935326.8422007984</v>
      </c>
      <c r="G583" s="141">
        <v>4590049.7898068447</v>
      </c>
      <c r="H583" s="141">
        <v>5280026.9358551269</v>
      </c>
      <c r="I583" s="141">
        <v>5084870.8661800791</v>
      </c>
      <c r="J583" s="141">
        <v>6041989.151280432</v>
      </c>
      <c r="K583" s="141">
        <v>5825627.8106990624</v>
      </c>
      <c r="L583" s="141">
        <v>4485174.7045530649</v>
      </c>
      <c r="M583" s="141">
        <v>8351943.2517120633</v>
      </c>
      <c r="N583" s="141">
        <v>5750287.7735100007</v>
      </c>
      <c r="O583" s="141">
        <v>8798857.2975170016</v>
      </c>
      <c r="P583" s="141">
        <v>8501484.7904490009</v>
      </c>
      <c r="Q583" s="141">
        <v>7612031.3242609994</v>
      </c>
      <c r="R583" s="141">
        <v>8071273.0817600004</v>
      </c>
      <c r="S583" s="141">
        <v>5878985.7286160002</v>
      </c>
      <c r="T583" s="141">
        <v>5547395.8035999993</v>
      </c>
      <c r="U583" s="141">
        <v>4594763.818260001</v>
      </c>
      <c r="V583" s="141">
        <v>7849426.5463051759</v>
      </c>
      <c r="W583" s="141">
        <v>4383032.2307339367</v>
      </c>
      <c r="X583" s="141">
        <v>9816719.9657099992</v>
      </c>
      <c r="Y583" s="141">
        <v>4018152.6809347002</v>
      </c>
      <c r="Z583" s="141">
        <v>3905001.6253149998</v>
      </c>
      <c r="AA583" s="141">
        <v>5422309.0176849999</v>
      </c>
      <c r="AB583" s="141"/>
      <c r="AC583" s="68" t="str">
        <f>IF(AB583="","",((SUM(AB573:AB583))/(SUM(AA573:AA583))-1)*100)</f>
        <v/>
      </c>
    </row>
    <row r="584" spans="1:29" s="36" customFormat="1" ht="13.5" x14ac:dyDescent="0.3">
      <c r="B584" s="167" t="s">
        <v>21</v>
      </c>
      <c r="C584" s="141">
        <v>1599769.5615650001</v>
      </c>
      <c r="D584" s="141">
        <v>2890071.6675472986</v>
      </c>
      <c r="E584" s="141">
        <v>2520533.5251884516</v>
      </c>
      <c r="F584" s="141">
        <v>3679425.5772223603</v>
      </c>
      <c r="G584" s="141">
        <v>4450638.3716565333</v>
      </c>
      <c r="H584" s="141">
        <v>5251029.6882467642</v>
      </c>
      <c r="I584" s="141">
        <v>5209851.0921873562</v>
      </c>
      <c r="J584" s="141">
        <v>6326140.0526897488</v>
      </c>
      <c r="K584" s="141">
        <v>5024167.3260204988</v>
      </c>
      <c r="L584" s="141">
        <v>3955241.2940354999</v>
      </c>
      <c r="M584" s="141">
        <v>6911860.7016094998</v>
      </c>
      <c r="N584" s="141">
        <v>4974406.3197640004</v>
      </c>
      <c r="O584" s="141">
        <v>8096765.4289441481</v>
      </c>
      <c r="P584" s="141">
        <v>6277918.9449550016</v>
      </c>
      <c r="Q584" s="141">
        <v>9506937.0745439976</v>
      </c>
      <c r="R584" s="141">
        <v>9720422.4745319989</v>
      </c>
      <c r="S584" s="141">
        <v>4151932.3930000011</v>
      </c>
      <c r="T584" s="141">
        <v>6229564.6944999993</v>
      </c>
      <c r="U584" s="141">
        <v>3733163.4199649999</v>
      </c>
      <c r="V584" s="141">
        <v>4530660.4380155299</v>
      </c>
      <c r="W584" s="141">
        <v>5837219.4374350514</v>
      </c>
      <c r="X584" s="141">
        <v>8625068.5570700001</v>
      </c>
      <c r="Y584" s="141">
        <v>4132147.7572199996</v>
      </c>
      <c r="Z584" s="141">
        <v>3775825.6729199998</v>
      </c>
      <c r="AA584" s="141">
        <v>3952925.6152400002</v>
      </c>
      <c r="AB584" s="141"/>
      <c r="AC584" s="68" t="str">
        <f>IF(AB584="","",((SUM(AB573:AB584))/(SUM(AA573:AA584))-1)*100)</f>
        <v/>
      </c>
    </row>
    <row r="585" spans="1:29" s="48" customFormat="1" ht="13" x14ac:dyDescent="0.3">
      <c r="B585" s="52" t="s">
        <v>22</v>
      </c>
      <c r="C585" s="65">
        <f>SUM(C573:C584)</f>
        <v>14003967.189975001</v>
      </c>
      <c r="D585" s="65">
        <f t="shared" ref="D585:Z585" si="45">SUM(D573:D584)</f>
        <v>29160098.413850352</v>
      </c>
      <c r="E585" s="65">
        <f t="shared" si="45"/>
        <v>33380847.786269493</v>
      </c>
      <c r="F585" s="65">
        <f t="shared" si="45"/>
        <v>37673351.187063053</v>
      </c>
      <c r="G585" s="65">
        <f t="shared" si="45"/>
        <v>51225409.22367163</v>
      </c>
      <c r="H585" s="65">
        <f t="shared" si="45"/>
        <v>56999494.235012218</v>
      </c>
      <c r="I585" s="65">
        <f t="shared" si="45"/>
        <v>62011734.743432835</v>
      </c>
      <c r="J585" s="65">
        <f t="shared" si="45"/>
        <v>65466174.974587888</v>
      </c>
      <c r="K585" s="65">
        <f t="shared" si="45"/>
        <v>71888933.437805727</v>
      </c>
      <c r="L585" s="65">
        <f t="shared" si="45"/>
        <v>54121184.52541896</v>
      </c>
      <c r="M585" s="65">
        <f t="shared" si="45"/>
        <v>80119777.978008896</v>
      </c>
      <c r="N585" s="65">
        <f t="shared" si="45"/>
        <v>66398593.792022832</v>
      </c>
      <c r="O585" s="65">
        <f t="shared" si="45"/>
        <v>83259557.805333138</v>
      </c>
      <c r="P585" s="65">
        <f t="shared" si="45"/>
        <v>104612800.7753468</v>
      </c>
      <c r="Q585" s="65">
        <f t="shared" si="45"/>
        <v>110216423.17011197</v>
      </c>
      <c r="R585" s="65">
        <f t="shared" si="45"/>
        <v>121071711.66133538</v>
      </c>
      <c r="S585" s="65">
        <f t="shared" si="45"/>
        <v>84386778.094157562</v>
      </c>
      <c r="T585" s="65">
        <f t="shared" si="45"/>
        <v>67420554.066223696</v>
      </c>
      <c r="U585" s="65">
        <f t="shared" si="45"/>
        <v>68686596.429675013</v>
      </c>
      <c r="V585" s="65">
        <f t="shared" si="45"/>
        <v>62434160.664006181</v>
      </c>
      <c r="W585" s="65">
        <f t="shared" si="45"/>
        <v>49885169.585789986</v>
      </c>
      <c r="X585" s="65">
        <f t="shared" si="45"/>
        <v>107150678.98360604</v>
      </c>
      <c r="Y585" s="66">
        <f t="shared" si="45"/>
        <v>56918967.7106001</v>
      </c>
      <c r="Z585" s="66">
        <f t="shared" si="45"/>
        <v>40979096.719679996</v>
      </c>
      <c r="AA585" s="66">
        <f>SUM(AA573:AA584)</f>
        <v>53290647.349291123</v>
      </c>
      <c r="AB585" s="66">
        <f>SUM(AB573:AB584)</f>
        <v>8402001.9877850004</v>
      </c>
      <c r="AC585" s="62"/>
    </row>
    <row r="586" spans="1:29" s="48" customFormat="1" ht="13" x14ac:dyDescent="0.3">
      <c r="B586" s="49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</row>
    <row r="587" spans="1:29" ht="13" x14ac:dyDescent="0.3">
      <c r="A587" s="36"/>
      <c r="B587" s="12" t="s">
        <v>107</v>
      </c>
      <c r="Z587" s="36"/>
      <c r="AA587" s="36"/>
      <c r="AB587" s="36"/>
      <c r="AC587" s="36"/>
    </row>
    <row r="588" spans="1:29" ht="13" x14ac:dyDescent="0.3">
      <c r="A588" s="36"/>
      <c r="B588" s="9"/>
      <c r="Z588" s="36"/>
      <c r="AA588" s="36"/>
      <c r="AB588" s="36"/>
      <c r="AC588" s="36"/>
    </row>
    <row r="589" spans="1:29" ht="13" x14ac:dyDescent="0.3">
      <c r="A589" s="36"/>
      <c r="B589" s="9"/>
      <c r="Z589" s="36"/>
      <c r="AA589" s="36"/>
      <c r="AB589" s="36"/>
      <c r="AC589" s="36"/>
    </row>
    <row r="590" spans="1:29" ht="13" x14ac:dyDescent="0.3">
      <c r="B590" s="9"/>
      <c r="Z590" s="36"/>
      <c r="AA590" s="36"/>
      <c r="AB590" s="36"/>
      <c r="AC590" s="36"/>
    </row>
    <row r="591" spans="1:29" ht="13" x14ac:dyDescent="0.3">
      <c r="B591" s="9"/>
      <c r="Z591" s="36"/>
      <c r="AA591" s="36"/>
      <c r="AB591" s="36"/>
      <c r="AC591" s="36"/>
    </row>
    <row r="592" spans="1:29" ht="13" x14ac:dyDescent="0.3">
      <c r="B592" s="9"/>
      <c r="Z592" s="36"/>
      <c r="AA592" s="36"/>
      <c r="AB592" s="36"/>
      <c r="AC592" s="36"/>
    </row>
    <row r="593" spans="2:29" ht="13" x14ac:dyDescent="0.3">
      <c r="B593" s="9"/>
      <c r="Z593" s="36"/>
      <c r="AA593" s="36"/>
      <c r="AB593" s="36"/>
      <c r="AC593" s="36"/>
    </row>
    <row r="594" spans="2:29" ht="13" x14ac:dyDescent="0.3">
      <c r="B594" s="9"/>
      <c r="Z594" s="36"/>
      <c r="AA594" s="36"/>
      <c r="AB594" s="36"/>
      <c r="AC594" s="36"/>
    </row>
    <row r="595" spans="2:29" ht="13" x14ac:dyDescent="0.3">
      <c r="B595" s="9"/>
      <c r="Z595" s="36"/>
      <c r="AA595" s="36"/>
      <c r="AB595" s="36"/>
      <c r="AC595" s="36"/>
    </row>
    <row r="596" spans="2:29" ht="13" x14ac:dyDescent="0.3">
      <c r="B596" s="9"/>
      <c r="Z596" s="36"/>
      <c r="AA596" s="36"/>
      <c r="AB596" s="36"/>
      <c r="AC596" s="36"/>
    </row>
    <row r="597" spans="2:29" ht="13" x14ac:dyDescent="0.3">
      <c r="B597" s="9"/>
      <c r="Z597" s="36"/>
      <c r="AA597" s="36"/>
      <c r="AB597" s="36"/>
      <c r="AC597" s="36"/>
    </row>
    <row r="598" spans="2:29" ht="13" x14ac:dyDescent="0.3">
      <c r="B598" s="9"/>
      <c r="Z598" s="36"/>
      <c r="AA598" s="36"/>
      <c r="AB598" s="36"/>
      <c r="AC598" s="36"/>
    </row>
    <row r="599" spans="2:29" ht="13" x14ac:dyDescent="0.3">
      <c r="B599" s="9"/>
      <c r="Z599" s="36"/>
      <c r="AA599" s="36"/>
      <c r="AB599" s="36"/>
      <c r="AC599" s="36"/>
    </row>
    <row r="600" spans="2:29" ht="13" x14ac:dyDescent="0.3">
      <c r="B600" s="9"/>
      <c r="Z600" s="36"/>
      <c r="AA600" s="36"/>
      <c r="AB600" s="36"/>
      <c r="AC600" s="36"/>
    </row>
    <row r="601" spans="2:29" ht="13" x14ac:dyDescent="0.3">
      <c r="B601" s="9"/>
      <c r="Z601" s="36"/>
      <c r="AA601" s="36"/>
      <c r="AB601" s="36"/>
      <c r="AC601" s="36"/>
    </row>
    <row r="602" spans="2:29" ht="13" x14ac:dyDescent="0.3">
      <c r="B602" s="9"/>
      <c r="Z602" s="36"/>
      <c r="AA602" s="36"/>
      <c r="AB602" s="36"/>
      <c r="AC602" s="36"/>
    </row>
    <row r="603" spans="2:29" ht="13" x14ac:dyDescent="0.3">
      <c r="B603" s="9"/>
      <c r="Z603" s="36"/>
      <c r="AA603" s="36"/>
      <c r="AB603" s="36"/>
      <c r="AC603" s="36"/>
    </row>
    <row r="604" spans="2:29" ht="13" x14ac:dyDescent="0.3">
      <c r="B604" s="9"/>
      <c r="Z604" s="36"/>
      <c r="AA604" s="36"/>
      <c r="AB604" s="36"/>
      <c r="AC604" s="36"/>
    </row>
    <row r="605" spans="2:29" ht="13" x14ac:dyDescent="0.3">
      <c r="B605" s="9"/>
      <c r="Z605" s="36"/>
      <c r="AA605" s="36"/>
      <c r="AB605" s="36"/>
      <c r="AC605" s="36"/>
    </row>
    <row r="606" spans="2:29" ht="13" x14ac:dyDescent="0.3">
      <c r="B606" s="9"/>
      <c r="Z606" s="36"/>
      <c r="AA606" s="36"/>
      <c r="AB606" s="36"/>
      <c r="AC606" s="36"/>
    </row>
    <row r="607" spans="2:29" ht="13" x14ac:dyDescent="0.3">
      <c r="B607" s="9"/>
      <c r="Z607" s="36"/>
      <c r="AA607" s="36"/>
      <c r="AB607" s="36"/>
      <c r="AC607" s="36"/>
    </row>
    <row r="608" spans="2:29" ht="13" x14ac:dyDescent="0.3">
      <c r="B608" s="9"/>
      <c r="Z608" s="36"/>
      <c r="AA608" s="36"/>
      <c r="AB608" s="36"/>
      <c r="AC608" s="36"/>
    </row>
    <row r="609" spans="2:29" ht="13" x14ac:dyDescent="0.3">
      <c r="B609" s="9"/>
      <c r="Z609" s="36"/>
      <c r="AA609" s="36"/>
      <c r="AB609" s="36"/>
      <c r="AC609" s="36"/>
    </row>
    <row r="610" spans="2:29" ht="13" x14ac:dyDescent="0.3">
      <c r="B610" s="9" t="s">
        <v>60</v>
      </c>
      <c r="Z610" s="36"/>
      <c r="AA610" s="36"/>
      <c r="AB610" s="36"/>
      <c r="AC610" s="36"/>
    </row>
    <row r="611" spans="2:29" ht="13" x14ac:dyDescent="0.3">
      <c r="B611" s="9" t="s">
        <v>61</v>
      </c>
      <c r="Z611" s="36"/>
      <c r="AA611" s="36"/>
      <c r="AB611" s="36"/>
      <c r="AC611" s="36"/>
    </row>
    <row r="612" spans="2:29" ht="13" x14ac:dyDescent="0.3">
      <c r="B612" s="9" t="s">
        <v>104</v>
      </c>
      <c r="Z612" s="36"/>
      <c r="AA612" s="36"/>
      <c r="AB612" s="36"/>
      <c r="AC612" s="36"/>
    </row>
    <row r="613" spans="2:29" ht="13" x14ac:dyDescent="0.3">
      <c r="B613" s="30" t="s">
        <v>62</v>
      </c>
      <c r="Z613" s="36"/>
      <c r="AA613" s="36"/>
      <c r="AB613" s="36"/>
      <c r="AC613" s="36"/>
    </row>
    <row r="614" spans="2:29" x14ac:dyDescent="0.25">
      <c r="B614" s="30" t="s">
        <v>63</v>
      </c>
      <c r="Z614" s="36"/>
      <c r="AA614" s="36"/>
      <c r="AB614" s="36"/>
      <c r="AC614" s="36"/>
    </row>
    <row r="615" spans="2:29" x14ac:dyDescent="0.25">
      <c r="B615" s="30" t="s">
        <v>108</v>
      </c>
      <c r="Z615" s="36"/>
      <c r="AA615" s="36"/>
      <c r="AB615" s="36"/>
      <c r="AC615" s="36"/>
    </row>
    <row r="616" spans="2:29" x14ac:dyDescent="0.25">
      <c r="B616" s="30" t="str">
        <f>B562</f>
        <v>Dados atualizados em 28 de março de 2025.</v>
      </c>
      <c r="Z616" s="36"/>
      <c r="AA616" s="36"/>
      <c r="AB616" s="36"/>
      <c r="AC616" s="36"/>
    </row>
    <row r="617" spans="2:29" x14ac:dyDescent="0.25">
      <c r="B617" s="30" t="str">
        <f>B90</f>
        <v xml:space="preserve">¹Variação percentual do somatório dos valores desde o mês de janeiro até um determinado mês do ano de 2024, em relação ao somatório do mesmo período do ano de 2023. </v>
      </c>
      <c r="Z617" s="36"/>
      <c r="AA617" s="36"/>
      <c r="AB617" s="36"/>
      <c r="AC617" s="36"/>
    </row>
    <row r="618" spans="2:29" x14ac:dyDescent="0.25">
      <c r="Z618" s="36"/>
      <c r="AA618" s="36"/>
      <c r="AB618" s="36"/>
      <c r="AC618" s="36"/>
    </row>
    <row r="619" spans="2:29" ht="15.5" x14ac:dyDescent="0.35">
      <c r="B619" s="6" t="s">
        <v>29</v>
      </c>
      <c r="Z619" s="36"/>
      <c r="AA619" s="36"/>
      <c r="AB619" s="36"/>
      <c r="AC619" s="36"/>
    </row>
    <row r="620" spans="2:29" x14ac:dyDescent="0.25">
      <c r="Z620" s="36"/>
      <c r="AA620" s="36"/>
      <c r="AB620" s="36"/>
      <c r="AC620" s="36"/>
    </row>
    <row r="621" spans="2:29" x14ac:dyDescent="0.25">
      <c r="Z621" s="36"/>
      <c r="AA621" s="36"/>
      <c r="AB621" s="36"/>
      <c r="AC621" s="36"/>
    </row>
    <row r="622" spans="2:29" x14ac:dyDescent="0.25">
      <c r="Z622" s="36"/>
      <c r="AA622" s="36"/>
      <c r="AB622" s="36"/>
      <c r="AC622" s="36"/>
    </row>
    <row r="623" spans="2:29" ht="18" x14ac:dyDescent="0.4">
      <c r="B623" s="5" t="s">
        <v>82</v>
      </c>
      <c r="Z623" s="36"/>
      <c r="AA623" s="36"/>
      <c r="AB623" s="36"/>
      <c r="AC623" s="36"/>
    </row>
    <row r="624" spans="2:29" x14ac:dyDescent="0.25">
      <c r="Z624" s="36"/>
      <c r="AA624" s="36"/>
      <c r="AB624" s="36"/>
      <c r="AC624" s="36"/>
    </row>
    <row r="625" spans="2:34" ht="15.5" x14ac:dyDescent="0.35">
      <c r="B625" s="53" t="s">
        <v>23</v>
      </c>
      <c r="C625" s="8" t="s">
        <v>24</v>
      </c>
      <c r="D625" s="8" t="s">
        <v>24</v>
      </c>
      <c r="E625" s="8" t="s">
        <v>24</v>
      </c>
      <c r="F625" s="8" t="s">
        <v>24</v>
      </c>
      <c r="G625" s="8" t="s">
        <v>24</v>
      </c>
      <c r="H625" s="8" t="s">
        <v>24</v>
      </c>
      <c r="I625" s="8" t="s">
        <v>24</v>
      </c>
      <c r="Z625" s="36"/>
      <c r="AA625" s="36"/>
      <c r="AB625" s="36"/>
      <c r="AC625" s="36"/>
    </row>
    <row r="626" spans="2:34" ht="13" x14ac:dyDescent="0.3">
      <c r="B626" s="109"/>
      <c r="C626" s="109" t="s">
        <v>6</v>
      </c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8"/>
      <c r="AC626" s="67" t="s">
        <v>7</v>
      </c>
    </row>
    <row r="627" spans="2:34" ht="13" x14ac:dyDescent="0.3">
      <c r="B627" s="110" t="s">
        <v>8</v>
      </c>
      <c r="C627" s="111">
        <v>2000</v>
      </c>
      <c r="D627" s="100">
        <v>2001</v>
      </c>
      <c r="E627" s="100">
        <v>2002</v>
      </c>
      <c r="F627" s="100">
        <v>2003</v>
      </c>
      <c r="G627" s="100">
        <v>2004</v>
      </c>
      <c r="H627" s="100">
        <v>2005</v>
      </c>
      <c r="I627" s="100">
        <v>2006</v>
      </c>
      <c r="J627" s="100">
        <v>2007</v>
      </c>
      <c r="K627" s="101">
        <v>2008</v>
      </c>
      <c r="L627" s="101">
        <v>2009</v>
      </c>
      <c r="M627" s="101">
        <v>2010</v>
      </c>
      <c r="N627" s="101">
        <v>2011</v>
      </c>
      <c r="O627" s="101">
        <v>2012</v>
      </c>
      <c r="P627" s="101">
        <v>2013</v>
      </c>
      <c r="Q627" s="101">
        <v>2014</v>
      </c>
      <c r="R627" s="101">
        <v>2015</v>
      </c>
      <c r="S627" s="101">
        <v>2016</v>
      </c>
      <c r="T627" s="101">
        <v>2017</v>
      </c>
      <c r="U627" s="101">
        <v>2018</v>
      </c>
      <c r="V627" s="100">
        <v>2019</v>
      </c>
      <c r="W627" s="100">
        <v>2020</v>
      </c>
      <c r="X627" s="100">
        <v>2021</v>
      </c>
      <c r="Y627" s="100">
        <v>2022</v>
      </c>
      <c r="Z627" s="100">
        <v>2023</v>
      </c>
      <c r="AA627" s="100">
        <v>2024</v>
      </c>
      <c r="AB627" s="102">
        <v>2025</v>
      </c>
      <c r="AC627" s="69" t="s">
        <v>77</v>
      </c>
      <c r="AD627" s="37"/>
      <c r="AE627" s="37"/>
      <c r="AF627" s="37"/>
      <c r="AG627" s="37"/>
      <c r="AH627" s="37"/>
    </row>
    <row r="628" spans="2:34" ht="13.5" x14ac:dyDescent="0.3">
      <c r="B628" s="91" t="s">
        <v>10</v>
      </c>
      <c r="C628" s="133">
        <v>8888167.6441124994</v>
      </c>
      <c r="D628" s="125">
        <v>23604046.280023798</v>
      </c>
      <c r="E628" s="125">
        <v>33512362.878982097</v>
      </c>
      <c r="F628" s="125">
        <v>33929210.789999999</v>
      </c>
      <c r="G628" s="125">
        <v>54326332.009999998</v>
      </c>
      <c r="H628" s="125">
        <v>70799986.640000001</v>
      </c>
      <c r="I628" s="125">
        <v>114377260.38</v>
      </c>
      <c r="J628" s="125">
        <v>126138132.75999999</v>
      </c>
      <c r="K628" s="125">
        <v>228230926.48000002</v>
      </c>
      <c r="L628" s="125">
        <v>143212237.83000001</v>
      </c>
      <c r="M628" s="125">
        <v>146721218.94</v>
      </c>
      <c r="N628" s="125">
        <v>176881193.43000001</v>
      </c>
      <c r="O628" s="125">
        <v>240860208.70000002</v>
      </c>
      <c r="P628" s="125">
        <v>641044941.25</v>
      </c>
      <c r="Q628" s="125">
        <v>443538894.44000006</v>
      </c>
      <c r="R628" s="125">
        <v>863601655.09000003</v>
      </c>
      <c r="S628" s="125">
        <v>264087209.2784</v>
      </c>
      <c r="T628" s="125">
        <v>65526796.909999996</v>
      </c>
      <c r="U628" s="125">
        <v>144084098</v>
      </c>
      <c r="V628" s="125">
        <v>174552881.65000001</v>
      </c>
      <c r="W628" s="125">
        <v>209230020.13</v>
      </c>
      <c r="X628" s="125">
        <v>287070578.00439405</v>
      </c>
      <c r="Y628" s="134">
        <v>960150223.36978102</v>
      </c>
      <c r="Z628" s="125">
        <v>133462500.58559391</v>
      </c>
      <c r="AA628" s="125">
        <v>194178747.99174201</v>
      </c>
      <c r="AB628" s="126">
        <v>205202535.69159633</v>
      </c>
      <c r="AC628" s="68">
        <f>(IF(AA628=0,"n/d",(AB628/AA628)-1)*100)</f>
        <v>5.6771339880732574</v>
      </c>
    </row>
    <row r="629" spans="2:34" ht="13.5" x14ac:dyDescent="0.3">
      <c r="B629" s="92" t="s">
        <v>11</v>
      </c>
      <c r="C629" s="127">
        <v>9460134.9399999995</v>
      </c>
      <c r="D629" s="128">
        <v>25586039.312470101</v>
      </c>
      <c r="E629" s="128">
        <v>30142375.315165102</v>
      </c>
      <c r="F629" s="128">
        <v>35665374.300000004</v>
      </c>
      <c r="G629" s="128">
        <v>58180114.280000001</v>
      </c>
      <c r="H629" s="128">
        <v>60616377.140000001</v>
      </c>
      <c r="I629" s="128">
        <v>110619421.80999999</v>
      </c>
      <c r="J629" s="128">
        <v>120069050.59999999</v>
      </c>
      <c r="K629" s="128">
        <v>215634495.48999998</v>
      </c>
      <c r="L629" s="128">
        <v>127097394.01000001</v>
      </c>
      <c r="M629" s="128">
        <v>166559244.05000001</v>
      </c>
      <c r="N629" s="128">
        <v>235449309.51999998</v>
      </c>
      <c r="O629" s="128">
        <v>318296248.06</v>
      </c>
      <c r="P629" s="128">
        <v>645328575.61000001</v>
      </c>
      <c r="Q629" s="128">
        <v>404634025.42000002</v>
      </c>
      <c r="R629" s="128">
        <v>672595900.18595004</v>
      </c>
      <c r="S629" s="128">
        <v>251156929.56999999</v>
      </c>
      <c r="T629" s="128">
        <v>97330330.760000005</v>
      </c>
      <c r="U629" s="128">
        <v>193283231.96000001</v>
      </c>
      <c r="V629" s="128">
        <v>162400600.66</v>
      </c>
      <c r="W629" s="128">
        <v>105100928.762279</v>
      </c>
      <c r="X629" s="128">
        <v>280202346.50128925</v>
      </c>
      <c r="Y629" s="135">
        <v>606898367.51029325</v>
      </c>
      <c r="Z629" s="128">
        <v>119297953.9422266</v>
      </c>
      <c r="AA629" s="128">
        <v>167672745.00896859</v>
      </c>
      <c r="AB629" s="129">
        <v>209991666.69522089</v>
      </c>
      <c r="AC629" s="68">
        <f>IF(AB629="","",((SUM(AB628:AB629))/(SUM(AA628:AA629))-1)*100)</f>
        <v>14.741602678975774</v>
      </c>
    </row>
    <row r="630" spans="2:34" ht="13.5" x14ac:dyDescent="0.3">
      <c r="B630" s="92" t="s">
        <v>12</v>
      </c>
      <c r="C630" s="127">
        <v>10167003.449999999</v>
      </c>
      <c r="D630" s="128">
        <v>29004739.231235899</v>
      </c>
      <c r="E630" s="128">
        <v>32267899.23</v>
      </c>
      <c r="F630" s="128">
        <v>41377637.710000001</v>
      </c>
      <c r="G630" s="128">
        <v>63602087.130000003</v>
      </c>
      <c r="H630" s="128">
        <v>73718301.730000004</v>
      </c>
      <c r="I630" s="128">
        <v>125921118.28</v>
      </c>
      <c r="J630" s="128">
        <v>130663571.86999999</v>
      </c>
      <c r="K630" s="128">
        <v>227331075.99999997</v>
      </c>
      <c r="L630" s="128">
        <v>144979917.46999997</v>
      </c>
      <c r="M630" s="128">
        <v>177360961.25</v>
      </c>
      <c r="N630" s="128">
        <v>242799172.22000003</v>
      </c>
      <c r="O630" s="128">
        <v>382094434.5</v>
      </c>
      <c r="P630" s="128">
        <v>662714549.97000003</v>
      </c>
      <c r="Q630" s="128">
        <v>444704563.91999996</v>
      </c>
      <c r="R630" s="128">
        <v>524433981.67000008</v>
      </c>
      <c r="S630" s="128">
        <v>220514732.01999998</v>
      </c>
      <c r="T630" s="128">
        <v>180286195.03634</v>
      </c>
      <c r="U630" s="128">
        <v>154042913.76000002</v>
      </c>
      <c r="V630" s="128">
        <v>166962754.5893743</v>
      </c>
      <c r="W630" s="128">
        <v>113204366.4901225</v>
      </c>
      <c r="X630" s="128">
        <v>231939438.11699998</v>
      </c>
      <c r="Y630" s="135">
        <v>303279347.22013485</v>
      </c>
      <c r="Z630" s="128">
        <v>145031103.354</v>
      </c>
      <c r="AA630" s="128">
        <v>185137205.42929566</v>
      </c>
      <c r="AB630" s="129"/>
      <c r="AC630" s="68" t="str">
        <f>IF(AB630="","",((SUM(AB628:AB630))/(SUM(AA628:AA630))-1)*100)</f>
        <v/>
      </c>
    </row>
    <row r="631" spans="2:34" ht="13.5" x14ac:dyDescent="0.3">
      <c r="B631" s="92" t="s">
        <v>13</v>
      </c>
      <c r="C631" s="127">
        <v>9577646.7461439986</v>
      </c>
      <c r="D631" s="128">
        <v>24773519.251746103</v>
      </c>
      <c r="E631" s="128">
        <v>32404952.259999998</v>
      </c>
      <c r="F631" s="128">
        <v>46168762.689999998</v>
      </c>
      <c r="G631" s="128">
        <v>61890736.969999999</v>
      </c>
      <c r="H631" s="128">
        <v>78903048.5</v>
      </c>
      <c r="I631" s="128">
        <v>109742502.57000001</v>
      </c>
      <c r="J631" s="128">
        <v>122370672.55999999</v>
      </c>
      <c r="K631" s="128">
        <v>237570636.85999998</v>
      </c>
      <c r="L631" s="128">
        <v>121571026.92</v>
      </c>
      <c r="M631" s="128">
        <v>172557738.48999998</v>
      </c>
      <c r="N631" s="128">
        <v>204218715.42000002</v>
      </c>
      <c r="O631" s="128">
        <v>498149803.17000002</v>
      </c>
      <c r="P631" s="128">
        <v>592995887.35000002</v>
      </c>
      <c r="Q631" s="128">
        <v>719905118.28999996</v>
      </c>
      <c r="R631" s="128">
        <v>479768445.25999999</v>
      </c>
      <c r="S631" s="128">
        <v>289465996.85000002</v>
      </c>
      <c r="T631" s="128">
        <v>146758304.69999999</v>
      </c>
      <c r="U631" s="128">
        <v>121678186.52000001</v>
      </c>
      <c r="V631" s="128">
        <v>207500132.25003999</v>
      </c>
      <c r="W631" s="128">
        <v>87164209.458392695</v>
      </c>
      <c r="X631" s="128">
        <v>223632929.20660001</v>
      </c>
      <c r="Y631" s="135">
        <v>203034748.15552461</v>
      </c>
      <c r="Z631" s="128">
        <v>153468059.94188419</v>
      </c>
      <c r="AA631" s="128">
        <v>177849021.12876999</v>
      </c>
      <c r="AB631" s="129"/>
      <c r="AC631" s="68" t="str">
        <f>IF(AB631="","",((SUM(AB628:AB631))/(SUM(AA628:AA631))-1)*100)</f>
        <v/>
      </c>
    </row>
    <row r="632" spans="2:34" ht="13.5" x14ac:dyDescent="0.3">
      <c r="B632" s="92" t="s">
        <v>14</v>
      </c>
      <c r="C632" s="127">
        <v>9098820.4690000005</v>
      </c>
      <c r="D632" s="128">
        <v>31328006.949263401</v>
      </c>
      <c r="E632" s="128">
        <v>34302876.609999999</v>
      </c>
      <c r="F632" s="128">
        <v>49051082.829999998</v>
      </c>
      <c r="G632" s="128">
        <v>64823764.760000005</v>
      </c>
      <c r="H632" s="128">
        <v>74549789.219999999</v>
      </c>
      <c r="I632" s="128">
        <v>124336525.11999999</v>
      </c>
      <c r="J632" s="128">
        <v>122885898.75999999</v>
      </c>
      <c r="K632" s="128">
        <v>241616284.59999999</v>
      </c>
      <c r="L632" s="128">
        <v>153549759.37</v>
      </c>
      <c r="M632" s="128">
        <v>205444074.74000001</v>
      </c>
      <c r="N632" s="128">
        <v>221725692.89000002</v>
      </c>
      <c r="O632" s="128">
        <v>568956381.50999999</v>
      </c>
      <c r="P632" s="128">
        <v>785323717.99000001</v>
      </c>
      <c r="Q632" s="128">
        <v>963869484.5</v>
      </c>
      <c r="R632" s="128">
        <v>478387149.41000003</v>
      </c>
      <c r="S632" s="128">
        <v>177878597.91000003</v>
      </c>
      <c r="T632" s="128">
        <v>140964026.56999999</v>
      </c>
      <c r="U632" s="128">
        <v>175414805.72</v>
      </c>
      <c r="V632" s="128">
        <v>142506365.44088298</v>
      </c>
      <c r="W632" s="128">
        <v>82671719.835311398</v>
      </c>
      <c r="X632" s="128">
        <v>231495337.7784</v>
      </c>
      <c r="Y632" s="135">
        <v>378563725.60686451</v>
      </c>
      <c r="Z632" s="128">
        <v>128227300.57031122</v>
      </c>
      <c r="AA632" s="128">
        <v>115905836.3159577</v>
      </c>
      <c r="AB632" s="129"/>
      <c r="AC632" s="68" t="str">
        <f>IF(AB632="","",((SUM(AB628:AB632))/(SUM(AA628:AA632))-1)*100)</f>
        <v/>
      </c>
    </row>
    <row r="633" spans="2:34" ht="13.5" x14ac:dyDescent="0.3">
      <c r="B633" s="92" t="s">
        <v>15</v>
      </c>
      <c r="C633" s="127">
        <v>15041016.392105099</v>
      </c>
      <c r="D633" s="128">
        <v>27193912.813766502</v>
      </c>
      <c r="E633" s="128">
        <v>33483898.280000001</v>
      </c>
      <c r="F633" s="128">
        <v>51745537.910000004</v>
      </c>
      <c r="G633" s="128">
        <v>63632181.019999996</v>
      </c>
      <c r="H633" s="128">
        <v>70311093.450000003</v>
      </c>
      <c r="I633" s="128">
        <v>120945364.77999999</v>
      </c>
      <c r="J633" s="128">
        <v>126521310.34</v>
      </c>
      <c r="K633" s="128">
        <v>229836962.17000002</v>
      </c>
      <c r="L633" s="128">
        <v>151081323.25999999</v>
      </c>
      <c r="M633" s="128">
        <v>247926025.23999998</v>
      </c>
      <c r="N633" s="128">
        <v>279817747.55000001</v>
      </c>
      <c r="O633" s="128">
        <v>482319707.64999998</v>
      </c>
      <c r="P633" s="128">
        <v>461664491.28000003</v>
      </c>
      <c r="Q633" s="128">
        <v>434414516.52999997</v>
      </c>
      <c r="R633" s="128">
        <v>362561514.13999999</v>
      </c>
      <c r="S633" s="128">
        <v>103344449.14</v>
      </c>
      <c r="T633" s="128">
        <v>127258846.91</v>
      </c>
      <c r="U633" s="128">
        <v>149039117.16</v>
      </c>
      <c r="V633" s="128">
        <v>120834534.1295</v>
      </c>
      <c r="W633" s="128">
        <v>82240839.968798399</v>
      </c>
      <c r="X633" s="128">
        <v>342087370.43906903</v>
      </c>
      <c r="Y633" s="135">
        <v>450360326.92960072</v>
      </c>
      <c r="Z633" s="128">
        <v>192237653.53863198</v>
      </c>
      <c r="AA633" s="128">
        <v>173364515.64091471</v>
      </c>
      <c r="AB633" s="129"/>
      <c r="AC633" s="68" t="str">
        <f>IF(AB633="","",((SUM(AB628:AB633))/(SUM(AA628:AA633))-1)*100)</f>
        <v/>
      </c>
    </row>
    <row r="634" spans="2:34" ht="13.5" x14ac:dyDescent="0.3">
      <c r="B634" s="92" t="s">
        <v>16</v>
      </c>
      <c r="C634" s="127">
        <v>19092473.039168902</v>
      </c>
      <c r="D634" s="128">
        <v>29854705.938951302</v>
      </c>
      <c r="E634" s="128">
        <v>36806530.18</v>
      </c>
      <c r="F634" s="128">
        <v>51072788.299999997</v>
      </c>
      <c r="G634" s="128">
        <v>65134839.420000002</v>
      </c>
      <c r="H634" s="128">
        <v>83856110.399999991</v>
      </c>
      <c r="I634" s="128">
        <v>135160183.05000001</v>
      </c>
      <c r="J634" s="128">
        <v>149863976.19000003</v>
      </c>
      <c r="K634" s="128">
        <v>272442021.69999999</v>
      </c>
      <c r="L634" s="128">
        <v>175287608.38999996</v>
      </c>
      <c r="M634" s="128">
        <v>280361247.84000003</v>
      </c>
      <c r="N634" s="128">
        <v>313440563.89999998</v>
      </c>
      <c r="O634" s="128">
        <v>360659676.53999996</v>
      </c>
      <c r="P634" s="128">
        <v>598380895.97000003</v>
      </c>
      <c r="Q634" s="128">
        <v>995102266.7099998</v>
      </c>
      <c r="R634" s="128">
        <v>396699450.03999996</v>
      </c>
      <c r="S634" s="128">
        <v>103724504.17</v>
      </c>
      <c r="T634" s="128">
        <v>163681328.66000003</v>
      </c>
      <c r="U634" s="128">
        <v>312646254.47000003</v>
      </c>
      <c r="V634" s="128">
        <v>164850511.69957751</v>
      </c>
      <c r="W634" s="128">
        <v>66721291.756197192</v>
      </c>
      <c r="X634" s="128">
        <v>587149111.27439153</v>
      </c>
      <c r="Y634" s="135">
        <v>276429450.1527825</v>
      </c>
      <c r="Z634" s="128">
        <v>121073123.79202349</v>
      </c>
      <c r="AA634" s="128">
        <v>187927121.141</v>
      </c>
      <c r="AB634" s="129"/>
      <c r="AC634" s="68" t="str">
        <f>IF(AB634="","",((SUM(AB628:AB634))/(SUM(AA628:AA634))-1)*100)</f>
        <v/>
      </c>
    </row>
    <row r="635" spans="2:34" ht="13.5" x14ac:dyDescent="0.3">
      <c r="B635" s="92" t="s">
        <v>17</v>
      </c>
      <c r="C635" s="127">
        <v>19376403.077619199</v>
      </c>
      <c r="D635" s="128">
        <v>33794713.335074</v>
      </c>
      <c r="E635" s="128">
        <v>38536902.630000003</v>
      </c>
      <c r="F635" s="128">
        <v>51064285.139999993</v>
      </c>
      <c r="G635" s="128">
        <v>66092853.5</v>
      </c>
      <c r="H635" s="128">
        <v>92599480.130185589</v>
      </c>
      <c r="I635" s="128">
        <v>144721601.52000001</v>
      </c>
      <c r="J635" s="128">
        <v>149071780.32999998</v>
      </c>
      <c r="K635" s="128">
        <v>275770714.40000004</v>
      </c>
      <c r="L635" s="128">
        <v>141804480.87</v>
      </c>
      <c r="M635" s="128">
        <v>393116187.95000005</v>
      </c>
      <c r="N635" s="128">
        <v>317671674.44</v>
      </c>
      <c r="O635" s="128">
        <v>273213713.10000002</v>
      </c>
      <c r="P635" s="128">
        <v>483470130.82000005</v>
      </c>
      <c r="Q635" s="128">
        <v>774243178.10000002</v>
      </c>
      <c r="R635" s="128">
        <v>274901635.56</v>
      </c>
      <c r="S635" s="128">
        <v>105328844.16</v>
      </c>
      <c r="T635" s="128">
        <v>203375034.41</v>
      </c>
      <c r="U635" s="128">
        <v>357837782.76999998</v>
      </c>
      <c r="V635" s="128">
        <v>178577283.43927747</v>
      </c>
      <c r="W635" s="128">
        <v>77076407.920000002</v>
      </c>
      <c r="X635" s="128">
        <v>570662981.32342601</v>
      </c>
      <c r="Y635" s="135">
        <v>414206709.22388983</v>
      </c>
      <c r="Z635" s="128">
        <v>106379007.682</v>
      </c>
      <c r="AA635" s="128">
        <v>183437779.20308679</v>
      </c>
      <c r="AB635" s="129"/>
      <c r="AC635" s="68" t="str">
        <f>IF(AB635="","",((SUM(AB628:AB635))/(SUM(AA628:AA635))-1)*100)</f>
        <v/>
      </c>
    </row>
    <row r="636" spans="2:34" ht="13.5" x14ac:dyDescent="0.3">
      <c r="B636" s="92" t="s">
        <v>18</v>
      </c>
      <c r="C636" s="127">
        <v>19374318.349251699</v>
      </c>
      <c r="D636" s="128">
        <v>30287881.566360001</v>
      </c>
      <c r="E636" s="128">
        <v>38307869.5</v>
      </c>
      <c r="F636" s="128">
        <v>48592409.509999998</v>
      </c>
      <c r="G636" s="128">
        <v>71922453.310000002</v>
      </c>
      <c r="H636" s="128">
        <v>97367660.979999989</v>
      </c>
      <c r="I636" s="128">
        <v>147292749.48000002</v>
      </c>
      <c r="J636" s="128">
        <v>162060084.03999999</v>
      </c>
      <c r="K636" s="128">
        <v>255888680</v>
      </c>
      <c r="L636" s="128">
        <v>127518862.23</v>
      </c>
      <c r="M636" s="128">
        <v>343197587.19</v>
      </c>
      <c r="N636" s="128">
        <v>309909662.23000002</v>
      </c>
      <c r="O636" s="128">
        <v>494209867.41999996</v>
      </c>
      <c r="P636" s="128">
        <v>578603572.90999997</v>
      </c>
      <c r="Q636" s="128">
        <v>342076264.35999995</v>
      </c>
      <c r="R636" s="128">
        <v>354506738.51999998</v>
      </c>
      <c r="S636" s="128">
        <v>172771392.44999999</v>
      </c>
      <c r="T636" s="128">
        <v>176953126.49000001</v>
      </c>
      <c r="U636" s="128">
        <v>315462575.79999995</v>
      </c>
      <c r="V636" s="128">
        <v>179631334.69</v>
      </c>
      <c r="W636" s="128">
        <v>70188308.155982703</v>
      </c>
      <c r="X636" s="128">
        <v>725183578.24766207</v>
      </c>
      <c r="Y636" s="135">
        <v>538747230.26316452</v>
      </c>
      <c r="Z636" s="128">
        <v>118156403.23999999</v>
      </c>
      <c r="AA636" s="128">
        <v>354806701.46444392</v>
      </c>
      <c r="AB636" s="129"/>
      <c r="AC636" s="68" t="str">
        <f>IF(AB636="","",((SUM(AB628:AB636))/(SUM(AA628:AA636))-1)*100)</f>
        <v/>
      </c>
    </row>
    <row r="637" spans="2:34" ht="13.5" x14ac:dyDescent="0.3">
      <c r="B637" s="92" t="s">
        <v>19</v>
      </c>
      <c r="C637" s="127">
        <v>21776353.181250799</v>
      </c>
      <c r="D637" s="128">
        <v>36596274.616133898</v>
      </c>
      <c r="E637" s="128">
        <v>40222514.538709998</v>
      </c>
      <c r="F637" s="128">
        <v>58114882.200000003</v>
      </c>
      <c r="G637" s="128">
        <v>75338512.200000003</v>
      </c>
      <c r="H637" s="128">
        <v>115767240.15843579</v>
      </c>
      <c r="I637" s="128">
        <v>152330243.16000003</v>
      </c>
      <c r="J637" s="128">
        <v>186390729.84</v>
      </c>
      <c r="K637" s="128">
        <v>301187203.61000001</v>
      </c>
      <c r="L637" s="128">
        <v>142466510.66</v>
      </c>
      <c r="M637" s="128">
        <v>373983993.38</v>
      </c>
      <c r="N637" s="128">
        <v>315364586.98000002</v>
      </c>
      <c r="O637" s="128">
        <v>571866972.38</v>
      </c>
      <c r="P637" s="128">
        <v>611597990.44000006</v>
      </c>
      <c r="Q637" s="128">
        <v>624511209.40999997</v>
      </c>
      <c r="R637" s="128">
        <v>267917707.61999997</v>
      </c>
      <c r="S637" s="128">
        <v>173541535.59999999</v>
      </c>
      <c r="T637" s="128">
        <v>251025855.90000004</v>
      </c>
      <c r="U637" s="128">
        <v>251402162.16788</v>
      </c>
      <c r="V637" s="128">
        <v>215744032.38982001</v>
      </c>
      <c r="W637" s="128">
        <v>93908113.560000002</v>
      </c>
      <c r="X637" s="128">
        <v>1057158888.0288036</v>
      </c>
      <c r="Y637" s="135">
        <v>157481300.87342179</v>
      </c>
      <c r="Z637" s="128">
        <v>131335421.2266003</v>
      </c>
      <c r="AA637" s="128">
        <v>283431093.18710852</v>
      </c>
      <c r="AB637" s="129"/>
      <c r="AC637" s="68" t="str">
        <f>IF(AB637="","",((SUM(AB628:AB637))/(SUM(AA628:AA637))-1)*100)</f>
        <v/>
      </c>
    </row>
    <row r="638" spans="2:34" ht="13.5" x14ac:dyDescent="0.3">
      <c r="B638" s="92" t="s">
        <v>20</v>
      </c>
      <c r="C638" s="127">
        <v>20488274.330958899</v>
      </c>
      <c r="D638" s="128">
        <v>38030392.372117504</v>
      </c>
      <c r="E638" s="128">
        <v>37792397.380000003</v>
      </c>
      <c r="F638" s="128">
        <v>59926468.779999994</v>
      </c>
      <c r="G638" s="128">
        <v>70768887</v>
      </c>
      <c r="H638" s="128">
        <v>113667523.78999999</v>
      </c>
      <c r="I638" s="128">
        <v>135056724.03999999</v>
      </c>
      <c r="J638" s="128">
        <v>191881181.11000001</v>
      </c>
      <c r="K638" s="128">
        <v>300484735.54000002</v>
      </c>
      <c r="L638" s="128">
        <v>153785843.84</v>
      </c>
      <c r="M638" s="128">
        <v>360705686.35000002</v>
      </c>
      <c r="N638" s="128">
        <v>329063939.81999999</v>
      </c>
      <c r="O638" s="128">
        <v>553065512.67999995</v>
      </c>
      <c r="P638" s="128">
        <v>563651770.66999996</v>
      </c>
      <c r="Q638" s="128">
        <v>408879512.84000003</v>
      </c>
      <c r="R638" s="128">
        <v>261843157.38</v>
      </c>
      <c r="S638" s="128">
        <v>128842485.40000001</v>
      </c>
      <c r="T638" s="128">
        <v>161127958.72</v>
      </c>
      <c r="U638" s="128">
        <v>198446558.66910979</v>
      </c>
      <c r="V638" s="128">
        <v>254061602.41070026</v>
      </c>
      <c r="W638" s="128">
        <v>104036753.19881859</v>
      </c>
      <c r="X638" s="128">
        <v>1061285294.1954341</v>
      </c>
      <c r="Y638" s="135">
        <v>277403453.57657462</v>
      </c>
      <c r="Z638" s="128">
        <v>217845051.51823539</v>
      </c>
      <c r="AA638" s="128">
        <v>262230404.84478381</v>
      </c>
      <c r="AB638" s="129"/>
      <c r="AC638" s="68" t="str">
        <f>IF(AB638="","",((SUM(AB628:AB638))/(SUM(AA628:AA638))-1)*100)</f>
        <v/>
      </c>
    </row>
    <row r="639" spans="2:34" ht="13.5" x14ac:dyDescent="0.3">
      <c r="B639" s="93" t="s">
        <v>21</v>
      </c>
      <c r="C639" s="130">
        <v>21660455.6216718</v>
      </c>
      <c r="D639" s="131">
        <v>34740757.941154994</v>
      </c>
      <c r="E639" s="131">
        <v>37110812.980000004</v>
      </c>
      <c r="F639" s="131">
        <v>56794560.18</v>
      </c>
      <c r="G639" s="131">
        <v>68890638.090000004</v>
      </c>
      <c r="H639" s="131">
        <v>111849602.82999998</v>
      </c>
      <c r="I639" s="131">
        <v>139149029.46000001</v>
      </c>
      <c r="J639" s="131">
        <v>195105914.31999999</v>
      </c>
      <c r="K639" s="131">
        <v>242989265.94</v>
      </c>
      <c r="L639" s="131">
        <v>126388879.37</v>
      </c>
      <c r="M639" s="131">
        <v>287603733.49000001</v>
      </c>
      <c r="N639" s="131">
        <v>284210377.64999998</v>
      </c>
      <c r="O639" s="131">
        <v>505057548.49000001</v>
      </c>
      <c r="P639" s="131">
        <v>336631836.54000002</v>
      </c>
      <c r="Q639" s="131">
        <v>552752881.62999988</v>
      </c>
      <c r="R639" s="131">
        <v>335863654.61000001</v>
      </c>
      <c r="S639" s="131">
        <v>102479143.12680002</v>
      </c>
      <c r="T639" s="131">
        <v>191180148.32999998</v>
      </c>
      <c r="U639" s="131">
        <v>96282852.658114001</v>
      </c>
      <c r="V639" s="131">
        <v>137666435.23409003</v>
      </c>
      <c r="W639" s="131">
        <v>142847180.26276121</v>
      </c>
      <c r="X639" s="131">
        <v>985936862.91439652</v>
      </c>
      <c r="Y639" s="136">
        <v>247211644.62818921</v>
      </c>
      <c r="Z639" s="131">
        <v>180548495.46181428</v>
      </c>
      <c r="AA639" s="131">
        <v>168252975.74739119</v>
      </c>
      <c r="AB639" s="132"/>
      <c r="AC639" s="68" t="str">
        <f>IF(AB639="","",((SUM(AB628:AB639))/(SUM(AA628:AA639))-1)*100)</f>
        <v/>
      </c>
    </row>
    <row r="640" spans="2:34" ht="13" x14ac:dyDescent="0.3">
      <c r="B640" s="42" t="s">
        <v>22</v>
      </c>
      <c r="C640" s="65">
        <f>SUM(C628:C639)</f>
        <v>184001067.24128288</v>
      </c>
      <c r="D640" s="65">
        <f t="shared" ref="D640:Z640" si="46">SUM(D628:D639)</f>
        <v>364794989.60829753</v>
      </c>
      <c r="E640" s="65">
        <f t="shared" si="46"/>
        <v>424891391.78285724</v>
      </c>
      <c r="F640" s="65">
        <f t="shared" si="46"/>
        <v>583503000.33999991</v>
      </c>
      <c r="G640" s="65">
        <f t="shared" si="46"/>
        <v>784603399.69000006</v>
      </c>
      <c r="H640" s="65">
        <f t="shared" si="46"/>
        <v>1044006214.9686213</v>
      </c>
      <c r="I640" s="65">
        <f t="shared" si="46"/>
        <v>1559652723.6500001</v>
      </c>
      <c r="J640" s="65">
        <f t="shared" si="46"/>
        <v>1783022302.72</v>
      </c>
      <c r="K640" s="65">
        <f t="shared" si="46"/>
        <v>3028983002.7900004</v>
      </c>
      <c r="L640" s="65">
        <f t="shared" si="46"/>
        <v>1708743844.2199998</v>
      </c>
      <c r="M640" s="65">
        <f t="shared" si="46"/>
        <v>3155537698.9099998</v>
      </c>
      <c r="N640" s="65">
        <f t="shared" si="46"/>
        <v>3230552636.0500007</v>
      </c>
      <c r="O640" s="65">
        <f t="shared" si="46"/>
        <v>5248750074.1999998</v>
      </c>
      <c r="P640" s="65">
        <f t="shared" si="46"/>
        <v>6961408360.8000002</v>
      </c>
      <c r="Q640" s="65">
        <f t="shared" si="46"/>
        <v>7108631916.1500006</v>
      </c>
      <c r="R640" s="65">
        <f t="shared" si="46"/>
        <v>5273080989.4859495</v>
      </c>
      <c r="S640" s="65">
        <f t="shared" si="46"/>
        <v>2093135819.6752005</v>
      </c>
      <c r="T640" s="65">
        <f t="shared" si="46"/>
        <v>1905467953.3963401</v>
      </c>
      <c r="U640" s="65">
        <f t="shared" si="46"/>
        <v>2469620539.6551037</v>
      </c>
      <c r="V640" s="65">
        <f t="shared" si="46"/>
        <v>2105288468.5832627</v>
      </c>
      <c r="W640" s="65">
        <f t="shared" si="46"/>
        <v>1234390139.4986637</v>
      </c>
      <c r="X640" s="65">
        <f t="shared" si="46"/>
        <v>6583804716.0308647</v>
      </c>
      <c r="Y640" s="66">
        <f t="shared" si="46"/>
        <v>4813766527.5102215</v>
      </c>
      <c r="Z640" s="66">
        <f t="shared" si="46"/>
        <v>1747062074.8533216</v>
      </c>
      <c r="AA640" s="66">
        <f>SUM(AA628:AA639)</f>
        <v>2454194147.1034632</v>
      </c>
      <c r="AB640" s="66">
        <f>SUM(AB628:AB639)</f>
        <v>415194202.38681722</v>
      </c>
      <c r="AC640" s="62"/>
    </row>
    <row r="641" spans="2:29" x14ac:dyDescent="0.25">
      <c r="Z641" s="36"/>
      <c r="AA641" s="36"/>
      <c r="AB641" s="36"/>
      <c r="AC641" s="36"/>
    </row>
    <row r="642" spans="2:29" ht="13" x14ac:dyDescent="0.3">
      <c r="B642" s="32" t="s">
        <v>64</v>
      </c>
      <c r="Z642" s="36"/>
      <c r="AA642" s="36"/>
      <c r="AB642" s="36"/>
      <c r="AC642" s="36"/>
    </row>
    <row r="643" spans="2:29" ht="13" x14ac:dyDescent="0.3">
      <c r="B643" s="12" t="s">
        <v>30</v>
      </c>
      <c r="Z643" s="36"/>
      <c r="AA643" s="36"/>
      <c r="AB643" s="36"/>
      <c r="AC643" s="36"/>
    </row>
    <row r="644" spans="2:29" ht="13" x14ac:dyDescent="0.3">
      <c r="B644" s="9"/>
      <c r="Z644" s="36"/>
      <c r="AA644" s="36"/>
      <c r="AB644" s="36"/>
      <c r="AC644" s="36"/>
    </row>
    <row r="645" spans="2:29" ht="13" x14ac:dyDescent="0.3">
      <c r="B645" s="9"/>
      <c r="Z645" s="36"/>
      <c r="AA645" s="36"/>
      <c r="AB645" s="36"/>
      <c r="AC645" s="36"/>
    </row>
    <row r="646" spans="2:29" ht="13" x14ac:dyDescent="0.3">
      <c r="B646" s="9"/>
      <c r="Z646" s="36"/>
      <c r="AA646" s="36"/>
      <c r="AB646" s="36"/>
      <c r="AC646" s="36"/>
    </row>
    <row r="647" spans="2:29" ht="13" x14ac:dyDescent="0.3">
      <c r="B647" s="9"/>
      <c r="Z647" s="36"/>
      <c r="AA647" s="36"/>
      <c r="AB647" s="36"/>
      <c r="AC647" s="36"/>
    </row>
    <row r="648" spans="2:29" ht="13" x14ac:dyDescent="0.3">
      <c r="B648" s="9"/>
      <c r="Z648" s="36"/>
      <c r="AA648" s="36"/>
      <c r="AB648" s="36"/>
      <c r="AC648" s="36"/>
    </row>
    <row r="649" spans="2:29" ht="13" x14ac:dyDescent="0.3">
      <c r="B649" s="9"/>
      <c r="Z649" s="36"/>
      <c r="AA649" s="36"/>
      <c r="AB649" s="36"/>
      <c r="AC649" s="36"/>
    </row>
    <row r="650" spans="2:29" ht="13" x14ac:dyDescent="0.3">
      <c r="B650" s="9"/>
      <c r="Z650" s="36"/>
      <c r="AA650" s="36"/>
      <c r="AB650" s="36"/>
      <c r="AC650" s="36"/>
    </row>
    <row r="651" spans="2:29" ht="13" x14ac:dyDescent="0.3">
      <c r="B651" s="9"/>
      <c r="Z651" s="36"/>
      <c r="AA651" s="36"/>
      <c r="AB651" s="36"/>
      <c r="AC651" s="36"/>
    </row>
    <row r="652" spans="2:29" ht="13" x14ac:dyDescent="0.3">
      <c r="B652" s="9"/>
      <c r="Z652" s="36"/>
      <c r="AA652" s="36"/>
      <c r="AB652" s="36"/>
      <c r="AC652" s="36"/>
    </row>
    <row r="653" spans="2:29" ht="13" x14ac:dyDescent="0.3">
      <c r="B653" s="9"/>
      <c r="Z653" s="36"/>
      <c r="AA653" s="36"/>
      <c r="AB653" s="36"/>
      <c r="AC653" s="36"/>
    </row>
    <row r="654" spans="2:29" ht="13" x14ac:dyDescent="0.3">
      <c r="B654" s="9"/>
      <c r="Z654" s="36"/>
      <c r="AA654" s="36"/>
      <c r="AB654" s="36"/>
      <c r="AC654" s="36"/>
    </row>
    <row r="655" spans="2:29" ht="13" x14ac:dyDescent="0.3">
      <c r="B655" s="9"/>
      <c r="Z655" s="36"/>
      <c r="AA655" s="36"/>
      <c r="AB655" s="36"/>
      <c r="AC655" s="36"/>
    </row>
    <row r="656" spans="2:29" ht="13" x14ac:dyDescent="0.3">
      <c r="B656" s="9"/>
      <c r="Z656" s="36"/>
      <c r="AA656" s="36"/>
      <c r="AB656" s="36"/>
      <c r="AC656" s="36"/>
    </row>
    <row r="657" spans="2:29" ht="13" x14ac:dyDescent="0.3">
      <c r="B657" s="9"/>
      <c r="Z657" s="36"/>
      <c r="AA657" s="36"/>
      <c r="AB657" s="36"/>
      <c r="AC657" s="36"/>
    </row>
    <row r="658" spans="2:29" ht="13" x14ac:dyDescent="0.3">
      <c r="B658" s="9"/>
      <c r="Z658" s="36"/>
      <c r="AA658" s="36"/>
      <c r="AB658" s="36"/>
      <c r="AC658" s="36"/>
    </row>
    <row r="659" spans="2:29" ht="13" x14ac:dyDescent="0.3">
      <c r="B659" s="9"/>
      <c r="Z659" s="36"/>
      <c r="AA659" s="36"/>
      <c r="AB659" s="36"/>
      <c r="AC659" s="36"/>
    </row>
    <row r="660" spans="2:29" ht="13" x14ac:dyDescent="0.3">
      <c r="B660" s="9"/>
      <c r="Z660" s="36"/>
      <c r="AA660" s="36"/>
      <c r="AB660" s="36"/>
      <c r="AC660" s="36"/>
    </row>
    <row r="661" spans="2:29" ht="13" x14ac:dyDescent="0.3">
      <c r="B661" s="9"/>
      <c r="Z661" s="36"/>
      <c r="AA661" s="36"/>
      <c r="AB661" s="36"/>
      <c r="AC661" s="36"/>
    </row>
    <row r="662" spans="2:29" ht="13" x14ac:dyDescent="0.3">
      <c r="B662" s="9"/>
      <c r="Z662" s="36"/>
      <c r="AA662" s="36"/>
      <c r="AB662" s="36"/>
      <c r="AC662" s="36"/>
    </row>
    <row r="663" spans="2:29" ht="13" x14ac:dyDescent="0.3">
      <c r="B663" s="9"/>
      <c r="Z663" s="36"/>
      <c r="AA663" s="36"/>
      <c r="AB663" s="36"/>
      <c r="AC663" s="36"/>
    </row>
    <row r="664" spans="2:29" ht="13" x14ac:dyDescent="0.3">
      <c r="B664" s="9"/>
      <c r="Z664" s="36"/>
      <c r="AA664" s="36"/>
      <c r="AB664" s="36"/>
      <c r="AC664" s="36"/>
    </row>
    <row r="665" spans="2:29" ht="13" x14ac:dyDescent="0.3">
      <c r="B665" s="9"/>
      <c r="Z665" s="36"/>
      <c r="AA665" s="36"/>
      <c r="AB665" s="36"/>
      <c r="AC665" s="36"/>
    </row>
    <row r="666" spans="2:29" ht="13" x14ac:dyDescent="0.3">
      <c r="B666" s="9"/>
      <c r="Z666" s="36"/>
      <c r="AA666" s="36"/>
      <c r="AB666" s="36"/>
      <c r="AC666" s="36"/>
    </row>
    <row r="667" spans="2:29" ht="13" x14ac:dyDescent="0.3">
      <c r="B667" s="9" t="s">
        <v>60</v>
      </c>
      <c r="Z667" s="36"/>
      <c r="AA667" s="36"/>
      <c r="AB667" s="36"/>
      <c r="AC667" s="36"/>
    </row>
    <row r="668" spans="2:29" ht="13" x14ac:dyDescent="0.3">
      <c r="B668" s="9" t="s">
        <v>61</v>
      </c>
      <c r="Z668" s="36"/>
      <c r="AA668" s="36"/>
      <c r="AB668" s="36"/>
      <c r="AC668" s="36"/>
    </row>
    <row r="669" spans="2:29" ht="13" x14ac:dyDescent="0.3">
      <c r="B669" s="30" t="s">
        <v>65</v>
      </c>
      <c r="Z669" s="36"/>
      <c r="AA669" s="36"/>
      <c r="AB669" s="36"/>
      <c r="AC669" s="36"/>
    </row>
    <row r="670" spans="2:29" x14ac:dyDescent="0.25">
      <c r="B670" s="30" t="s">
        <v>36</v>
      </c>
      <c r="Z670" s="36"/>
      <c r="AA670" s="36"/>
      <c r="AB670" s="36"/>
      <c r="AC670" s="36"/>
    </row>
    <row r="671" spans="2:29" ht="13" x14ac:dyDescent="0.3">
      <c r="B671" s="30" t="s">
        <v>66</v>
      </c>
      <c r="Z671" s="36"/>
      <c r="AA671" s="36"/>
      <c r="AB671" s="36"/>
      <c r="AC671" s="36"/>
    </row>
    <row r="672" spans="2:29" x14ac:dyDescent="0.25">
      <c r="B672" s="30" t="s">
        <v>67</v>
      </c>
      <c r="Z672" s="36"/>
      <c r="AA672" s="36"/>
      <c r="AB672" s="36"/>
      <c r="AC672" s="36"/>
    </row>
    <row r="673" spans="2:29" x14ac:dyDescent="0.25">
      <c r="B673" s="30" t="str">
        <f>B562</f>
        <v>Dados atualizados em 28 de março de 2025.</v>
      </c>
      <c r="Z673" s="36"/>
      <c r="AA673" s="36"/>
      <c r="AB673" s="36"/>
      <c r="AC673" s="36"/>
    </row>
    <row r="674" spans="2:29" x14ac:dyDescent="0.25">
      <c r="B674" s="30" t="str">
        <f>B90</f>
        <v xml:space="preserve">¹Variação percentual do somatório dos valores desde o mês de janeiro até um determinado mês do ano de 2024, em relação ao somatório do mesmo período do ano de 2023. </v>
      </c>
      <c r="Z674" s="36"/>
      <c r="AA674" s="36"/>
      <c r="AB674" s="36"/>
      <c r="AC674" s="36"/>
    </row>
    <row r="675" spans="2:29" x14ac:dyDescent="0.25">
      <c r="Z675" s="36"/>
      <c r="AA675" s="36"/>
      <c r="AB675" s="36"/>
      <c r="AC675" s="36"/>
    </row>
    <row r="676" spans="2:29" ht="15.5" x14ac:dyDescent="0.35">
      <c r="B676" s="6" t="s">
        <v>29</v>
      </c>
      <c r="Z676" s="36"/>
      <c r="AA676" s="36"/>
      <c r="AB676" s="36"/>
      <c r="AC676" s="36"/>
    </row>
    <row r="677" spans="2:29" x14ac:dyDescent="0.25"/>
    <row r="678" spans="2:29" x14ac:dyDescent="0.25"/>
    <row r="679" spans="2:29" x14ac:dyDescent="0.25"/>
    <row r="680" spans="2:29" ht="18" x14ac:dyDescent="0.4">
      <c r="B680" s="5" t="s">
        <v>93</v>
      </c>
    </row>
    <row r="681" spans="2:29" x14ac:dyDescent="0.25"/>
    <row r="682" spans="2:29" ht="15.5" x14ac:dyDescent="0.35">
      <c r="B682" s="53" t="s">
        <v>23</v>
      </c>
      <c r="C682" s="8" t="s">
        <v>24</v>
      </c>
      <c r="D682" s="8" t="s">
        <v>24</v>
      </c>
      <c r="E682" s="8" t="s">
        <v>24</v>
      </c>
      <c r="F682" s="8" t="s">
        <v>24</v>
      </c>
      <c r="G682" s="8" t="s">
        <v>24</v>
      </c>
      <c r="H682" s="8" t="s">
        <v>24</v>
      </c>
      <c r="I682" s="8" t="s">
        <v>24</v>
      </c>
      <c r="J682" s="8" t="s">
        <v>24</v>
      </c>
    </row>
    <row r="683" spans="2:29" ht="13" x14ac:dyDescent="0.3">
      <c r="B683" s="109"/>
      <c r="C683" s="109" t="s">
        <v>6</v>
      </c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8"/>
      <c r="Q683" s="67" t="s">
        <v>7</v>
      </c>
    </row>
    <row r="684" spans="2:29" ht="13" x14ac:dyDescent="0.3">
      <c r="B684" s="109" t="s">
        <v>8</v>
      </c>
      <c r="C684" s="168">
        <v>2012</v>
      </c>
      <c r="D684" s="169">
        <v>2013</v>
      </c>
      <c r="E684" s="169">
        <v>2014</v>
      </c>
      <c r="F684" s="100">
        <v>2015</v>
      </c>
      <c r="G684" s="100">
        <v>2016</v>
      </c>
      <c r="H684" s="100">
        <v>2017</v>
      </c>
      <c r="I684" s="101">
        <v>2018</v>
      </c>
      <c r="J684" s="101">
        <v>2019</v>
      </c>
      <c r="K684" s="101">
        <v>2020</v>
      </c>
      <c r="L684" s="101">
        <v>2021</v>
      </c>
      <c r="M684" s="101">
        <v>2022</v>
      </c>
      <c r="N684" s="101">
        <v>2023</v>
      </c>
      <c r="O684" s="101">
        <v>2024</v>
      </c>
      <c r="P684" s="102">
        <v>2025</v>
      </c>
      <c r="Q684" s="69" t="s">
        <v>77</v>
      </c>
    </row>
    <row r="685" spans="2:29" ht="13.5" x14ac:dyDescent="0.3">
      <c r="B685" s="91" t="s">
        <v>10</v>
      </c>
      <c r="C685" s="150">
        <v>905749.30170668999</v>
      </c>
      <c r="D685" s="142">
        <v>91233.385849309998</v>
      </c>
      <c r="E685" s="142">
        <v>238926.53412528001</v>
      </c>
      <c r="F685" s="137">
        <v>507987.51022170007</v>
      </c>
      <c r="G685" s="137">
        <v>180934.95766103</v>
      </c>
      <c r="H685" s="137">
        <v>1084690.13171551</v>
      </c>
      <c r="I685" s="137">
        <v>1035140.7948415498</v>
      </c>
      <c r="J685" s="137">
        <v>978888.80370862002</v>
      </c>
      <c r="K685" s="137">
        <v>1132118.5761065199</v>
      </c>
      <c r="L685" s="137">
        <v>486886.07195529004</v>
      </c>
      <c r="M685" s="142">
        <v>141116.30908643003</v>
      </c>
      <c r="N685" s="137">
        <v>31423.569979690004</v>
      </c>
      <c r="O685" s="137">
        <v>38140.263094579997</v>
      </c>
      <c r="P685" s="143">
        <v>132551.87735727002</v>
      </c>
      <c r="Q685" s="68">
        <f>(IF(O685=0,"n/d",(P685/O685)-1)*100)</f>
        <v>247.53792082809878</v>
      </c>
      <c r="T685" s="1" t="str">
        <f>IF(S685=0,"",((SUM(S$682:S685))/(SUM(R$682:R685))-1)*100)</f>
        <v/>
      </c>
    </row>
    <row r="686" spans="2:29" ht="13.5" x14ac:dyDescent="0.3">
      <c r="B686" s="92" t="s">
        <v>11</v>
      </c>
      <c r="C686" s="144">
        <v>866335.66657760995</v>
      </c>
      <c r="D686" s="145">
        <v>55130.052563990001</v>
      </c>
      <c r="E686" s="145">
        <v>463424.92341003998</v>
      </c>
      <c r="F686" s="145">
        <v>424821.69885041</v>
      </c>
      <c r="G686" s="145">
        <v>207270.16569786999</v>
      </c>
      <c r="H686" s="145">
        <v>1618749.87301795</v>
      </c>
      <c r="I686" s="145">
        <v>1027442.1869079398</v>
      </c>
      <c r="J686" s="145">
        <v>810693.67379809998</v>
      </c>
      <c r="K686" s="145">
        <v>945949.05615900003</v>
      </c>
      <c r="L686" s="145">
        <v>324671.84060623997</v>
      </c>
      <c r="M686" s="151">
        <v>432077.27143705008</v>
      </c>
      <c r="N686" s="145">
        <v>63081.768741809996</v>
      </c>
      <c r="O686" s="145">
        <v>176.15870866999998</v>
      </c>
      <c r="P686" s="146">
        <v>274509.42966177</v>
      </c>
      <c r="Q686" s="68">
        <f>IF(P686="","",((SUM(P685:P686))/(SUM(O685:O686))-1)*100)</f>
        <v>962.36774693954601</v>
      </c>
      <c r="T686" s="1" t="str">
        <f>IF(S686=0,"",((SUM(S$682:S686))/(SUM(R$682:R686))-1)*100)</f>
        <v/>
      </c>
    </row>
    <row r="687" spans="2:29" ht="13.5" x14ac:dyDescent="0.3">
      <c r="B687" s="92" t="s">
        <v>12</v>
      </c>
      <c r="C687" s="144">
        <v>306464.09861824004</v>
      </c>
      <c r="D687" s="145">
        <v>374646.58248973999</v>
      </c>
      <c r="E687" s="145">
        <v>624057.15432751004</v>
      </c>
      <c r="F687" s="145">
        <v>581079.27256572992</v>
      </c>
      <c r="G687" s="145">
        <v>512276.02218609001</v>
      </c>
      <c r="H687" s="145">
        <v>1831653.7460551001</v>
      </c>
      <c r="I687" s="145">
        <v>1977486.0729120001</v>
      </c>
      <c r="J687" s="145">
        <v>702190.35663178994</v>
      </c>
      <c r="K687" s="145">
        <v>1737474.57801077</v>
      </c>
      <c r="L687" s="145">
        <v>312746.59985901997</v>
      </c>
      <c r="M687" s="151">
        <v>221075.22938017</v>
      </c>
      <c r="N687" s="145">
        <v>63513.136491230012</v>
      </c>
      <c r="O687" s="145">
        <v>431.02809968000003</v>
      </c>
      <c r="P687" s="146"/>
      <c r="Q687" s="68" t="str">
        <f>IF(P687="","",((SUM(P685:P687))/(SUM(O685:O687))-1)*100)</f>
        <v/>
      </c>
      <c r="T687" s="1" t="str">
        <f>IF(S687=0,"",((SUM(S$682:S687))/(SUM(R$682:R687))-1)*100)</f>
        <v/>
      </c>
    </row>
    <row r="688" spans="2:29" ht="13.5" x14ac:dyDescent="0.3">
      <c r="B688" s="92" t="s">
        <v>13</v>
      </c>
      <c r="C688" s="144">
        <v>656284.03997097001</v>
      </c>
      <c r="D688" s="145">
        <v>89319.346347829996</v>
      </c>
      <c r="E688" s="145">
        <v>430720.42733404</v>
      </c>
      <c r="F688" s="145">
        <v>664040.89783499006</v>
      </c>
      <c r="G688" s="145">
        <v>520790.91537169006</v>
      </c>
      <c r="H688" s="145">
        <v>703982.31721097999</v>
      </c>
      <c r="I688" s="145">
        <v>2438443.4975692299</v>
      </c>
      <c r="J688" s="145">
        <v>1451182.3529288499</v>
      </c>
      <c r="K688" s="145">
        <v>908037.25154323992</v>
      </c>
      <c r="L688" s="145">
        <v>113339.41369949002</v>
      </c>
      <c r="M688" s="151">
        <v>25666.261584100001</v>
      </c>
      <c r="N688" s="145">
        <v>126307.45462623</v>
      </c>
      <c r="O688" s="145">
        <v>291414.18718979001</v>
      </c>
      <c r="P688" s="146"/>
      <c r="Q688" s="68" t="str">
        <f>IF(P688="","",((SUM(P685:P688))/(SUM(O685:O688))-1)*100)</f>
        <v/>
      </c>
      <c r="T688" s="1" t="str">
        <f>IF(S688=0,"",((SUM(S$682:S688))/(SUM(R$682:R688))-1)*100)</f>
        <v/>
      </c>
    </row>
    <row r="689" spans="1:29" ht="13.5" x14ac:dyDescent="0.3">
      <c r="B689" s="92" t="s">
        <v>14</v>
      </c>
      <c r="C689" s="144">
        <v>247460.67412948</v>
      </c>
      <c r="D689" s="145">
        <v>37.002952229999998</v>
      </c>
      <c r="E689" s="145">
        <v>161587.24421882001</v>
      </c>
      <c r="F689" s="145">
        <v>316142.7701889</v>
      </c>
      <c r="G689" s="145">
        <v>234407.00372939999</v>
      </c>
      <c r="H689" s="145">
        <v>1559805.4846858499</v>
      </c>
      <c r="I689" s="145">
        <v>649697.33206954005</v>
      </c>
      <c r="J689" s="145">
        <v>1147648.21763348</v>
      </c>
      <c r="K689" s="145">
        <v>269871.26715948008</v>
      </c>
      <c r="L689" s="145">
        <v>94716.814713320011</v>
      </c>
      <c r="M689" s="151">
        <v>689005.78270599002</v>
      </c>
      <c r="N689" s="145">
        <v>71.383053689999997</v>
      </c>
      <c r="O689" s="145">
        <v>365618.43451832997</v>
      </c>
      <c r="P689" s="146"/>
      <c r="Q689" s="68" t="str">
        <f>IF(P689="","",((SUM(P685:P689))/(SUM(O685:O689))-1)*100)</f>
        <v/>
      </c>
      <c r="T689" s="1" t="str">
        <f>IF(S689=0,"",((SUM(S$682:S689))/(SUM(R$682:R689))-1)*100)</f>
        <v/>
      </c>
    </row>
    <row r="690" spans="1:29" ht="13.5" x14ac:dyDescent="0.3">
      <c r="B690" s="92" t="s">
        <v>15</v>
      </c>
      <c r="C690" s="144">
        <v>45166.823699120003</v>
      </c>
      <c r="D690" s="145">
        <v>95153.509931809996</v>
      </c>
      <c r="E690" s="145">
        <v>164630.31090511</v>
      </c>
      <c r="F690" s="145">
        <v>432024.41187380999</v>
      </c>
      <c r="G690" s="145">
        <v>236940.76563056002</v>
      </c>
      <c r="H690" s="145">
        <v>1254671.0015831299</v>
      </c>
      <c r="I690" s="145">
        <v>374397.47456469003</v>
      </c>
      <c r="J690" s="145">
        <v>540905.87241732003</v>
      </c>
      <c r="K690" s="145">
        <v>171923.64751099003</v>
      </c>
      <c r="L690" s="145">
        <v>94701.951892290017</v>
      </c>
      <c r="M690" s="151">
        <v>128435.6558684</v>
      </c>
      <c r="N690" s="145">
        <v>217.27519663999999</v>
      </c>
      <c r="O690" s="145">
        <v>357.28007743000001</v>
      </c>
      <c r="P690" s="146"/>
      <c r="Q690" s="68" t="str">
        <f>IF(P690="","",((SUM(P685:P690))/(SUM(O685:O690))-1)*100)</f>
        <v/>
      </c>
      <c r="T690" s="1" t="str">
        <f>IF(S690=0,"",((SUM(S$682:S690))/(SUM(R$682:R690))-1)*100)</f>
        <v/>
      </c>
    </row>
    <row r="691" spans="1:29" ht="13.5" x14ac:dyDescent="0.3">
      <c r="B691" s="92" t="s">
        <v>16</v>
      </c>
      <c r="C691" s="144">
        <v>168032.07916589</v>
      </c>
      <c r="D691" s="145">
        <v>63520.84779829</v>
      </c>
      <c r="E691" s="145">
        <v>3247.41632338</v>
      </c>
      <c r="F691" s="145">
        <v>8190.3326997900012</v>
      </c>
      <c r="G691" s="145">
        <v>345743.99351728999</v>
      </c>
      <c r="H691" s="145">
        <v>464295.13120315998</v>
      </c>
      <c r="I691" s="145">
        <v>839953.25980652997</v>
      </c>
      <c r="J691" s="145">
        <v>604163.51682635001</v>
      </c>
      <c r="K691" s="145">
        <v>129074.29801655997</v>
      </c>
      <c r="L691" s="145">
        <v>94757.541233070006</v>
      </c>
      <c r="M691" s="151">
        <v>126254.05413932999</v>
      </c>
      <c r="N691" s="145">
        <v>419.00827277000002</v>
      </c>
      <c r="O691" s="145">
        <v>1833.7815258800001</v>
      </c>
      <c r="P691" s="146"/>
      <c r="Q691" s="68" t="str">
        <f>IF(P691="","",((SUM(P685:P691))/(SUM(O685:O691))-1)*100)</f>
        <v/>
      </c>
      <c r="T691" s="1" t="str">
        <f>IF(S691=0,"",((SUM(S$682:S691))/(SUM(R$682:R691))-1)*100)</f>
        <v/>
      </c>
    </row>
    <row r="692" spans="1:29" ht="13.5" x14ac:dyDescent="0.3">
      <c r="B692" s="92" t="s">
        <v>17</v>
      </c>
      <c r="C692" s="144">
        <v>284068.61371185997</v>
      </c>
      <c r="D692" s="145">
        <v>4.09466631</v>
      </c>
      <c r="E692" s="145">
        <v>345159.20472235</v>
      </c>
      <c r="F692" s="145">
        <v>83502.020585220002</v>
      </c>
      <c r="G692" s="145">
        <v>465492.06317673001</v>
      </c>
      <c r="H692" s="145">
        <v>850975.91910855996</v>
      </c>
      <c r="I692" s="145">
        <v>299445.12352456001</v>
      </c>
      <c r="J692" s="145">
        <v>529937.70173932007</v>
      </c>
      <c r="K692" s="145">
        <v>86840.337242719994</v>
      </c>
      <c r="L692" s="145">
        <v>113522.75537118</v>
      </c>
      <c r="M692" s="151">
        <v>217.44502151</v>
      </c>
      <c r="N692" s="145">
        <v>505.48687046000003</v>
      </c>
      <c r="O692" s="145">
        <v>4506.5608076600001</v>
      </c>
      <c r="P692" s="146"/>
      <c r="Q692" s="68" t="str">
        <f>IF(P692="","",((SUM(P685:P692))/(SUM(O685:O692))-1)*100)</f>
        <v/>
      </c>
      <c r="T692" s="1" t="str">
        <f>IF(S692=0,"",((SUM(S$682:S692))/(SUM(R$682:R692))-1)*100)</f>
        <v/>
      </c>
    </row>
    <row r="693" spans="1:29" ht="13.5" x14ac:dyDescent="0.3">
      <c r="B693" s="92" t="s">
        <v>18</v>
      </c>
      <c r="C693" s="144">
        <v>68.464581850000002</v>
      </c>
      <c r="D693" s="145">
        <v>38.386710430000001</v>
      </c>
      <c r="E693" s="145">
        <v>83288.185914649992</v>
      </c>
      <c r="F693" s="145">
        <v>43.003430969999997</v>
      </c>
      <c r="G693" s="145">
        <v>329899.41491381999</v>
      </c>
      <c r="H693" s="145">
        <v>691047.57453838002</v>
      </c>
      <c r="I693" s="145">
        <v>10115.22212352</v>
      </c>
      <c r="J693" s="145">
        <v>415684.11447480996</v>
      </c>
      <c r="K693" s="145">
        <v>66298.063085310016</v>
      </c>
      <c r="L693" s="145">
        <v>292.92274150999998</v>
      </c>
      <c r="M693" s="151">
        <v>31.964814420000007</v>
      </c>
      <c r="N693" s="145">
        <v>211.72129441000001</v>
      </c>
      <c r="O693" s="145">
        <v>38957.919525150006</v>
      </c>
      <c r="P693" s="146"/>
      <c r="Q693" s="68" t="str">
        <f>IF(P693="","",((SUM(P685:P693))/(SUM(O685:O693))-1)*100)</f>
        <v/>
      </c>
      <c r="T693" s="1" t="str">
        <f>IF(S693=0,"",((SUM(S$682:S693))/(SUM(R$682:R693))-1)*100)</f>
        <v/>
      </c>
    </row>
    <row r="694" spans="1:29" ht="13.5" x14ac:dyDescent="0.3">
      <c r="B694" s="92" t="s">
        <v>19</v>
      </c>
      <c r="C694" s="144">
        <v>27.15310977</v>
      </c>
      <c r="D694" s="145">
        <v>4.8179944600000004</v>
      </c>
      <c r="E694" s="145">
        <v>209.84064122000001</v>
      </c>
      <c r="F694" s="145">
        <v>60421.317487630004</v>
      </c>
      <c r="G694" s="145">
        <v>452757.22324555001</v>
      </c>
      <c r="H694" s="145">
        <v>573407.64791702002</v>
      </c>
      <c r="I694" s="145">
        <v>299843.36284471001</v>
      </c>
      <c r="J694" s="145">
        <v>520544.14096615004</v>
      </c>
      <c r="K694" s="145">
        <v>122993.69967677997</v>
      </c>
      <c r="L694" s="145">
        <v>88183.727442140007</v>
      </c>
      <c r="M694" s="151">
        <v>50734.173542900004</v>
      </c>
      <c r="N694" s="145">
        <v>63274.96025596001</v>
      </c>
      <c r="O694" s="145">
        <v>159316.22655079002</v>
      </c>
      <c r="P694" s="146"/>
      <c r="Q694" s="68" t="str">
        <f>IF(P694="","",((SUM(P685:P694))/(SUM(O685:O694))-1)*100)</f>
        <v/>
      </c>
      <c r="T694" s="1" t="str">
        <f>IF(S694=0,"",((SUM(S$682:S694))/(SUM(R$682:R694))-1)*100)</f>
        <v/>
      </c>
    </row>
    <row r="695" spans="1:29" ht="13.5" x14ac:dyDescent="0.3">
      <c r="B695" s="92" t="s">
        <v>20</v>
      </c>
      <c r="C695" s="144">
        <v>67.703514839999997</v>
      </c>
      <c r="D695" s="145">
        <v>116.39293404999999</v>
      </c>
      <c r="E695" s="145">
        <v>75153.612380509992</v>
      </c>
      <c r="F695" s="145">
        <v>62570.092698310007</v>
      </c>
      <c r="G695" s="145">
        <v>862455.15571849002</v>
      </c>
      <c r="H695" s="145">
        <v>316287.91384446004</v>
      </c>
      <c r="I695" s="145">
        <v>876703.59439750016</v>
      </c>
      <c r="J695" s="145">
        <v>301804.07273638999</v>
      </c>
      <c r="K695" s="145">
        <v>169577.98237787999</v>
      </c>
      <c r="L695" s="145">
        <v>391548.23285162007</v>
      </c>
      <c r="M695" s="151">
        <v>75904.659723180011</v>
      </c>
      <c r="N695" s="145">
        <v>25478.127077190002</v>
      </c>
      <c r="O695" s="145">
        <v>46767.165216660003</v>
      </c>
      <c r="P695" s="146"/>
      <c r="Q695" s="68" t="str">
        <f>IF(P695="","",((SUM(P685:P695))/(SUM(O685:O695))-1)*100)</f>
        <v/>
      </c>
      <c r="T695" s="1" t="str">
        <f>IF(S695=0,"",((SUM(S$682:S695))/(SUM(R$682:R695))-1)*100)</f>
        <v/>
      </c>
    </row>
    <row r="696" spans="1:29" ht="13.5" x14ac:dyDescent="0.3">
      <c r="B696" s="93" t="s">
        <v>21</v>
      </c>
      <c r="C696" s="147">
        <v>28.694113220000002</v>
      </c>
      <c r="D696" s="148">
        <v>56429.62794695</v>
      </c>
      <c r="E696" s="148">
        <v>249966.9244017</v>
      </c>
      <c r="F696" s="148">
        <v>81871.739572079998</v>
      </c>
      <c r="G696" s="148">
        <v>883620.97019024997</v>
      </c>
      <c r="H696" s="148">
        <v>532471.91021698993</v>
      </c>
      <c r="I696" s="148">
        <v>1097782.76119873</v>
      </c>
      <c r="J696" s="148">
        <v>1163552.8827918798</v>
      </c>
      <c r="K696" s="148">
        <v>603573.4194317701</v>
      </c>
      <c r="L696" s="148">
        <v>602455.27361826005</v>
      </c>
      <c r="M696" s="152">
        <v>94339.633677050006</v>
      </c>
      <c r="N696" s="148">
        <v>266.70052362000007</v>
      </c>
      <c r="O696" s="148">
        <v>268060.29248465999</v>
      </c>
      <c r="P696" s="149"/>
      <c r="Q696" s="68" t="str">
        <f>IF(P696="","",((SUM(P685:P696))/(SUM(O685:O696))-1)*100)</f>
        <v/>
      </c>
      <c r="T696" s="1" t="str">
        <f>IF(S696=0,"",((SUM(S$682:S696))/(SUM(R$682:R696))-1)*100)</f>
        <v/>
      </c>
    </row>
    <row r="697" spans="1:29" ht="13" x14ac:dyDescent="0.3">
      <c r="B697" s="42" t="s">
        <v>22</v>
      </c>
      <c r="C697" s="65">
        <f t="shared" ref="C697:N697" si="47">SUM(C685:C696)</f>
        <v>3479753.3128995402</v>
      </c>
      <c r="D697" s="65">
        <f t="shared" si="47"/>
        <v>825634.04818539997</v>
      </c>
      <c r="E697" s="65">
        <f t="shared" si="47"/>
        <v>2840371.7787046107</v>
      </c>
      <c r="F697" s="65">
        <f t="shared" si="47"/>
        <v>3222695.06800954</v>
      </c>
      <c r="G697" s="65">
        <f t="shared" si="47"/>
        <v>5232588.6510387706</v>
      </c>
      <c r="H697" s="65">
        <f t="shared" si="47"/>
        <v>11482038.651097089</v>
      </c>
      <c r="I697" s="65">
        <f t="shared" si="47"/>
        <v>10926450.682760499</v>
      </c>
      <c r="J697" s="65">
        <f t="shared" si="47"/>
        <v>9167195.7066530604</v>
      </c>
      <c r="K697" s="65">
        <f t="shared" si="47"/>
        <v>6343732.1763210194</v>
      </c>
      <c r="L697" s="65">
        <f t="shared" si="47"/>
        <v>2717823.1459834301</v>
      </c>
      <c r="M697" s="66">
        <f t="shared" si="47"/>
        <v>1984858.4409805301</v>
      </c>
      <c r="N697" s="66">
        <f t="shared" si="47"/>
        <v>374770.59238369996</v>
      </c>
      <c r="O697" s="66">
        <f>SUM(O685:O696)</f>
        <v>1215579.2977992799</v>
      </c>
      <c r="P697" s="66">
        <f>SUM(P685:P696)</f>
        <v>407061.30701903999</v>
      </c>
      <c r="Q697" s="62"/>
      <c r="R697" s="35"/>
      <c r="S697" s="35"/>
      <c r="T697" s="35"/>
      <c r="U697" s="35"/>
      <c r="V697" s="35"/>
      <c r="W697" s="35"/>
      <c r="X697" s="35"/>
      <c r="Y697" s="35"/>
    </row>
    <row r="698" spans="1:29" ht="13" x14ac:dyDescent="0.3">
      <c r="A698" s="36"/>
      <c r="B698" s="41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36"/>
      <c r="AA698" s="36"/>
      <c r="AB698" s="36"/>
      <c r="AC698" s="36"/>
    </row>
    <row r="699" spans="1:29" ht="13" x14ac:dyDescent="0.3">
      <c r="A699" s="36"/>
      <c r="B699" s="44" t="s">
        <v>68</v>
      </c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36"/>
      <c r="AA699" s="36"/>
      <c r="AB699" s="36"/>
      <c r="AC699" s="36"/>
    </row>
    <row r="700" spans="1:29" ht="13" x14ac:dyDescent="0.3">
      <c r="A700" s="36"/>
      <c r="B700" s="40" t="s">
        <v>97</v>
      </c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36"/>
      <c r="AA700" s="36"/>
      <c r="AB700" s="36"/>
      <c r="AC700" s="36"/>
    </row>
    <row r="701" spans="1:29" ht="13" x14ac:dyDescent="0.3">
      <c r="A701" s="36"/>
      <c r="B701" s="41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36"/>
      <c r="AA701" s="36"/>
      <c r="AB701" s="36"/>
      <c r="AC701" s="36"/>
    </row>
    <row r="702" spans="1:29" ht="13" x14ac:dyDescent="0.3">
      <c r="A702" s="36"/>
      <c r="B702" s="41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36"/>
      <c r="AA702" s="36"/>
      <c r="AB702" s="36"/>
      <c r="AC702" s="36"/>
    </row>
    <row r="703" spans="1:29" ht="13" x14ac:dyDescent="0.3">
      <c r="A703" s="36"/>
      <c r="B703" s="41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36"/>
      <c r="AA703" s="36"/>
      <c r="AB703" s="36"/>
      <c r="AC703" s="36"/>
    </row>
    <row r="704" spans="1:29" ht="13" x14ac:dyDescent="0.3">
      <c r="A704" s="36"/>
      <c r="B704" s="41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36"/>
      <c r="AA704" s="36"/>
      <c r="AB704" s="36"/>
      <c r="AC704" s="36"/>
    </row>
    <row r="705" spans="1:29" ht="13" x14ac:dyDescent="0.3">
      <c r="A705" s="36"/>
      <c r="B705" s="41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36"/>
      <c r="AA705" s="36"/>
      <c r="AB705" s="36"/>
      <c r="AC705" s="36"/>
    </row>
    <row r="706" spans="1:29" ht="13" x14ac:dyDescent="0.3">
      <c r="A706" s="36"/>
      <c r="B706" s="41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36"/>
      <c r="AA706" s="36"/>
      <c r="AB706" s="36"/>
      <c r="AC706" s="36"/>
    </row>
    <row r="707" spans="1:29" ht="13" x14ac:dyDescent="0.3">
      <c r="A707" s="36"/>
      <c r="B707" s="41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36"/>
      <c r="AA707" s="36"/>
      <c r="AB707" s="36"/>
      <c r="AC707" s="36"/>
    </row>
    <row r="708" spans="1:29" ht="13" x14ac:dyDescent="0.3">
      <c r="A708" s="36"/>
      <c r="B708" s="41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36"/>
      <c r="AA708" s="36"/>
      <c r="AB708" s="36"/>
      <c r="AC708" s="36"/>
    </row>
    <row r="709" spans="1:29" ht="13" x14ac:dyDescent="0.3">
      <c r="A709" s="36"/>
      <c r="B709" s="41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36"/>
      <c r="AA709" s="36"/>
      <c r="AB709" s="36"/>
      <c r="AC709" s="36"/>
    </row>
    <row r="710" spans="1:29" ht="13" x14ac:dyDescent="0.3">
      <c r="A710" s="36"/>
      <c r="B710" s="41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36"/>
      <c r="AA710" s="36"/>
      <c r="AB710" s="36"/>
      <c r="AC710" s="36"/>
    </row>
    <row r="711" spans="1:29" ht="13" x14ac:dyDescent="0.3">
      <c r="A711" s="36"/>
      <c r="B711" s="41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36"/>
      <c r="AA711" s="36"/>
      <c r="AB711" s="36"/>
      <c r="AC711" s="36"/>
    </row>
    <row r="712" spans="1:29" ht="13" x14ac:dyDescent="0.3">
      <c r="A712" s="36"/>
      <c r="B712" s="41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36"/>
      <c r="AA712" s="36"/>
      <c r="AB712" s="36"/>
      <c r="AC712" s="36"/>
    </row>
    <row r="713" spans="1:29" ht="13" x14ac:dyDescent="0.3">
      <c r="A713" s="36"/>
      <c r="B713" s="41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36"/>
      <c r="AA713" s="36"/>
      <c r="AB713" s="36"/>
      <c r="AC713" s="36"/>
    </row>
    <row r="714" spans="1:29" ht="13" x14ac:dyDescent="0.3">
      <c r="A714" s="36"/>
      <c r="B714" s="41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36"/>
      <c r="AA714" s="36"/>
      <c r="AB714" s="36"/>
      <c r="AC714" s="36"/>
    </row>
    <row r="715" spans="1:29" ht="13" x14ac:dyDescent="0.3">
      <c r="A715" s="36"/>
      <c r="B715" s="41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36"/>
      <c r="AA715" s="36"/>
      <c r="AB715" s="36"/>
      <c r="AC715" s="36"/>
    </row>
    <row r="716" spans="1:29" ht="13" x14ac:dyDescent="0.3">
      <c r="A716" s="36"/>
      <c r="B716" s="41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36"/>
      <c r="AA716" s="36"/>
      <c r="AB716" s="36"/>
      <c r="AC716" s="36"/>
    </row>
    <row r="717" spans="1:29" ht="13" x14ac:dyDescent="0.3">
      <c r="A717" s="36"/>
      <c r="B717" s="41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36"/>
      <c r="AA717" s="36"/>
      <c r="AB717" s="36"/>
      <c r="AC717" s="36"/>
    </row>
    <row r="718" spans="1:29" ht="13" x14ac:dyDescent="0.3">
      <c r="A718" s="36"/>
      <c r="B718" s="41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36"/>
      <c r="AA718" s="36"/>
      <c r="AB718" s="36"/>
      <c r="AC718" s="36"/>
    </row>
    <row r="719" spans="1:29" ht="13" x14ac:dyDescent="0.3">
      <c r="A719" s="36"/>
      <c r="B719" s="41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36"/>
      <c r="AA719" s="36"/>
      <c r="AB719" s="36"/>
      <c r="AC719" s="36"/>
    </row>
    <row r="720" spans="1:29" ht="13" x14ac:dyDescent="0.3">
      <c r="A720" s="36"/>
      <c r="B720" s="41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36"/>
      <c r="AA720" s="36"/>
      <c r="AB720" s="36"/>
      <c r="AC720" s="36"/>
    </row>
    <row r="721" spans="1:29" ht="13" x14ac:dyDescent="0.3">
      <c r="A721" s="36"/>
      <c r="B721" s="41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36"/>
      <c r="AA721" s="36"/>
      <c r="AB721" s="36"/>
      <c r="AC721" s="36"/>
    </row>
    <row r="722" spans="1:29" ht="13" x14ac:dyDescent="0.3">
      <c r="A722" s="36"/>
      <c r="B722" s="41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36"/>
      <c r="AA722" s="36"/>
      <c r="AB722" s="36"/>
      <c r="AC722" s="36"/>
    </row>
    <row r="723" spans="1:29" ht="13" x14ac:dyDescent="0.3">
      <c r="A723" s="36"/>
      <c r="B723" s="41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36"/>
      <c r="AA723" s="36"/>
      <c r="AB723" s="36"/>
      <c r="AC723" s="36"/>
    </row>
    <row r="724" spans="1:29" ht="13" x14ac:dyDescent="0.3">
      <c r="A724" s="36"/>
      <c r="B724" s="41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36"/>
      <c r="AA724" s="36"/>
      <c r="AB724" s="36"/>
      <c r="AC724" s="36"/>
    </row>
    <row r="725" spans="1:29" ht="13" x14ac:dyDescent="0.3">
      <c r="A725" s="36"/>
      <c r="B725" s="41" t="s">
        <v>26</v>
      </c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</row>
    <row r="726" spans="1:29" ht="13" x14ac:dyDescent="0.3">
      <c r="A726" s="36"/>
      <c r="B726" s="41" t="s">
        <v>102</v>
      </c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</row>
    <row r="727" spans="1:29" x14ac:dyDescent="0.25">
      <c r="A727" s="36"/>
      <c r="B727" s="45" t="str">
        <f>B89</f>
        <v>Dados atualizados em 28 de março de 2025.</v>
      </c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8"/>
      <c r="O727" s="38"/>
      <c r="P727" s="38"/>
      <c r="Q727" s="38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</row>
    <row r="728" spans="1:29" x14ac:dyDescent="0.25">
      <c r="A728" s="36"/>
      <c r="B728" s="45" t="str">
        <f>B90</f>
        <v xml:space="preserve">¹Variação percentual do somatório dos valores desde o mês de janeiro até um determinado mês do ano de 2024, em relação ao somatório do mesmo período do ano de 2023. </v>
      </c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</row>
    <row r="729" spans="1:29" x14ac:dyDescent="0.25">
      <c r="B729" s="30"/>
    </row>
    <row r="730" spans="1:29" ht="15.5" x14ac:dyDescent="0.35">
      <c r="B730" s="6" t="s">
        <v>29</v>
      </c>
    </row>
    <row r="731" spans="1:29" x14ac:dyDescent="0.25"/>
    <row r="732" spans="1:29" x14ac:dyDescent="0.25"/>
    <row r="733" spans="1:29" x14ac:dyDescent="0.25"/>
    <row r="734" spans="1:29" ht="18" x14ac:dyDescent="0.4">
      <c r="B734" s="5" t="s">
        <v>83</v>
      </c>
    </row>
    <row r="735" spans="1:29" x14ac:dyDescent="0.25"/>
    <row r="736" spans="1:29" ht="15.5" x14ac:dyDescent="0.35">
      <c r="B736" s="53" t="s">
        <v>23</v>
      </c>
      <c r="C736" s="8" t="s">
        <v>24</v>
      </c>
      <c r="D736" s="8" t="s">
        <v>24</v>
      </c>
      <c r="E736" s="8" t="s">
        <v>24</v>
      </c>
      <c r="F736" s="8" t="s">
        <v>24</v>
      </c>
      <c r="G736" s="8" t="s">
        <v>24</v>
      </c>
      <c r="H736" s="8" t="s">
        <v>24</v>
      </c>
      <c r="I736" s="8" t="s">
        <v>24</v>
      </c>
      <c r="J736" s="8" t="s">
        <v>24</v>
      </c>
    </row>
    <row r="737" spans="1:17" ht="13" x14ac:dyDescent="0.3">
      <c r="B737" s="109"/>
      <c r="C737" s="109" t="s">
        <v>6</v>
      </c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8"/>
      <c r="Q737" s="67" t="s">
        <v>7</v>
      </c>
    </row>
    <row r="738" spans="1:17" ht="13" x14ac:dyDescent="0.3">
      <c r="B738" s="109" t="s">
        <v>8</v>
      </c>
      <c r="C738" s="111">
        <v>2012</v>
      </c>
      <c r="D738" s="101">
        <v>2013</v>
      </c>
      <c r="E738" s="101">
        <v>2014</v>
      </c>
      <c r="F738" s="101">
        <v>2015</v>
      </c>
      <c r="G738" s="101">
        <v>2016</v>
      </c>
      <c r="H738" s="101">
        <v>2017</v>
      </c>
      <c r="I738" s="101">
        <v>2018</v>
      </c>
      <c r="J738" s="101">
        <v>2019</v>
      </c>
      <c r="K738" s="101">
        <v>2020</v>
      </c>
      <c r="L738" s="101">
        <v>2021</v>
      </c>
      <c r="M738" s="101">
        <v>2022</v>
      </c>
      <c r="N738" s="101">
        <v>2023</v>
      </c>
      <c r="O738" s="101">
        <v>2024</v>
      </c>
      <c r="P738" s="102">
        <v>2025</v>
      </c>
      <c r="Q738" s="69" t="s">
        <v>77</v>
      </c>
    </row>
    <row r="739" spans="1:17" ht="13.5" x14ac:dyDescent="0.3">
      <c r="B739" s="91" t="s">
        <v>10</v>
      </c>
      <c r="C739" s="150">
        <v>99415439</v>
      </c>
      <c r="D739" s="142">
        <v>9543617</v>
      </c>
      <c r="E739" s="142">
        <v>19904285</v>
      </c>
      <c r="F739" s="137">
        <v>42868302</v>
      </c>
      <c r="G739" s="137">
        <v>13572525</v>
      </c>
      <c r="H739" s="137">
        <v>85920169</v>
      </c>
      <c r="I739" s="137">
        <v>73060194</v>
      </c>
      <c r="J739" s="137">
        <v>65565051</v>
      </c>
      <c r="K739" s="137">
        <v>77663574</v>
      </c>
      <c r="L739" s="137">
        <v>33308992</v>
      </c>
      <c r="M739" s="142">
        <v>14746723</v>
      </c>
      <c r="N739" s="137">
        <v>3115481</v>
      </c>
      <c r="O739" s="137">
        <v>3722457</v>
      </c>
      <c r="P739" s="143">
        <v>9801677</v>
      </c>
      <c r="Q739" s="68">
        <f>(IF(O739=0,"n/d",(P739/O739)-1)*100)</f>
        <v>163.31202751301089</v>
      </c>
    </row>
    <row r="740" spans="1:17" ht="13.5" x14ac:dyDescent="0.3">
      <c r="B740" s="92" t="s">
        <v>11</v>
      </c>
      <c r="C740" s="144">
        <v>95486341</v>
      </c>
      <c r="D740" s="145">
        <v>5755180</v>
      </c>
      <c r="E740" s="145">
        <v>37647715</v>
      </c>
      <c r="F740" s="145">
        <v>35075951</v>
      </c>
      <c r="G740" s="145">
        <v>14085780</v>
      </c>
      <c r="H740" s="145">
        <v>129522749</v>
      </c>
      <c r="I740" s="145">
        <v>70278312</v>
      </c>
      <c r="J740" s="145">
        <v>50798050</v>
      </c>
      <c r="K740" s="145">
        <v>62559055</v>
      </c>
      <c r="L740" s="145">
        <v>23207780</v>
      </c>
      <c r="M740" s="151">
        <v>38747113</v>
      </c>
      <c r="N740" s="145">
        <v>6253482</v>
      </c>
      <c r="O740" s="145">
        <v>69942</v>
      </c>
      <c r="P740" s="146">
        <v>20059848</v>
      </c>
      <c r="Q740" s="68">
        <f>IF(P740="","",((SUM(P739:P740))/(SUM(O739:O740))-1)*100)</f>
        <v>687.40462171833713</v>
      </c>
    </row>
    <row r="741" spans="1:17" ht="13.5" x14ac:dyDescent="0.3">
      <c r="B741" s="92" t="s">
        <v>12</v>
      </c>
      <c r="C741" s="144">
        <v>32776201</v>
      </c>
      <c r="D741" s="145">
        <v>39799468</v>
      </c>
      <c r="E741" s="145">
        <v>50001499</v>
      </c>
      <c r="F741" s="145">
        <v>47689517</v>
      </c>
      <c r="G741" s="145">
        <v>35309872</v>
      </c>
      <c r="H741" s="145">
        <v>148753592</v>
      </c>
      <c r="I741" s="145">
        <v>130208029</v>
      </c>
      <c r="J741" s="145">
        <v>44055030</v>
      </c>
      <c r="K741" s="145">
        <v>115236146</v>
      </c>
      <c r="L741" s="145">
        <v>23638485</v>
      </c>
      <c r="M741" s="151">
        <v>20337963</v>
      </c>
      <c r="N741" s="145">
        <v>6363883</v>
      </c>
      <c r="O741" s="145">
        <v>83210</v>
      </c>
      <c r="P741" s="146"/>
      <c r="Q741" s="68" t="str">
        <f>IF(P741="","",((SUM(P739:P741))/(SUM(O739:O741))-1)*100)</f>
        <v/>
      </c>
    </row>
    <row r="742" spans="1:17" ht="13.5" x14ac:dyDescent="0.3">
      <c r="B742" s="92" t="s">
        <v>13</v>
      </c>
      <c r="C742" s="144">
        <v>73275765</v>
      </c>
      <c r="D742" s="145">
        <v>9664990</v>
      </c>
      <c r="E742" s="145">
        <v>36732108</v>
      </c>
      <c r="F742" s="145">
        <v>51859368</v>
      </c>
      <c r="G742" s="145">
        <v>34069331</v>
      </c>
      <c r="H742" s="145">
        <v>55073312</v>
      </c>
      <c r="I742" s="145">
        <v>163659605</v>
      </c>
      <c r="J742" s="145">
        <v>92664108</v>
      </c>
      <c r="K742" s="145">
        <v>59288434</v>
      </c>
      <c r="L742" s="145">
        <v>8755889</v>
      </c>
      <c r="M742" s="151">
        <v>2786939</v>
      </c>
      <c r="N742" s="145">
        <v>12758867</v>
      </c>
      <c r="O742" s="145">
        <v>21808323</v>
      </c>
      <c r="P742" s="146"/>
      <c r="Q742" s="68" t="str">
        <f>IF(P742="","",((SUM(P739:P742))/(SUM(O739:O742))-1)*100)</f>
        <v/>
      </c>
    </row>
    <row r="743" spans="1:17" ht="13.5" x14ac:dyDescent="0.3">
      <c r="B743" s="92" t="s">
        <v>14</v>
      </c>
      <c r="C743" s="144">
        <v>26835789</v>
      </c>
      <c r="D743" s="145">
        <v>30655</v>
      </c>
      <c r="E743" s="145">
        <v>13706512</v>
      </c>
      <c r="F743" s="145">
        <v>26141188</v>
      </c>
      <c r="G743" s="145">
        <v>16049232</v>
      </c>
      <c r="H743" s="145">
        <v>123301519</v>
      </c>
      <c r="I743" s="145">
        <v>43148140</v>
      </c>
      <c r="J743" s="145">
        <v>74231511</v>
      </c>
      <c r="K743" s="145">
        <v>16520044</v>
      </c>
      <c r="L743" s="145">
        <v>8136082</v>
      </c>
      <c r="M743" s="151">
        <v>74725011</v>
      </c>
      <c r="N743" s="145">
        <v>37307</v>
      </c>
      <c r="O743" s="145">
        <v>27387969</v>
      </c>
      <c r="P743" s="146"/>
      <c r="Q743" s="68" t="str">
        <f>IF(P743="","",((SUM(P739:P743))/(SUM(O739:O743))-1)*100)</f>
        <v/>
      </c>
    </row>
    <row r="744" spans="1:17" ht="13.5" x14ac:dyDescent="0.3">
      <c r="B744" s="92" t="s">
        <v>15</v>
      </c>
      <c r="C744" s="144">
        <v>4425082</v>
      </c>
      <c r="D744" s="145">
        <v>12060811</v>
      </c>
      <c r="E744" s="145">
        <v>15162272</v>
      </c>
      <c r="F744" s="145">
        <v>32470408</v>
      </c>
      <c r="G744" s="145">
        <v>17882027</v>
      </c>
      <c r="H744" s="145">
        <v>98729069</v>
      </c>
      <c r="I744" s="145">
        <v>24966625</v>
      </c>
      <c r="J744" s="145">
        <v>34476484</v>
      </c>
      <c r="K744" s="145">
        <v>8162547</v>
      </c>
      <c r="L744" s="145">
        <v>7446848</v>
      </c>
      <c r="M744" s="151">
        <v>15391492</v>
      </c>
      <c r="N744" s="145">
        <v>69899</v>
      </c>
      <c r="O744" s="145">
        <v>86262</v>
      </c>
      <c r="P744" s="146"/>
      <c r="Q744" s="68" t="str">
        <f>IF(P744="","",((SUM(P739:P744))/(SUM(O739:O744))-1)*100)</f>
        <v/>
      </c>
    </row>
    <row r="745" spans="1:17" ht="13.5" x14ac:dyDescent="0.3">
      <c r="B745" s="92" t="s">
        <v>16</v>
      </c>
      <c r="C745" s="144">
        <v>15469938</v>
      </c>
      <c r="D745" s="145">
        <v>8694268</v>
      </c>
      <c r="E745" s="145">
        <v>351606</v>
      </c>
      <c r="F745" s="145">
        <v>5579315</v>
      </c>
      <c r="G745" s="145">
        <v>27818455</v>
      </c>
      <c r="H745" s="145">
        <v>35417072</v>
      </c>
      <c r="I745" s="145">
        <v>55115312</v>
      </c>
      <c r="J745" s="145">
        <v>40068458</v>
      </c>
      <c r="K745" s="145">
        <v>8747919</v>
      </c>
      <c r="L745" s="145">
        <v>7456849</v>
      </c>
      <c r="M745" s="151">
        <v>14571819</v>
      </c>
      <c r="N745" s="145">
        <v>94282</v>
      </c>
      <c r="O745" s="145">
        <v>163894</v>
      </c>
      <c r="P745" s="146"/>
      <c r="Q745" s="68" t="str">
        <f>IF(P745="","",((SUM(P739:P745))/(SUM(O739:O745))-1)*100)</f>
        <v/>
      </c>
    </row>
    <row r="746" spans="1:17" ht="13.5" x14ac:dyDescent="0.3">
      <c r="B746" s="92" t="s">
        <v>17</v>
      </c>
      <c r="C746" s="144">
        <v>29035009</v>
      </c>
      <c r="D746" s="145">
        <v>8532</v>
      </c>
      <c r="E746" s="145">
        <v>30896153</v>
      </c>
      <c r="F746" s="145">
        <v>6219563</v>
      </c>
      <c r="G746" s="145">
        <v>37756257</v>
      </c>
      <c r="H746" s="145">
        <v>64152646</v>
      </c>
      <c r="I746" s="145">
        <v>19892661</v>
      </c>
      <c r="J746" s="145">
        <v>36931008</v>
      </c>
      <c r="K746" s="145">
        <v>6319942</v>
      </c>
      <c r="L746" s="145">
        <v>12266595</v>
      </c>
      <c r="M746" s="151">
        <v>72921</v>
      </c>
      <c r="N746" s="145">
        <v>103381</v>
      </c>
      <c r="O746" s="145">
        <v>340335</v>
      </c>
      <c r="P746" s="146"/>
      <c r="Q746" s="68" t="str">
        <f>IF(P746="","",((SUM(P739:P746))/(SUM(O739:O746))-1)*100)</f>
        <v/>
      </c>
    </row>
    <row r="747" spans="1:17" ht="13.5" x14ac:dyDescent="0.3">
      <c r="B747" s="92" t="s">
        <v>18</v>
      </c>
      <c r="C747" s="144">
        <v>116075</v>
      </c>
      <c r="D747" s="145">
        <v>47651</v>
      </c>
      <c r="E747" s="145">
        <v>7965251</v>
      </c>
      <c r="F747" s="145">
        <v>34328</v>
      </c>
      <c r="G747" s="145">
        <v>25887538</v>
      </c>
      <c r="H747" s="145">
        <v>52540437</v>
      </c>
      <c r="I747" s="145">
        <v>744959</v>
      </c>
      <c r="J747" s="145">
        <v>29138352</v>
      </c>
      <c r="K747" s="145">
        <v>3783364</v>
      </c>
      <c r="L747" s="145">
        <v>72396</v>
      </c>
      <c r="M747" s="151">
        <v>21845</v>
      </c>
      <c r="N747" s="145">
        <v>56576</v>
      </c>
      <c r="O747" s="145">
        <v>3324035</v>
      </c>
      <c r="P747" s="146"/>
      <c r="Q747" s="68" t="str">
        <f>IF(P747="","",((SUM(P739:P747))/(SUM(O739:O747))-1)*100)</f>
        <v/>
      </c>
    </row>
    <row r="748" spans="1:17" ht="13.5" x14ac:dyDescent="0.3">
      <c r="B748" s="92" t="s">
        <v>19</v>
      </c>
      <c r="C748" s="144">
        <v>51449</v>
      </c>
      <c r="D748" s="145">
        <v>4758</v>
      </c>
      <c r="E748" s="145">
        <v>44347</v>
      </c>
      <c r="F748" s="145">
        <v>4712712</v>
      </c>
      <c r="G748" s="145">
        <v>34016163</v>
      </c>
      <c r="H748" s="145">
        <v>43176979</v>
      </c>
      <c r="I748" s="145">
        <v>17998322</v>
      </c>
      <c r="J748" s="145">
        <v>36144045</v>
      </c>
      <c r="K748" s="145">
        <v>7232659</v>
      </c>
      <c r="L748" s="145">
        <v>10227584</v>
      </c>
      <c r="M748" s="151">
        <v>5590456</v>
      </c>
      <c r="N748" s="145">
        <v>6174751</v>
      </c>
      <c r="O748" s="145">
        <v>13689665</v>
      </c>
      <c r="P748" s="146"/>
      <c r="Q748" s="68" t="str">
        <f>IF(P748="","",((SUM(P739:P748))/(SUM(O739:O748))-1)*100)</f>
        <v/>
      </c>
    </row>
    <row r="749" spans="1:17" ht="13.5" x14ac:dyDescent="0.3">
      <c r="B749" s="92" t="s">
        <v>20</v>
      </c>
      <c r="C749" s="144">
        <v>76628</v>
      </c>
      <c r="D749" s="145">
        <v>41306</v>
      </c>
      <c r="E749" s="145">
        <v>6026777</v>
      </c>
      <c r="F749" s="145">
        <v>3815918</v>
      </c>
      <c r="G749" s="145">
        <v>68496883</v>
      </c>
      <c r="H749" s="145">
        <v>22802629</v>
      </c>
      <c r="I749" s="145">
        <v>55327065</v>
      </c>
      <c r="J749" s="145">
        <v>20203257</v>
      </c>
      <c r="K749" s="145">
        <v>10684859</v>
      </c>
      <c r="L749" s="145">
        <v>38963990</v>
      </c>
      <c r="M749" s="151">
        <v>7427776</v>
      </c>
      <c r="N749" s="145">
        <v>2491125</v>
      </c>
      <c r="O749" s="145">
        <v>3531047</v>
      </c>
      <c r="P749" s="146"/>
      <c r="Q749" s="68" t="str">
        <f>IF(P749="","",((SUM(P739:P749))/(SUM(O739:O749))-1)*100)</f>
        <v/>
      </c>
    </row>
    <row r="750" spans="1:17" ht="13.5" x14ac:dyDescent="0.3">
      <c r="B750" s="93" t="s">
        <v>21</v>
      </c>
      <c r="C750" s="147">
        <v>36158</v>
      </c>
      <c r="D750" s="148">
        <v>4552560</v>
      </c>
      <c r="E750" s="148">
        <v>21537869</v>
      </c>
      <c r="F750" s="148">
        <v>6178983</v>
      </c>
      <c r="G750" s="148">
        <v>69137941</v>
      </c>
      <c r="H750" s="148">
        <v>37980032</v>
      </c>
      <c r="I750" s="148">
        <v>72633484</v>
      </c>
      <c r="J750" s="148">
        <v>77804287</v>
      </c>
      <c r="K750" s="148">
        <v>39771315</v>
      </c>
      <c r="L750" s="148">
        <v>52474668</v>
      </c>
      <c r="M750" s="152">
        <v>9510920</v>
      </c>
      <c r="N750" s="148">
        <v>95553</v>
      </c>
      <c r="O750" s="148">
        <v>19527239</v>
      </c>
      <c r="P750" s="149"/>
      <c r="Q750" s="68" t="str">
        <f>IF(P750="","",((SUM(P739:P750))/(SUM(O739:O750))-1)*100)</f>
        <v/>
      </c>
    </row>
    <row r="751" spans="1:17" ht="13" x14ac:dyDescent="0.3">
      <c r="B751" s="42" t="s">
        <v>22</v>
      </c>
      <c r="C751" s="65">
        <f t="shared" ref="C751:N751" si="48">SUM(C739:C750)</f>
        <v>376999874</v>
      </c>
      <c r="D751" s="65">
        <f t="shared" si="48"/>
        <v>90203796</v>
      </c>
      <c r="E751" s="65">
        <f t="shared" si="48"/>
        <v>239976394</v>
      </c>
      <c r="F751" s="65">
        <f t="shared" si="48"/>
        <v>262645553</v>
      </c>
      <c r="G751" s="65">
        <f t="shared" si="48"/>
        <v>394082004</v>
      </c>
      <c r="H751" s="65">
        <f t="shared" si="48"/>
        <v>897370205</v>
      </c>
      <c r="I751" s="65">
        <f t="shared" si="48"/>
        <v>727032708</v>
      </c>
      <c r="J751" s="65">
        <f t="shared" si="48"/>
        <v>602079641</v>
      </c>
      <c r="K751" s="65">
        <f t="shared" si="48"/>
        <v>415969858</v>
      </c>
      <c r="L751" s="65">
        <f t="shared" si="48"/>
        <v>225956158</v>
      </c>
      <c r="M751" s="66">
        <f t="shared" si="48"/>
        <v>203930978</v>
      </c>
      <c r="N751" s="66">
        <f t="shared" si="48"/>
        <v>37614587</v>
      </c>
      <c r="O751" s="66">
        <f>SUM(O739:O750)</f>
        <v>93734378</v>
      </c>
      <c r="P751" s="66">
        <f>SUM(P739:P750)</f>
        <v>29861525</v>
      </c>
      <c r="Q751" s="62"/>
    </row>
    <row r="752" spans="1:17" ht="13" x14ac:dyDescent="0.3">
      <c r="A752" s="36"/>
      <c r="B752" s="41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</row>
    <row r="753" spans="1:17" ht="13" x14ac:dyDescent="0.3">
      <c r="A753" s="36"/>
      <c r="B753" s="32" t="s">
        <v>68</v>
      </c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</row>
    <row r="754" spans="1:17" ht="13" x14ac:dyDescent="0.3">
      <c r="A754" s="36"/>
      <c r="B754" s="12" t="s">
        <v>30</v>
      </c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</row>
    <row r="755" spans="1:17" ht="13" x14ac:dyDescent="0.3">
      <c r="A755" s="36"/>
      <c r="B755" s="41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</row>
    <row r="756" spans="1:17" ht="13" x14ac:dyDescent="0.3">
      <c r="A756" s="36"/>
      <c r="B756" s="41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</row>
    <row r="757" spans="1:17" ht="13" x14ac:dyDescent="0.3">
      <c r="A757" s="36"/>
      <c r="B757" s="41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</row>
    <row r="758" spans="1:17" ht="13" x14ac:dyDescent="0.3">
      <c r="A758" s="36"/>
      <c r="B758" s="41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</row>
    <row r="759" spans="1:17" ht="13" x14ac:dyDescent="0.3">
      <c r="A759" s="36"/>
      <c r="B759" s="41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</row>
    <row r="760" spans="1:17" ht="13" x14ac:dyDescent="0.3">
      <c r="A760" s="36"/>
      <c r="B760" s="41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</row>
    <row r="761" spans="1:17" ht="13" x14ac:dyDescent="0.3">
      <c r="A761" s="36"/>
      <c r="B761" s="41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</row>
    <row r="762" spans="1:17" ht="13" x14ac:dyDescent="0.3">
      <c r="A762" s="36"/>
      <c r="B762" s="41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</row>
    <row r="763" spans="1:17" ht="13" x14ac:dyDescent="0.3">
      <c r="A763" s="36"/>
      <c r="B763" s="41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</row>
    <row r="764" spans="1:17" ht="13" x14ac:dyDescent="0.3">
      <c r="A764" s="36"/>
      <c r="B764" s="41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</row>
    <row r="765" spans="1:17" ht="13" x14ac:dyDescent="0.3">
      <c r="A765" s="36"/>
      <c r="B765" s="41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</row>
    <row r="766" spans="1:17" ht="13" x14ac:dyDescent="0.3">
      <c r="A766" s="36"/>
      <c r="B766" s="41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</row>
    <row r="767" spans="1:17" ht="13" x14ac:dyDescent="0.3">
      <c r="A767" s="36"/>
      <c r="B767" s="41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</row>
    <row r="768" spans="1:17" ht="13" x14ac:dyDescent="0.3">
      <c r="A768" s="36"/>
      <c r="B768" s="41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</row>
    <row r="769" spans="1:17" ht="13" x14ac:dyDescent="0.3">
      <c r="A769" s="36"/>
      <c r="B769" s="41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</row>
    <row r="770" spans="1:17" ht="13" x14ac:dyDescent="0.3">
      <c r="A770" s="36"/>
      <c r="B770" s="41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</row>
    <row r="771" spans="1:17" ht="13" x14ac:dyDescent="0.3">
      <c r="A771" s="36"/>
      <c r="B771" s="41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</row>
    <row r="772" spans="1:17" ht="13" x14ac:dyDescent="0.3">
      <c r="A772" s="36"/>
      <c r="B772" s="41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</row>
    <row r="773" spans="1:17" ht="13" x14ac:dyDescent="0.3">
      <c r="A773" s="36"/>
      <c r="B773" s="41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</row>
    <row r="774" spans="1:17" ht="13" x14ac:dyDescent="0.3">
      <c r="A774" s="36"/>
      <c r="B774" s="41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</row>
    <row r="775" spans="1:17" ht="13" x14ac:dyDescent="0.3">
      <c r="A775" s="36"/>
      <c r="B775" s="41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</row>
    <row r="776" spans="1:17" ht="13" x14ac:dyDescent="0.3">
      <c r="A776" s="36"/>
      <c r="B776" s="41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</row>
    <row r="777" spans="1:17" ht="13" x14ac:dyDescent="0.3">
      <c r="A777" s="36"/>
      <c r="B777" s="41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</row>
    <row r="778" spans="1:17" ht="13" x14ac:dyDescent="0.3">
      <c r="A778" s="36"/>
      <c r="B778" s="41" t="s">
        <v>26</v>
      </c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</row>
    <row r="779" spans="1:17" ht="13" x14ac:dyDescent="0.3">
      <c r="A779" s="36"/>
      <c r="B779" s="45" t="s">
        <v>69</v>
      </c>
      <c r="C779" s="36"/>
      <c r="D779" s="36"/>
      <c r="E779" s="36"/>
      <c r="F779" s="36"/>
      <c r="G779" s="46"/>
      <c r="H779" s="36"/>
      <c r="I779" s="36"/>
      <c r="J779" s="36"/>
      <c r="K779" s="36"/>
      <c r="L779" s="36"/>
      <c r="M779" s="36"/>
      <c r="N779" s="38"/>
      <c r="O779" s="38"/>
      <c r="P779" s="38"/>
      <c r="Q779" s="38"/>
    </row>
    <row r="780" spans="1:17" x14ac:dyDescent="0.25">
      <c r="A780" s="36"/>
      <c r="B780" s="45" t="s">
        <v>70</v>
      </c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</row>
    <row r="781" spans="1:17" ht="13" x14ac:dyDescent="0.3">
      <c r="A781" s="36"/>
      <c r="B781" s="45" t="s">
        <v>66</v>
      </c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</row>
    <row r="782" spans="1:17" x14ac:dyDescent="0.25">
      <c r="B782" s="30" t="str">
        <f>B89</f>
        <v>Dados atualizados em 28 de março de 2025.</v>
      </c>
    </row>
    <row r="783" spans="1:17" x14ac:dyDescent="0.25">
      <c r="B783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784" spans="1:17" ht="14.5" x14ac:dyDescent="0.25">
      <c r="B784" s="10"/>
    </row>
    <row r="785" spans="2:20" ht="15.5" x14ac:dyDescent="0.35">
      <c r="B785" s="6" t="s">
        <v>29</v>
      </c>
    </row>
    <row r="786" spans="2:20" x14ac:dyDescent="0.25"/>
    <row r="787" spans="2:20" x14ac:dyDescent="0.25"/>
    <row r="788" spans="2:20" x14ac:dyDescent="0.25"/>
    <row r="789" spans="2:20" ht="18" x14ac:dyDescent="0.4">
      <c r="B789" s="5" t="s">
        <v>94</v>
      </c>
    </row>
    <row r="790" spans="2:20" x14ac:dyDescent="0.25"/>
    <row r="791" spans="2:20" ht="15.5" x14ac:dyDescent="0.35">
      <c r="B791" s="53" t="s">
        <v>23</v>
      </c>
      <c r="C791" s="8" t="s">
        <v>24</v>
      </c>
      <c r="D791" s="8" t="s">
        <v>24</v>
      </c>
      <c r="E791" s="8" t="s">
        <v>24</v>
      </c>
      <c r="F791" s="8" t="s">
        <v>24</v>
      </c>
      <c r="G791" s="8" t="s">
        <v>24</v>
      </c>
      <c r="H791" s="8" t="s">
        <v>24</v>
      </c>
      <c r="I791" s="8" t="s">
        <v>24</v>
      </c>
      <c r="J791" s="8" t="s">
        <v>24</v>
      </c>
    </row>
    <row r="792" spans="2:20" ht="13" x14ac:dyDescent="0.3">
      <c r="B792" s="109"/>
      <c r="C792" s="109" t="s">
        <v>6</v>
      </c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8"/>
      <c r="Q792" s="67" t="s">
        <v>7</v>
      </c>
    </row>
    <row r="793" spans="2:20" ht="13" x14ac:dyDescent="0.3">
      <c r="B793" s="110" t="s">
        <v>8</v>
      </c>
      <c r="C793" s="168">
        <v>2012</v>
      </c>
      <c r="D793" s="169">
        <v>2013</v>
      </c>
      <c r="E793" s="169">
        <v>2014</v>
      </c>
      <c r="F793" s="100">
        <v>2015</v>
      </c>
      <c r="G793" s="100">
        <v>2016</v>
      </c>
      <c r="H793" s="100">
        <v>2017</v>
      </c>
      <c r="I793" s="101">
        <v>2018</v>
      </c>
      <c r="J793" s="101">
        <v>2019</v>
      </c>
      <c r="K793" s="101">
        <v>2020</v>
      </c>
      <c r="L793" s="101">
        <v>2021</v>
      </c>
      <c r="M793" s="101">
        <v>2022</v>
      </c>
      <c r="N793" s="101">
        <v>2023</v>
      </c>
      <c r="O793" s="101">
        <v>2024</v>
      </c>
      <c r="P793" s="102">
        <v>2025</v>
      </c>
      <c r="Q793" s="69" t="s">
        <v>77</v>
      </c>
    </row>
    <row r="794" spans="2:20" ht="13.5" x14ac:dyDescent="0.3">
      <c r="B794" s="91" t="s">
        <v>10</v>
      </c>
      <c r="C794" s="150">
        <v>545.49635187000001</v>
      </c>
      <c r="D794" s="142">
        <v>310.4650216</v>
      </c>
      <c r="E794" s="142">
        <v>7.8496828800000005</v>
      </c>
      <c r="F794" s="137">
        <v>152.31403896</v>
      </c>
      <c r="G794" s="137">
        <v>7.7427561100000011</v>
      </c>
      <c r="H794" s="137">
        <v>153.48394362000002</v>
      </c>
      <c r="I794" s="137">
        <v>159.03155604000003</v>
      </c>
      <c r="J794" s="137">
        <v>156.3646766</v>
      </c>
      <c r="K794" s="137">
        <v>287.37512909000003</v>
      </c>
      <c r="L794" s="137">
        <v>34.832967780000004</v>
      </c>
      <c r="M794" s="142">
        <v>1674.56127554</v>
      </c>
      <c r="N794" s="137">
        <v>26.5429982</v>
      </c>
      <c r="O794" s="137">
        <v>11.183282179999999</v>
      </c>
      <c r="P794" s="143">
        <v>1357.0139278800002</v>
      </c>
      <c r="Q794" s="68">
        <f>(IF(O794=0,"n/d",(P794/O794)-1)*100)</f>
        <v>12034.30821147357</v>
      </c>
      <c r="T794" s="1" t="str">
        <f>IF(S794=0,"",((SUM(S$682:S794))/(SUM(R$682:R794))-1)*100)</f>
        <v/>
      </c>
    </row>
    <row r="795" spans="2:20" ht="13.5" x14ac:dyDescent="0.3">
      <c r="B795" s="92" t="s">
        <v>11</v>
      </c>
      <c r="C795" s="144">
        <v>125.56976684</v>
      </c>
      <c r="D795" s="145">
        <v>443.94736941999997</v>
      </c>
      <c r="E795" s="145">
        <v>5.2519913499999999</v>
      </c>
      <c r="F795" s="145">
        <v>156.47789318</v>
      </c>
      <c r="G795" s="145">
        <v>5.8935519700000008</v>
      </c>
      <c r="H795" s="145">
        <v>4.8808925600000004</v>
      </c>
      <c r="I795" s="145">
        <v>6.18917304</v>
      </c>
      <c r="J795" s="145">
        <v>10.45366422</v>
      </c>
      <c r="K795" s="145">
        <v>18.309636909999998</v>
      </c>
      <c r="L795" s="145">
        <v>3.5663222700000006</v>
      </c>
      <c r="M795" s="151">
        <v>4.8494435099999995</v>
      </c>
      <c r="N795" s="145">
        <v>0.84283454000000002</v>
      </c>
      <c r="O795" s="145">
        <v>32.115769859999993</v>
      </c>
      <c r="P795" s="146">
        <v>316.88062779999996</v>
      </c>
      <c r="Q795" s="68">
        <f>IF(P795="","",((SUM(P794:P795))/(SUM(O794:O795))-1)*100)</f>
        <v>3765.8919233004076</v>
      </c>
      <c r="T795" s="1" t="str">
        <f>IF(S795=0,"",((SUM(S$682:S795))/(SUM(R$682:R795))-1)*100)</f>
        <v/>
      </c>
    </row>
    <row r="796" spans="2:20" ht="13.5" x14ac:dyDescent="0.3">
      <c r="B796" s="92" t="s">
        <v>12</v>
      </c>
      <c r="C796" s="144">
        <v>674.18586446999996</v>
      </c>
      <c r="D796" s="145">
        <v>622.38298930999997</v>
      </c>
      <c r="E796" s="145">
        <v>6.6043005000000008</v>
      </c>
      <c r="F796" s="145">
        <v>451.58948857000001</v>
      </c>
      <c r="G796" s="145">
        <v>304.11231350000003</v>
      </c>
      <c r="H796" s="145">
        <v>162.23935914</v>
      </c>
      <c r="I796" s="145">
        <v>70295.029776580006</v>
      </c>
      <c r="J796" s="145">
        <v>161.95002787999999</v>
      </c>
      <c r="K796" s="145">
        <v>13.79355333</v>
      </c>
      <c r="L796" s="145">
        <v>35.814178139999996</v>
      </c>
      <c r="M796" s="151">
        <v>17.183760920000001</v>
      </c>
      <c r="N796" s="145">
        <v>3.1889336699999999</v>
      </c>
      <c r="O796" s="145">
        <v>31.801279359999995</v>
      </c>
      <c r="P796" s="146"/>
      <c r="Q796" s="68" t="str">
        <f>IF(P796="","",((SUM(P794:P796))/(SUM(O794:O796))-1)*100)</f>
        <v/>
      </c>
      <c r="T796" s="1" t="str">
        <f>IF(S796=0,"",((SUM(S$682:S796))/(SUM(R$682:R796))-1)*100)</f>
        <v/>
      </c>
    </row>
    <row r="797" spans="2:20" ht="13.5" x14ac:dyDescent="0.3">
      <c r="B797" s="92" t="s">
        <v>13</v>
      </c>
      <c r="C797" s="144">
        <v>405.28390735000005</v>
      </c>
      <c r="D797" s="145">
        <v>155.62876882999998</v>
      </c>
      <c r="E797" s="145">
        <v>151.50894328000001</v>
      </c>
      <c r="F797" s="145">
        <v>2.43415647</v>
      </c>
      <c r="G797" s="145">
        <v>158.66045725000001</v>
      </c>
      <c r="H797" s="145">
        <v>17.561149520000001</v>
      </c>
      <c r="I797" s="145">
        <v>29391.370107549999</v>
      </c>
      <c r="J797" s="145">
        <v>9.4913232900000004</v>
      </c>
      <c r="K797" s="145">
        <v>242.33379968</v>
      </c>
      <c r="L797" s="145">
        <v>26.888937749999997</v>
      </c>
      <c r="M797" s="151">
        <v>3.32101968</v>
      </c>
      <c r="N797" s="145">
        <v>27.656294570000004</v>
      </c>
      <c r="O797" s="145">
        <v>606.23704704000022</v>
      </c>
      <c r="P797" s="146"/>
      <c r="Q797" s="68" t="str">
        <f>IF(P797="","",((SUM(P794:P797))/(SUM(O794:O797))-1)*100)</f>
        <v/>
      </c>
      <c r="T797" s="1" t="str">
        <f>IF(S797=0,"",((SUM(S$682:S797))/(SUM(R$682:R797))-1)*100)</f>
        <v/>
      </c>
    </row>
    <row r="798" spans="2:20" ht="13.5" x14ac:dyDescent="0.3">
      <c r="B798" s="92" t="s">
        <v>14</v>
      </c>
      <c r="C798" s="144">
        <v>404.49139128999997</v>
      </c>
      <c r="D798" s="145">
        <v>153.89278127</v>
      </c>
      <c r="E798" s="145">
        <v>455.45143191</v>
      </c>
      <c r="F798" s="145">
        <v>166.40321336</v>
      </c>
      <c r="G798" s="145">
        <v>303.16884200000004</v>
      </c>
      <c r="H798" s="145">
        <v>14.001117059999997</v>
      </c>
      <c r="I798" s="145">
        <v>5.1702238200000004</v>
      </c>
      <c r="J798" s="145">
        <v>139.19978510999999</v>
      </c>
      <c r="K798" s="145">
        <v>140.96093191</v>
      </c>
      <c r="L798" s="145">
        <v>25.876278339999999</v>
      </c>
      <c r="M798" s="151">
        <v>23.85095952</v>
      </c>
      <c r="N798" s="145">
        <v>9.5039029100000008</v>
      </c>
      <c r="O798" s="145">
        <v>45.374689339999989</v>
      </c>
      <c r="P798" s="146"/>
      <c r="Q798" s="68" t="str">
        <f>IF(P798="","",((SUM(P794:P798))/(SUM(O794:O798))-1)*100)</f>
        <v/>
      </c>
      <c r="T798" s="1" t="str">
        <f>IF(S798=0,"",((SUM(S$682:S798))/(SUM(R$682:R798))-1)*100)</f>
        <v/>
      </c>
    </row>
    <row r="799" spans="2:20" ht="13.5" x14ac:dyDescent="0.3">
      <c r="B799" s="92" t="s">
        <v>15</v>
      </c>
      <c r="C799" s="144">
        <v>312.16327030000002</v>
      </c>
      <c r="D799" s="145">
        <v>154.67900752</v>
      </c>
      <c r="E799" s="145">
        <v>14.441403759999998</v>
      </c>
      <c r="F799" s="145">
        <v>615.74723976000007</v>
      </c>
      <c r="G799" s="145">
        <v>11.774524320000001</v>
      </c>
      <c r="H799" s="145">
        <v>1.86178376</v>
      </c>
      <c r="I799" s="145">
        <v>58168.024504180008</v>
      </c>
      <c r="J799" s="145">
        <v>1.34601934</v>
      </c>
      <c r="K799" s="145">
        <v>43.116647550000003</v>
      </c>
      <c r="L799" s="145">
        <v>36.657012679999994</v>
      </c>
      <c r="M799" s="151">
        <v>10.71783624</v>
      </c>
      <c r="N799" s="145">
        <v>30.530737740000003</v>
      </c>
      <c r="O799" s="145">
        <v>536.76609558999996</v>
      </c>
      <c r="P799" s="146"/>
      <c r="Q799" s="68" t="str">
        <f>IF(P799="","",((SUM(P794:P799))/(SUM(O794:O799))-1)*100)</f>
        <v/>
      </c>
      <c r="T799" s="1" t="str">
        <f>IF(S799=0,"",((SUM(S$682:S799))/(SUM(R$682:R799))-1)*100)</f>
        <v/>
      </c>
    </row>
    <row r="800" spans="2:20" ht="13.5" x14ac:dyDescent="0.3">
      <c r="B800" s="92" t="s">
        <v>16</v>
      </c>
      <c r="C800" s="144">
        <v>133.01061206999998</v>
      </c>
      <c r="D800" s="145">
        <v>610.87263700999995</v>
      </c>
      <c r="E800" s="145">
        <v>308.0119957</v>
      </c>
      <c r="F800" s="145">
        <v>603.63935551000009</v>
      </c>
      <c r="G800" s="145">
        <v>313.71685337000002</v>
      </c>
      <c r="H800" s="145">
        <v>5.3903671700000011</v>
      </c>
      <c r="I800" s="145">
        <v>56022.507415080014</v>
      </c>
      <c r="J800" s="145">
        <v>162.58529869</v>
      </c>
      <c r="K800" s="145">
        <v>67.200330039999997</v>
      </c>
      <c r="L800" s="145">
        <v>17.403904269999998</v>
      </c>
      <c r="M800" s="151">
        <v>11.252470089999999</v>
      </c>
      <c r="N800" s="145">
        <v>3.3964974000000003</v>
      </c>
      <c r="O800" s="145">
        <v>1053.8387960699999</v>
      </c>
      <c r="P800" s="146"/>
      <c r="Q800" s="68" t="str">
        <f>IF(P800="","",((SUM(P794:P800))/(SUM(O794:O800))-1)*100)</f>
        <v/>
      </c>
      <c r="T800" s="1" t="str">
        <f>IF(S800=0,"",((SUM(S$682:S800))/(SUM(R$682:R800))-1)*100)</f>
        <v/>
      </c>
    </row>
    <row r="801" spans="2:20" ht="13.5" x14ac:dyDescent="0.3">
      <c r="B801" s="92" t="s">
        <v>17</v>
      </c>
      <c r="C801" s="144">
        <v>444.22412106000002</v>
      </c>
      <c r="D801" s="145">
        <v>3.2015132900000003</v>
      </c>
      <c r="E801" s="145">
        <v>158.84286174000002</v>
      </c>
      <c r="F801" s="145">
        <v>460.81663983999999</v>
      </c>
      <c r="G801" s="145">
        <v>5.0947461000000001</v>
      </c>
      <c r="H801" s="145">
        <v>183.02718118999999</v>
      </c>
      <c r="I801" s="145">
        <v>15.617598229999999</v>
      </c>
      <c r="J801" s="145">
        <v>142.48306592999998</v>
      </c>
      <c r="K801" s="145">
        <v>73.779471299999997</v>
      </c>
      <c r="L801" s="145">
        <v>6.5288227800000005</v>
      </c>
      <c r="M801" s="151">
        <v>15.133282859999998</v>
      </c>
      <c r="N801" s="145">
        <v>26.184479030000002</v>
      </c>
      <c r="O801" s="145">
        <v>1143.9591937499999</v>
      </c>
      <c r="P801" s="146"/>
      <c r="Q801" s="68" t="str">
        <f>IF(P801="","",((SUM(P794:P801))/(SUM(O794:O801))-1)*100)</f>
        <v/>
      </c>
      <c r="T801" s="1" t="str">
        <f>IF(S801=0,"",((SUM(S$682:S801))/(SUM(R$682:R801))-1)*100)</f>
        <v/>
      </c>
    </row>
    <row r="802" spans="2:20" ht="13.5" x14ac:dyDescent="0.3">
      <c r="B802" s="92" t="s">
        <v>18</v>
      </c>
      <c r="C802" s="144">
        <v>300.36987655000001</v>
      </c>
      <c r="D802" s="145">
        <v>315.05658290000002</v>
      </c>
      <c r="E802" s="145">
        <v>446.42555456000002</v>
      </c>
      <c r="F802" s="145">
        <v>158.41515466000001</v>
      </c>
      <c r="G802" s="145">
        <v>157.34588696</v>
      </c>
      <c r="H802" s="145">
        <v>320.74257114</v>
      </c>
      <c r="I802" s="145">
        <v>25503.80208161</v>
      </c>
      <c r="J802" s="145">
        <v>15.265368870000001</v>
      </c>
      <c r="K802" s="145">
        <v>20.82556091</v>
      </c>
      <c r="L802" s="145">
        <v>23.40438301</v>
      </c>
      <c r="M802" s="151">
        <v>29.731931869999997</v>
      </c>
      <c r="N802" s="145">
        <v>29.153269349999999</v>
      </c>
      <c r="O802" s="145">
        <v>2207.01256147</v>
      </c>
      <c r="P802" s="146"/>
      <c r="Q802" s="68" t="str">
        <f>IF(P802="","",((SUM(P794:P802))/(SUM(O794:O802))-1)*100)</f>
        <v/>
      </c>
      <c r="T802" s="1" t="str">
        <f>IF(S802=0,"",((SUM(S$682:S802))/(SUM(R$682:R802))-1)*100)</f>
        <v/>
      </c>
    </row>
    <row r="803" spans="2:20" ht="13.5" x14ac:dyDescent="0.3">
      <c r="B803" s="92" t="s">
        <v>19</v>
      </c>
      <c r="C803" s="144">
        <v>281.08531908999998</v>
      </c>
      <c r="D803" s="145">
        <v>14.064015160000002</v>
      </c>
      <c r="E803" s="145">
        <v>620.16268637999997</v>
      </c>
      <c r="F803" s="145">
        <v>304.23181989</v>
      </c>
      <c r="G803" s="145">
        <v>159.63537779999999</v>
      </c>
      <c r="H803" s="145">
        <v>29.486629279999999</v>
      </c>
      <c r="I803" s="145">
        <v>312.25132764000011</v>
      </c>
      <c r="J803" s="145">
        <v>4.1764338400000005</v>
      </c>
      <c r="K803" s="145">
        <v>9.1328041199999994</v>
      </c>
      <c r="L803" s="145">
        <v>5.7929150100000006</v>
      </c>
      <c r="M803" s="151">
        <v>1.9372614800000001</v>
      </c>
      <c r="N803" s="145">
        <v>4.6293001599999997</v>
      </c>
      <c r="O803" s="145">
        <v>649.43546212000012</v>
      </c>
      <c r="P803" s="146"/>
      <c r="Q803" s="68" t="str">
        <f>IF(P803="","",((SUM(P794:P803))/(SUM(O794:O803))-1)*100)</f>
        <v/>
      </c>
      <c r="T803" s="1" t="str">
        <f>IF(S803=0,"",((SUM(S$682:S803))/(SUM(R$682:R803))-1)*100)</f>
        <v/>
      </c>
    </row>
    <row r="804" spans="2:20" ht="13.5" x14ac:dyDescent="0.3">
      <c r="B804" s="92" t="s">
        <v>20</v>
      </c>
      <c r="C804" s="144">
        <v>306.40809415000001</v>
      </c>
      <c r="D804" s="145">
        <v>1.94355129</v>
      </c>
      <c r="E804" s="145">
        <v>156.16340267999999</v>
      </c>
      <c r="F804" s="145">
        <v>151.42717575</v>
      </c>
      <c r="G804" s="145">
        <v>10.43479479</v>
      </c>
      <c r="H804" s="145">
        <v>3.8619433399999998</v>
      </c>
      <c r="I804" s="145">
        <v>164.67351561000001</v>
      </c>
      <c r="J804" s="145">
        <v>13.913059720000001</v>
      </c>
      <c r="K804" s="145">
        <v>7006.6344864600005</v>
      </c>
      <c r="L804" s="145">
        <v>788.77362305000008</v>
      </c>
      <c r="M804" s="151">
        <v>18.617837599999998</v>
      </c>
      <c r="N804" s="145">
        <v>6.1388545600000004</v>
      </c>
      <c r="O804" s="145">
        <v>749.29877548999991</v>
      </c>
      <c r="P804" s="146"/>
      <c r="Q804" s="68" t="str">
        <f>IF(P804="","",((SUM(P794:P804))/(SUM(O794:O804))-1)*100)</f>
        <v/>
      </c>
      <c r="T804" s="1" t="str">
        <f>IF(S804=0,"",((SUM(S$682:S804))/(SUM(R$682:R804))-1)*100)</f>
        <v/>
      </c>
    </row>
    <row r="805" spans="2:20" ht="13.5" x14ac:dyDescent="0.3">
      <c r="B805" s="93" t="s">
        <v>21</v>
      </c>
      <c r="C805" s="147">
        <v>152.01212808</v>
      </c>
      <c r="D805" s="148">
        <v>21.070863500000002</v>
      </c>
      <c r="E805" s="148">
        <v>313.05642332000002</v>
      </c>
      <c r="F805" s="148">
        <v>4.2896504200000001</v>
      </c>
      <c r="G805" s="148">
        <v>2.09450673</v>
      </c>
      <c r="H805" s="148">
        <v>3.6417999900000004</v>
      </c>
      <c r="I805" s="148">
        <v>8.6421989400000001</v>
      </c>
      <c r="J805" s="148">
        <v>25.668714609999999</v>
      </c>
      <c r="K805" s="148">
        <v>2.2014334999999998</v>
      </c>
      <c r="L805" s="148">
        <v>10.220941249999999</v>
      </c>
      <c r="M805" s="152">
        <v>5.7363067200000009</v>
      </c>
      <c r="N805" s="148">
        <v>19.693395110000001</v>
      </c>
      <c r="O805" s="148">
        <v>1219.6444774800002</v>
      </c>
      <c r="P805" s="149"/>
      <c r="Q805" s="68" t="str">
        <f>IF(P805="","",((SUM(P794:P805))/(SUM(O794:O805))-1)*100)</f>
        <v/>
      </c>
      <c r="T805" s="1" t="str">
        <f>IF(S805=0,"",((SUM(S$682:S805))/(SUM(R$682:R805))-1)*100)</f>
        <v/>
      </c>
    </row>
    <row r="806" spans="2:20" ht="13" x14ac:dyDescent="0.3">
      <c r="B806" s="42" t="s">
        <v>22</v>
      </c>
      <c r="C806" s="65">
        <f t="shared" ref="C806:N806" si="49">SUM(C794:C805)</f>
        <v>4084.3007031199995</v>
      </c>
      <c r="D806" s="65">
        <f t="shared" si="49"/>
        <v>2807.2051011000003</v>
      </c>
      <c r="E806" s="65">
        <f t="shared" si="49"/>
        <v>2643.7706780600001</v>
      </c>
      <c r="F806" s="65">
        <f t="shared" si="49"/>
        <v>3227.78582637</v>
      </c>
      <c r="G806" s="65">
        <f t="shared" si="49"/>
        <v>1439.6746109000001</v>
      </c>
      <c r="H806" s="65">
        <f t="shared" si="49"/>
        <v>900.17873777</v>
      </c>
      <c r="I806" s="65">
        <f t="shared" si="49"/>
        <v>240052.30947831998</v>
      </c>
      <c r="J806" s="65">
        <f t="shared" si="49"/>
        <v>842.89743809999993</v>
      </c>
      <c r="K806" s="65">
        <f t="shared" si="49"/>
        <v>7925.6637848000009</v>
      </c>
      <c r="L806" s="65">
        <f t="shared" si="49"/>
        <v>1015.7602863300001</v>
      </c>
      <c r="M806" s="66">
        <f t="shared" si="49"/>
        <v>1816.8933860299999</v>
      </c>
      <c r="N806" s="66">
        <f t="shared" si="49"/>
        <v>187.46149724000003</v>
      </c>
      <c r="O806" s="66">
        <f>SUM(O794:O805)</f>
        <v>8286.6674297499994</v>
      </c>
      <c r="P806" s="66">
        <f>SUM(P794:P805)</f>
        <v>1673.8945556800002</v>
      </c>
      <c r="Q806" s="62"/>
    </row>
    <row r="807" spans="2:20" s="36" customFormat="1" ht="13" x14ac:dyDescent="0.3">
      <c r="B807" s="41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</row>
    <row r="808" spans="2:20" s="36" customFormat="1" ht="13" x14ac:dyDescent="0.3">
      <c r="B808" s="32" t="s">
        <v>71</v>
      </c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</row>
    <row r="809" spans="2:20" s="36" customFormat="1" ht="13" x14ac:dyDescent="0.3">
      <c r="B809" s="12" t="s">
        <v>97</v>
      </c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</row>
    <row r="810" spans="2:20" s="36" customFormat="1" ht="13" x14ac:dyDescent="0.3">
      <c r="B810" s="41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</row>
    <row r="811" spans="2:20" s="36" customFormat="1" ht="13" x14ac:dyDescent="0.3">
      <c r="B811" s="41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</row>
    <row r="812" spans="2:20" s="36" customFormat="1" ht="13" x14ac:dyDescent="0.3">
      <c r="B812" s="41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</row>
    <row r="813" spans="2:20" s="36" customFormat="1" ht="13" x14ac:dyDescent="0.3">
      <c r="B813" s="41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</row>
    <row r="814" spans="2:20" s="36" customFormat="1" ht="13" x14ac:dyDescent="0.3">
      <c r="B814" s="41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</row>
    <row r="815" spans="2:20" s="36" customFormat="1" ht="13" x14ac:dyDescent="0.3">
      <c r="B815" s="41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</row>
    <row r="816" spans="2:20" s="36" customFormat="1" ht="13" x14ac:dyDescent="0.3">
      <c r="B816" s="41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</row>
    <row r="817" spans="2:17" s="36" customFormat="1" ht="13" x14ac:dyDescent="0.3">
      <c r="B817" s="41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</row>
    <row r="818" spans="2:17" s="36" customFormat="1" ht="13" x14ac:dyDescent="0.3">
      <c r="B818" s="41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</row>
    <row r="819" spans="2:17" s="36" customFormat="1" ht="13" x14ac:dyDescent="0.3">
      <c r="B819" s="41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</row>
    <row r="820" spans="2:17" s="36" customFormat="1" ht="13" x14ac:dyDescent="0.3">
      <c r="B820" s="41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</row>
    <row r="821" spans="2:17" s="36" customFormat="1" ht="13" x14ac:dyDescent="0.3">
      <c r="B821" s="41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</row>
    <row r="822" spans="2:17" s="36" customFormat="1" ht="13" x14ac:dyDescent="0.3">
      <c r="B822" s="41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</row>
    <row r="823" spans="2:17" s="36" customFormat="1" ht="13" x14ac:dyDescent="0.3">
      <c r="B823" s="41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</row>
    <row r="824" spans="2:17" s="36" customFormat="1" ht="13" x14ac:dyDescent="0.3">
      <c r="B824" s="41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</row>
    <row r="825" spans="2:17" s="36" customFormat="1" ht="13" x14ac:dyDescent="0.3">
      <c r="B825" s="41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</row>
    <row r="826" spans="2:17" s="36" customFormat="1" ht="13" x14ac:dyDescent="0.3">
      <c r="B826" s="41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</row>
    <row r="827" spans="2:17" s="36" customFormat="1" ht="13" x14ac:dyDescent="0.3">
      <c r="B827" s="41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</row>
    <row r="828" spans="2:17" s="36" customFormat="1" ht="13" x14ac:dyDescent="0.3">
      <c r="B828" s="41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</row>
    <row r="829" spans="2:17" s="36" customFormat="1" ht="13" x14ac:dyDescent="0.3">
      <c r="B829" s="41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</row>
    <row r="830" spans="2:17" s="36" customFormat="1" ht="13" x14ac:dyDescent="0.3">
      <c r="B830" s="41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</row>
    <row r="831" spans="2:17" s="36" customFormat="1" ht="13" x14ac:dyDescent="0.3">
      <c r="B831" s="41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</row>
    <row r="832" spans="2:17" x14ac:dyDescent="0.25"/>
    <row r="833" spans="2:17" x14ac:dyDescent="0.25"/>
    <row r="834" spans="2:17" ht="13" x14ac:dyDescent="0.3">
      <c r="B834" s="9" t="s">
        <v>26</v>
      </c>
      <c r="N834" s="22"/>
      <c r="O834" s="22"/>
      <c r="P834" s="22"/>
      <c r="Q834" s="22"/>
    </row>
    <row r="835" spans="2:17" ht="13" x14ac:dyDescent="0.3">
      <c r="B835" s="9" t="s">
        <v>102</v>
      </c>
    </row>
    <row r="836" spans="2:17" x14ac:dyDescent="0.25">
      <c r="B836" s="30" t="str">
        <f>B89</f>
        <v>Dados atualizados em 28 de março de 2025.</v>
      </c>
    </row>
    <row r="837" spans="2:17" x14ac:dyDescent="0.25">
      <c r="B837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838" spans="2:17" x14ac:dyDescent="0.25"/>
    <row r="839" spans="2:17" ht="15.5" x14ac:dyDescent="0.35">
      <c r="B839" s="6" t="s">
        <v>29</v>
      </c>
    </row>
    <row r="840" spans="2:17" x14ac:dyDescent="0.25"/>
    <row r="841" spans="2:17" x14ac:dyDescent="0.25"/>
    <row r="842" spans="2:17" x14ac:dyDescent="0.25"/>
    <row r="843" spans="2:17" ht="18" x14ac:dyDescent="0.4">
      <c r="B843" s="5" t="s">
        <v>84</v>
      </c>
    </row>
    <row r="844" spans="2:17" x14ac:dyDescent="0.25"/>
    <row r="845" spans="2:17" ht="15.5" x14ac:dyDescent="0.35">
      <c r="B845" s="53" t="s">
        <v>23</v>
      </c>
      <c r="C845" s="8" t="s">
        <v>24</v>
      </c>
      <c r="D845" s="8" t="s">
        <v>24</v>
      </c>
      <c r="E845" s="8" t="s">
        <v>24</v>
      </c>
      <c r="F845" s="8" t="s">
        <v>24</v>
      </c>
      <c r="G845" s="8" t="s">
        <v>24</v>
      </c>
      <c r="H845" s="8" t="s">
        <v>24</v>
      </c>
      <c r="I845" s="8" t="s">
        <v>24</v>
      </c>
      <c r="J845" s="8" t="s">
        <v>24</v>
      </c>
    </row>
    <row r="846" spans="2:17" ht="13" x14ac:dyDescent="0.3">
      <c r="B846" s="109"/>
      <c r="C846" s="109" t="s">
        <v>6</v>
      </c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8"/>
      <c r="Q846" s="67" t="s">
        <v>7</v>
      </c>
    </row>
    <row r="847" spans="2:17" ht="13" x14ac:dyDescent="0.3">
      <c r="B847" s="109" t="s">
        <v>8</v>
      </c>
      <c r="C847" s="111">
        <v>2012</v>
      </c>
      <c r="D847" s="101">
        <v>2013</v>
      </c>
      <c r="E847" s="101">
        <v>2014</v>
      </c>
      <c r="F847" s="101">
        <v>2015</v>
      </c>
      <c r="G847" s="101">
        <v>2016</v>
      </c>
      <c r="H847" s="101">
        <v>2017</v>
      </c>
      <c r="I847" s="101">
        <v>2018</v>
      </c>
      <c r="J847" s="101">
        <v>2019</v>
      </c>
      <c r="K847" s="101">
        <v>2020</v>
      </c>
      <c r="L847" s="101">
        <v>2021</v>
      </c>
      <c r="M847" s="101">
        <v>2022</v>
      </c>
      <c r="N847" s="101">
        <v>2023</v>
      </c>
      <c r="O847" s="101">
        <v>2024</v>
      </c>
      <c r="P847" s="102">
        <v>2025</v>
      </c>
      <c r="Q847" s="69" t="s">
        <v>77</v>
      </c>
    </row>
    <row r="848" spans="2:17" ht="13.5" x14ac:dyDescent="0.3">
      <c r="B848" s="91" t="s">
        <v>10</v>
      </c>
      <c r="C848" s="150">
        <v>261499</v>
      </c>
      <c r="D848" s="142">
        <v>197923</v>
      </c>
      <c r="E848" s="142">
        <v>15768</v>
      </c>
      <c r="F848" s="137">
        <v>60505</v>
      </c>
      <c r="G848" s="137">
        <v>9583</v>
      </c>
      <c r="H848" s="137">
        <v>31680</v>
      </c>
      <c r="I848" s="137">
        <v>45958</v>
      </c>
      <c r="J848" s="137">
        <v>45736</v>
      </c>
      <c r="K848" s="137">
        <v>72384</v>
      </c>
      <c r="L848" s="137">
        <v>315480</v>
      </c>
      <c r="M848" s="142">
        <v>65581</v>
      </c>
      <c r="N848" s="137">
        <v>10856</v>
      </c>
      <c r="O848" s="137">
        <v>6459</v>
      </c>
      <c r="P848" s="143">
        <v>106964</v>
      </c>
      <c r="Q848" s="68">
        <f>(IF(O848=0,"n/d",(P848/O848)-1)*100)</f>
        <v>1556.0458275274812</v>
      </c>
    </row>
    <row r="849" spans="2:20" ht="13.5" x14ac:dyDescent="0.3">
      <c r="B849" s="92" t="s">
        <v>11</v>
      </c>
      <c r="C849" s="144">
        <v>51772</v>
      </c>
      <c r="D849" s="145">
        <v>280186</v>
      </c>
      <c r="E849" s="145">
        <v>8715</v>
      </c>
      <c r="F849" s="145">
        <v>110317</v>
      </c>
      <c r="G849" s="145">
        <v>14797</v>
      </c>
      <c r="H849" s="145">
        <v>6428</v>
      </c>
      <c r="I849" s="145">
        <v>8600</v>
      </c>
      <c r="J849" s="145">
        <v>22580</v>
      </c>
      <c r="K849" s="145">
        <v>17989</v>
      </c>
      <c r="L849" s="145">
        <v>11503</v>
      </c>
      <c r="M849" s="151">
        <v>4691</v>
      </c>
      <c r="N849" s="145">
        <v>2131</v>
      </c>
      <c r="O849" s="145">
        <v>20273</v>
      </c>
      <c r="P849" s="146">
        <v>45500</v>
      </c>
      <c r="Q849" s="68">
        <f>IF(P849="","",((SUM(P848:P849))/(SUM(O848:O849))-1)*100)</f>
        <v>470.34266048181956</v>
      </c>
    </row>
    <row r="850" spans="2:20" ht="13.5" x14ac:dyDescent="0.3">
      <c r="B850" s="92" t="s">
        <v>12</v>
      </c>
      <c r="C850" s="144">
        <v>281914</v>
      </c>
      <c r="D850" s="145">
        <v>336400</v>
      </c>
      <c r="E850" s="145">
        <v>9161</v>
      </c>
      <c r="F850" s="145">
        <v>199360</v>
      </c>
      <c r="G850" s="145">
        <v>68279</v>
      </c>
      <c r="H850" s="145">
        <v>35752</v>
      </c>
      <c r="I850" s="145">
        <v>4983006</v>
      </c>
      <c r="J850" s="145">
        <v>45155</v>
      </c>
      <c r="K850" s="145">
        <v>9577</v>
      </c>
      <c r="L850" s="145">
        <v>17842</v>
      </c>
      <c r="M850" s="151">
        <v>29269</v>
      </c>
      <c r="N850" s="145">
        <v>6606</v>
      </c>
      <c r="O850" s="145">
        <v>15131</v>
      </c>
      <c r="P850" s="146"/>
      <c r="Q850" s="68" t="str">
        <f>IF(P850="","",((SUM(P848:P850))/(SUM(O848:O850))-1)*100)</f>
        <v/>
      </c>
      <c r="T850" s="1" t="str">
        <f>IF(S850=0,"",((SUM(S$736:S850))/(SUM(R$736:R850))-1)*100)</f>
        <v/>
      </c>
    </row>
    <row r="851" spans="2:20" ht="13.5" x14ac:dyDescent="0.3">
      <c r="B851" s="92" t="s">
        <v>13</v>
      </c>
      <c r="C851" s="144">
        <v>179240</v>
      </c>
      <c r="D851" s="145">
        <v>44494</v>
      </c>
      <c r="E851" s="145">
        <v>47941</v>
      </c>
      <c r="F851" s="145">
        <v>4634</v>
      </c>
      <c r="G851" s="145">
        <v>98103</v>
      </c>
      <c r="H851" s="145">
        <v>21568</v>
      </c>
      <c r="I851" s="145">
        <v>1822546</v>
      </c>
      <c r="J851" s="145">
        <v>5149</v>
      </c>
      <c r="K851" s="145">
        <v>22375</v>
      </c>
      <c r="L851" s="145">
        <v>30848</v>
      </c>
      <c r="M851" s="151">
        <v>2650</v>
      </c>
      <c r="N851" s="145">
        <v>21044</v>
      </c>
      <c r="O851" s="145">
        <v>52266</v>
      </c>
      <c r="P851" s="146"/>
      <c r="Q851" s="68" t="str">
        <f>IF(P851="","",((SUM(P848:P851))/(SUM(O848:O851))-1)*100)</f>
        <v/>
      </c>
      <c r="T851" s="1" t="str">
        <f>IF(S851=0,"",((SUM(S$736:S851))/(SUM(R$736:R851))-1)*100)</f>
        <v/>
      </c>
    </row>
    <row r="852" spans="2:20" ht="13.5" x14ac:dyDescent="0.3">
      <c r="B852" s="92" t="s">
        <v>14</v>
      </c>
      <c r="C852" s="144">
        <v>210257</v>
      </c>
      <c r="D852" s="145">
        <v>46724</v>
      </c>
      <c r="E852" s="145">
        <v>217350</v>
      </c>
      <c r="F852" s="145">
        <v>118198</v>
      </c>
      <c r="G852" s="145">
        <v>182954</v>
      </c>
      <c r="H852" s="145">
        <v>15596</v>
      </c>
      <c r="I852" s="145">
        <v>5019</v>
      </c>
      <c r="J852" s="145">
        <v>44592</v>
      </c>
      <c r="K852" s="145">
        <v>40557</v>
      </c>
      <c r="L852" s="145">
        <v>32382</v>
      </c>
      <c r="M852" s="151">
        <v>13507</v>
      </c>
      <c r="N852" s="145">
        <v>6535</v>
      </c>
      <c r="O852" s="145">
        <v>41922</v>
      </c>
      <c r="P852" s="146"/>
      <c r="Q852" s="68" t="str">
        <f>IF(P852="","",((SUM(P848:P852))/(SUM(O848:O852))-1)*100)</f>
        <v/>
      </c>
      <c r="T852" s="1" t="str">
        <f>IF(S852=0,"",((SUM(S$736:S852))/(SUM(R$736:R852))-1)*100)</f>
        <v/>
      </c>
    </row>
    <row r="853" spans="2:20" ht="13.5" x14ac:dyDescent="0.3">
      <c r="B853" s="92" t="s">
        <v>15</v>
      </c>
      <c r="C853" s="144">
        <v>154329</v>
      </c>
      <c r="D853" s="145">
        <v>35349</v>
      </c>
      <c r="E853" s="145">
        <v>20355</v>
      </c>
      <c r="F853" s="145">
        <v>249688</v>
      </c>
      <c r="G853" s="145">
        <v>14346</v>
      </c>
      <c r="H853" s="145">
        <v>2890</v>
      </c>
      <c r="I853" s="145">
        <v>3767705</v>
      </c>
      <c r="J853" s="145">
        <v>1986</v>
      </c>
      <c r="K853" s="145">
        <v>26537</v>
      </c>
      <c r="L853" s="145">
        <v>19878</v>
      </c>
      <c r="M853" s="151">
        <v>17253</v>
      </c>
      <c r="N853" s="145">
        <v>34735</v>
      </c>
      <c r="O853" s="145">
        <v>18785</v>
      </c>
      <c r="P853" s="146"/>
      <c r="Q853" s="68" t="str">
        <f>IF(P853="","",((SUM(P848:P853))/(SUM(O848:O853))-1)*100)</f>
        <v/>
      </c>
      <c r="T853" s="1" t="str">
        <f>IF(S853=0,"",((SUM(S$736:S853))/(SUM(R$736:R853))-1)*100)</f>
        <v/>
      </c>
    </row>
    <row r="854" spans="2:20" ht="13.5" x14ac:dyDescent="0.3">
      <c r="B854" s="92" t="s">
        <v>16</v>
      </c>
      <c r="C854" s="144">
        <v>47534</v>
      </c>
      <c r="D854" s="145">
        <v>291655</v>
      </c>
      <c r="E854" s="145">
        <v>180715</v>
      </c>
      <c r="F854" s="145">
        <v>253268</v>
      </c>
      <c r="G854" s="145">
        <v>108396</v>
      </c>
      <c r="H854" s="145">
        <v>13205</v>
      </c>
      <c r="I854" s="145">
        <v>3628718</v>
      </c>
      <c r="J854" s="145">
        <v>65475</v>
      </c>
      <c r="K854" s="145">
        <v>14494</v>
      </c>
      <c r="L854" s="145">
        <v>24963</v>
      </c>
      <c r="M854" s="151">
        <v>20587</v>
      </c>
      <c r="N854" s="145">
        <v>7439</v>
      </c>
      <c r="O854" s="145">
        <v>76456</v>
      </c>
      <c r="P854" s="146"/>
      <c r="Q854" s="68" t="str">
        <f>IF(P854="","",((SUM(P848:P854))/(SUM(O848:O854))-1)*100)</f>
        <v/>
      </c>
      <c r="T854" s="1" t="str">
        <f>IF(S854=0,"",((SUM(S$736:S854))/(SUM(R$736:R854))-1)*100)</f>
        <v/>
      </c>
    </row>
    <row r="855" spans="2:20" ht="13.5" x14ac:dyDescent="0.3">
      <c r="B855" s="92" t="s">
        <v>17</v>
      </c>
      <c r="C855" s="144">
        <v>167042</v>
      </c>
      <c r="D855" s="145">
        <v>7034</v>
      </c>
      <c r="E855" s="145">
        <v>49238</v>
      </c>
      <c r="F855" s="145">
        <v>224742</v>
      </c>
      <c r="G855" s="145">
        <v>7513</v>
      </c>
      <c r="H855" s="145">
        <v>121806</v>
      </c>
      <c r="I855" s="145">
        <v>19995</v>
      </c>
      <c r="J855" s="145">
        <v>45958</v>
      </c>
      <c r="K855" s="145">
        <v>33484</v>
      </c>
      <c r="L855" s="145">
        <v>6409</v>
      </c>
      <c r="M855" s="151">
        <v>26061</v>
      </c>
      <c r="N855" s="145">
        <v>17881</v>
      </c>
      <c r="O855" s="145">
        <v>34211</v>
      </c>
      <c r="P855" s="146"/>
      <c r="Q855" s="68" t="str">
        <f>IF(P855="","",((SUM(P848:P855))/(SUM(O848:O855))-1)*100)</f>
        <v/>
      </c>
      <c r="T855" s="1" t="str">
        <f>IF(S855=0,"",((SUM(S$736:S855))/(SUM(R$736:R855))-1)*100)</f>
        <v/>
      </c>
    </row>
    <row r="856" spans="2:20" ht="13.5" x14ac:dyDescent="0.3">
      <c r="B856" s="92" t="s">
        <v>18</v>
      </c>
      <c r="C856" s="144">
        <v>91908</v>
      </c>
      <c r="D856" s="145">
        <v>126897</v>
      </c>
      <c r="E856" s="145">
        <v>197138</v>
      </c>
      <c r="F856" s="145">
        <v>33874</v>
      </c>
      <c r="G856" s="145">
        <v>39994</v>
      </c>
      <c r="H856" s="145">
        <v>136285</v>
      </c>
      <c r="I856" s="145">
        <v>1718938</v>
      </c>
      <c r="J856" s="145">
        <v>26785</v>
      </c>
      <c r="K856" s="145">
        <v>16138</v>
      </c>
      <c r="L856" s="145">
        <v>10799</v>
      </c>
      <c r="M856" s="151">
        <v>13299</v>
      </c>
      <c r="N856" s="145">
        <v>47751</v>
      </c>
      <c r="O856" s="145">
        <v>76662</v>
      </c>
      <c r="P856" s="146"/>
      <c r="Q856" s="68" t="str">
        <f>IF(P856="","",((SUM(P848:P856))/(SUM(O848:O856))-1)*100)</f>
        <v/>
      </c>
      <c r="T856" s="1" t="str">
        <f>IF(S856=0,"",((SUM(S$736:S856))/(SUM(R$736:R856))-1)*100)</f>
        <v/>
      </c>
    </row>
    <row r="857" spans="2:20" ht="13.5" x14ac:dyDescent="0.3">
      <c r="B857" s="92" t="s">
        <v>19</v>
      </c>
      <c r="C857" s="144">
        <v>129953</v>
      </c>
      <c r="D857" s="145">
        <v>20239</v>
      </c>
      <c r="E857" s="145">
        <v>391932</v>
      </c>
      <c r="F857" s="145">
        <v>84710</v>
      </c>
      <c r="G857" s="145">
        <v>40681</v>
      </c>
      <c r="H857" s="145">
        <v>30404</v>
      </c>
      <c r="I857" s="145">
        <v>151864</v>
      </c>
      <c r="J857" s="145">
        <v>4799</v>
      </c>
      <c r="K857" s="145">
        <v>5456</v>
      </c>
      <c r="L857" s="145">
        <v>10484</v>
      </c>
      <c r="M857" s="151">
        <v>4041</v>
      </c>
      <c r="N857" s="145">
        <v>12278</v>
      </c>
      <c r="O857" s="145">
        <v>45090</v>
      </c>
      <c r="P857" s="146"/>
      <c r="Q857" s="68" t="str">
        <f>IF(P857="","",((SUM(P848:P857))/(SUM(O848:O857))-1)*100)</f>
        <v/>
      </c>
      <c r="T857" s="1" t="str">
        <f>IF(S857=0,"",((SUM(S$736:S857))/(SUM(R$736:R857))-1)*100)</f>
        <v/>
      </c>
    </row>
    <row r="858" spans="2:20" ht="13.5" x14ac:dyDescent="0.3">
      <c r="B858" s="92" t="s">
        <v>20</v>
      </c>
      <c r="C858" s="144">
        <v>175898</v>
      </c>
      <c r="D858" s="145">
        <v>5890</v>
      </c>
      <c r="E858" s="145">
        <v>108661</v>
      </c>
      <c r="F858" s="145">
        <v>96180</v>
      </c>
      <c r="G858" s="145">
        <v>12144</v>
      </c>
      <c r="H858" s="145">
        <v>3057</v>
      </c>
      <c r="I858" s="145">
        <v>83354</v>
      </c>
      <c r="J858" s="145">
        <v>19944</v>
      </c>
      <c r="K858" s="145">
        <v>18391</v>
      </c>
      <c r="L858" s="145">
        <v>38382</v>
      </c>
      <c r="M858" s="151">
        <v>6391</v>
      </c>
      <c r="N858" s="145">
        <v>4659</v>
      </c>
      <c r="O858" s="145">
        <v>43923</v>
      </c>
      <c r="P858" s="146"/>
      <c r="Q858" s="68" t="str">
        <f>IF(P858="","",((SUM(P848:P858))/(SUM(O848:O858))-1)*100)</f>
        <v/>
      </c>
      <c r="T858" s="1" t="str">
        <f>IF(S858=0,"",((SUM(S$736:S858))/(SUM(R$736:R858))-1)*100)</f>
        <v/>
      </c>
    </row>
    <row r="859" spans="2:20" ht="13.5" x14ac:dyDescent="0.3">
      <c r="B859" s="93" t="s">
        <v>21</v>
      </c>
      <c r="C859" s="147">
        <v>27691</v>
      </c>
      <c r="D859" s="148">
        <v>32738</v>
      </c>
      <c r="E859" s="148">
        <v>176094</v>
      </c>
      <c r="F859" s="148">
        <v>10223</v>
      </c>
      <c r="G859" s="148">
        <v>5348</v>
      </c>
      <c r="H859" s="148">
        <v>2991</v>
      </c>
      <c r="I859" s="148">
        <v>12169</v>
      </c>
      <c r="J859" s="148">
        <v>16083</v>
      </c>
      <c r="K859" s="148">
        <v>2234</v>
      </c>
      <c r="L859" s="148">
        <v>9429</v>
      </c>
      <c r="M859" s="152">
        <v>13364</v>
      </c>
      <c r="N859" s="148">
        <v>22738</v>
      </c>
      <c r="O859" s="148">
        <v>40640</v>
      </c>
      <c r="P859" s="149"/>
      <c r="Q859" s="68" t="str">
        <f>IF(P859="","",((SUM(P848:P859))/(SUM(O848:O859))-1)*100)</f>
        <v/>
      </c>
      <c r="T859" s="1" t="str">
        <f>IF(S859=0,"",((SUM(S$736:S859))/(SUM(R$736:R859))-1)*100)</f>
        <v/>
      </c>
    </row>
    <row r="860" spans="2:20" ht="13" x14ac:dyDescent="0.3">
      <c r="B860" s="42" t="s">
        <v>22</v>
      </c>
      <c r="C860" s="65">
        <f t="shared" ref="C860:N860" si="50">SUM(C848:C859)</f>
        <v>1779037</v>
      </c>
      <c r="D860" s="65">
        <f t="shared" si="50"/>
        <v>1425529</v>
      </c>
      <c r="E860" s="65">
        <f t="shared" si="50"/>
        <v>1423068</v>
      </c>
      <c r="F860" s="65">
        <f t="shared" si="50"/>
        <v>1445699</v>
      </c>
      <c r="G860" s="65">
        <f t="shared" si="50"/>
        <v>602138</v>
      </c>
      <c r="H860" s="65">
        <f t="shared" si="50"/>
        <v>421662</v>
      </c>
      <c r="I860" s="65">
        <f t="shared" si="50"/>
        <v>16247872</v>
      </c>
      <c r="J860" s="65">
        <f t="shared" si="50"/>
        <v>344242</v>
      </c>
      <c r="K860" s="65">
        <f t="shared" si="50"/>
        <v>279616</v>
      </c>
      <c r="L860" s="65">
        <f t="shared" si="50"/>
        <v>528399</v>
      </c>
      <c r="M860" s="66">
        <f t="shared" si="50"/>
        <v>216694</v>
      </c>
      <c r="N860" s="66">
        <f t="shared" si="50"/>
        <v>194653</v>
      </c>
      <c r="O860" s="66">
        <f>SUM(O848:O859)</f>
        <v>471818</v>
      </c>
      <c r="P860" s="66">
        <f>SUM(P848:P859)</f>
        <v>152464</v>
      </c>
      <c r="Q860" s="62"/>
    </row>
    <row r="861" spans="2:20" s="36" customFormat="1" ht="13" x14ac:dyDescent="0.3">
      <c r="B861" s="41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</row>
    <row r="862" spans="2:20" s="36" customFormat="1" ht="13" x14ac:dyDescent="0.3">
      <c r="B862" s="32" t="s">
        <v>71</v>
      </c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</row>
    <row r="863" spans="2:20" s="36" customFormat="1" ht="13" x14ac:dyDescent="0.3">
      <c r="B863" s="12" t="s">
        <v>30</v>
      </c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</row>
    <row r="864" spans="2:20" s="36" customFormat="1" ht="13" x14ac:dyDescent="0.3">
      <c r="B864" s="41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</row>
    <row r="865" spans="2:17" s="36" customFormat="1" ht="13" x14ac:dyDescent="0.3">
      <c r="B865" s="41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</row>
    <row r="866" spans="2:17" s="36" customFormat="1" ht="13" x14ac:dyDescent="0.3">
      <c r="B866" s="41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</row>
    <row r="867" spans="2:17" s="36" customFormat="1" ht="13" x14ac:dyDescent="0.3">
      <c r="B867" s="41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</row>
    <row r="868" spans="2:17" s="36" customFormat="1" ht="13" x14ac:dyDescent="0.3">
      <c r="B868" s="41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</row>
    <row r="869" spans="2:17" s="36" customFormat="1" ht="13" x14ac:dyDescent="0.3">
      <c r="B869" s="41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</row>
    <row r="870" spans="2:17" s="36" customFormat="1" ht="13" x14ac:dyDescent="0.3">
      <c r="B870" s="41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</row>
    <row r="871" spans="2:17" s="36" customFormat="1" ht="13" x14ac:dyDescent="0.3">
      <c r="B871" s="41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</row>
    <row r="872" spans="2:17" s="36" customFormat="1" ht="13" x14ac:dyDescent="0.3">
      <c r="B872" s="41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</row>
    <row r="873" spans="2:17" s="36" customFormat="1" ht="13" x14ac:dyDescent="0.3">
      <c r="B873" s="41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</row>
    <row r="874" spans="2:17" s="36" customFormat="1" ht="13" x14ac:dyDescent="0.3">
      <c r="B874" s="41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</row>
    <row r="875" spans="2:17" s="36" customFormat="1" ht="13" x14ac:dyDescent="0.3">
      <c r="B875" s="41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</row>
    <row r="876" spans="2:17" s="36" customFormat="1" ht="13" x14ac:dyDescent="0.3">
      <c r="B876" s="41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</row>
    <row r="877" spans="2:17" s="36" customFormat="1" ht="13" x14ac:dyDescent="0.3">
      <c r="B877" s="41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</row>
    <row r="878" spans="2:17" s="36" customFormat="1" ht="13" x14ac:dyDescent="0.3">
      <c r="B878" s="41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</row>
    <row r="879" spans="2:17" s="36" customFormat="1" ht="13" x14ac:dyDescent="0.3">
      <c r="B879" s="41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</row>
    <row r="880" spans="2:17" s="36" customFormat="1" ht="13" x14ac:dyDescent="0.3">
      <c r="B880" s="41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</row>
    <row r="881" spans="2:17" s="36" customFormat="1" ht="13" x14ac:dyDescent="0.3">
      <c r="B881" s="41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</row>
    <row r="882" spans="2:17" s="36" customFormat="1" ht="13" x14ac:dyDescent="0.3">
      <c r="B882" s="41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</row>
    <row r="883" spans="2:17" s="36" customFormat="1" ht="13" x14ac:dyDescent="0.3">
      <c r="B883" s="41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</row>
    <row r="884" spans="2:17" s="36" customFormat="1" ht="13" x14ac:dyDescent="0.3">
      <c r="B884" s="41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</row>
    <row r="885" spans="2:17" s="36" customFormat="1" ht="13" x14ac:dyDescent="0.3">
      <c r="B885" s="41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</row>
    <row r="886" spans="2:17" s="36" customFormat="1" ht="13" x14ac:dyDescent="0.3">
      <c r="B886" s="41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</row>
    <row r="887" spans="2:17" s="36" customFormat="1" ht="13" x14ac:dyDescent="0.3">
      <c r="B887" s="41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</row>
    <row r="888" spans="2:17" ht="13" x14ac:dyDescent="0.3">
      <c r="B888" s="9" t="s">
        <v>26</v>
      </c>
    </row>
    <row r="889" spans="2:17" ht="13" x14ac:dyDescent="0.3">
      <c r="B889" s="30" t="s">
        <v>72</v>
      </c>
      <c r="G889" s="29"/>
      <c r="N889" s="22"/>
      <c r="O889" s="22"/>
      <c r="P889" s="22"/>
      <c r="Q889" s="22"/>
    </row>
    <row r="890" spans="2:17" x14ac:dyDescent="0.25">
      <c r="B890" s="30" t="s">
        <v>36</v>
      </c>
    </row>
    <row r="891" spans="2:17" ht="13" x14ac:dyDescent="0.3">
      <c r="B891" s="30" t="s">
        <v>73</v>
      </c>
    </row>
    <row r="892" spans="2:17" x14ac:dyDescent="0.25">
      <c r="B892" s="30" t="str">
        <f>B89</f>
        <v>Dados atualizados em 28 de março de 2025.</v>
      </c>
    </row>
    <row r="893" spans="2:17" x14ac:dyDescent="0.25">
      <c r="B893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894" spans="2:17" x14ac:dyDescent="0.25">
      <c r="B894" s="30"/>
    </row>
    <row r="895" spans="2:17" ht="15.5" x14ac:dyDescent="0.35">
      <c r="B895" s="6" t="s">
        <v>29</v>
      </c>
    </row>
    <row r="896" spans="2:17" x14ac:dyDescent="0.25"/>
    <row r="897" spans="2:20" x14ac:dyDescent="0.25"/>
    <row r="898" spans="2:20" x14ac:dyDescent="0.25"/>
    <row r="899" spans="2:20" ht="18" x14ac:dyDescent="0.4">
      <c r="B899" s="5" t="s">
        <v>95</v>
      </c>
    </row>
    <row r="900" spans="2:20" x14ac:dyDescent="0.25"/>
    <row r="901" spans="2:20" ht="15.5" x14ac:dyDescent="0.35">
      <c r="B901" s="7" t="s">
        <v>23</v>
      </c>
      <c r="C901" s="8" t="s">
        <v>24</v>
      </c>
      <c r="D901" s="8" t="s">
        <v>24</v>
      </c>
      <c r="E901" s="8" t="s">
        <v>24</v>
      </c>
      <c r="F901" s="8" t="s">
        <v>24</v>
      </c>
      <c r="G901" s="8" t="s">
        <v>24</v>
      </c>
      <c r="H901" s="8" t="s">
        <v>24</v>
      </c>
      <c r="I901" s="8" t="s">
        <v>24</v>
      </c>
      <c r="J901" s="8" t="s">
        <v>24</v>
      </c>
    </row>
    <row r="902" spans="2:20" ht="13" x14ac:dyDescent="0.3">
      <c r="B902" s="105"/>
      <c r="C902" s="105" t="s">
        <v>6</v>
      </c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106"/>
      <c r="Q902" s="67" t="s">
        <v>7</v>
      </c>
    </row>
    <row r="903" spans="2:20" ht="13" x14ac:dyDescent="0.3">
      <c r="B903" s="105" t="s">
        <v>8</v>
      </c>
      <c r="C903" s="170">
        <v>2012</v>
      </c>
      <c r="D903" s="171">
        <v>2013</v>
      </c>
      <c r="E903" s="171">
        <v>2014</v>
      </c>
      <c r="F903" s="78">
        <v>2015</v>
      </c>
      <c r="G903" s="78">
        <v>2016</v>
      </c>
      <c r="H903" s="78">
        <v>2017</v>
      </c>
      <c r="I903" s="76">
        <v>2018</v>
      </c>
      <c r="J903" s="76">
        <v>2019</v>
      </c>
      <c r="K903" s="76">
        <v>2020</v>
      </c>
      <c r="L903" s="76">
        <v>2021</v>
      </c>
      <c r="M903" s="76">
        <v>2022</v>
      </c>
      <c r="N903" s="76">
        <v>2023</v>
      </c>
      <c r="O903" s="76">
        <v>2024</v>
      </c>
      <c r="P903" s="108">
        <v>2025</v>
      </c>
      <c r="Q903" s="69" t="s">
        <v>77</v>
      </c>
    </row>
    <row r="904" spans="2:20" ht="13.5" x14ac:dyDescent="0.3">
      <c r="B904" s="92" t="s">
        <v>10</v>
      </c>
      <c r="C904" s="155">
        <v>267127.62687824003</v>
      </c>
      <c r="D904" s="154">
        <v>1086380.9521499001</v>
      </c>
      <c r="E904" s="154">
        <v>630636.9937564201</v>
      </c>
      <c r="F904" s="140">
        <v>609865.23588116001</v>
      </c>
      <c r="G904" s="140">
        <v>291589.75465632003</v>
      </c>
      <c r="H904" s="140">
        <v>637674.68732466002</v>
      </c>
      <c r="I904" s="140">
        <v>450832.73007985001</v>
      </c>
      <c r="J904" s="140">
        <v>348231.29259198002</v>
      </c>
      <c r="K904" s="140">
        <v>242455.28107033999</v>
      </c>
      <c r="L904" s="140">
        <v>433838.24841217994</v>
      </c>
      <c r="M904" s="154">
        <v>266449.45327423001</v>
      </c>
      <c r="N904" s="140">
        <v>868192.09141949005</v>
      </c>
      <c r="O904" s="140">
        <v>392586.37228193006</v>
      </c>
      <c r="P904" s="146">
        <v>336811.82175666996</v>
      </c>
      <c r="Q904" s="68">
        <f>(IF(O904=0,"n/d",(P904/O904)-1)*100)</f>
        <v>-14.206950231376458</v>
      </c>
      <c r="T904" s="1" t="str">
        <f>IF(S904=0,"",((SUM(S$682:S904))/(SUM(R$682:R904))-1)*100)</f>
        <v/>
      </c>
    </row>
    <row r="905" spans="2:20" ht="13.5" x14ac:dyDescent="0.3">
      <c r="B905" s="92" t="s">
        <v>11</v>
      </c>
      <c r="C905" s="144">
        <v>270731.85154330003</v>
      </c>
      <c r="D905" s="140">
        <v>662294.49434962997</v>
      </c>
      <c r="E905" s="140">
        <v>33755.114489350002</v>
      </c>
      <c r="F905" s="140">
        <v>251522.90388931002</v>
      </c>
      <c r="G905" s="140">
        <v>715146.36515199998</v>
      </c>
      <c r="H905" s="140">
        <v>379833.68186996999</v>
      </c>
      <c r="I905" s="140">
        <v>383197.81190770998</v>
      </c>
      <c r="J905" s="140">
        <v>560963.86894358997</v>
      </c>
      <c r="K905" s="140">
        <v>711893.32573848008</v>
      </c>
      <c r="L905" s="140">
        <v>225604.89894977002</v>
      </c>
      <c r="M905" s="154">
        <v>76546.245502420003</v>
      </c>
      <c r="N905" s="140">
        <v>446623.72131385998</v>
      </c>
      <c r="O905" s="140">
        <v>254601.40107532998</v>
      </c>
      <c r="P905" s="146">
        <v>146325.8882476</v>
      </c>
      <c r="Q905" s="68">
        <f>IF(P905="","",((SUM(P904:P905))/(SUM(O904:O905))-1)*100)</f>
        <v>-25.34814007718148</v>
      </c>
      <c r="T905" s="1" t="str">
        <f>IF(S905=0,"",((SUM(S$682:S905))/(SUM(R$682:R905))-1)*100)</f>
        <v/>
      </c>
    </row>
    <row r="906" spans="2:20" ht="13.5" x14ac:dyDescent="0.3">
      <c r="B906" s="92" t="s">
        <v>12</v>
      </c>
      <c r="C906" s="144">
        <v>260304.28374498998</v>
      </c>
      <c r="D906" s="140">
        <v>302467.21369449998</v>
      </c>
      <c r="E906" s="140">
        <v>324449.82918266999</v>
      </c>
      <c r="F906" s="140">
        <v>245507.70699390999</v>
      </c>
      <c r="G906" s="140">
        <v>835388.18489644013</v>
      </c>
      <c r="H906" s="140">
        <v>278739.64766707999</v>
      </c>
      <c r="I906" s="140">
        <v>298377.34021971998</v>
      </c>
      <c r="J906" s="140">
        <v>641119.24516287004</v>
      </c>
      <c r="K906" s="140">
        <v>299387.43967704999</v>
      </c>
      <c r="L906" s="140">
        <v>97167.186313499988</v>
      </c>
      <c r="M906" s="154">
        <v>294439.91915972001</v>
      </c>
      <c r="N906" s="140">
        <v>315465.81680802995</v>
      </c>
      <c r="O906" s="140">
        <v>520907.03155409999</v>
      </c>
      <c r="P906" s="146"/>
      <c r="Q906" s="68" t="str">
        <f>IF(P906="","",((SUM(P904:P906))/(SUM(O904:O906))-1)*100)</f>
        <v/>
      </c>
      <c r="T906" s="1" t="str">
        <f>IF(S906=0,"",((SUM(S$682:S906))/(SUM(R$682:R906))-1)*100)</f>
        <v/>
      </c>
    </row>
    <row r="907" spans="2:20" ht="13.5" x14ac:dyDescent="0.3">
      <c r="B907" s="92" t="s">
        <v>13</v>
      </c>
      <c r="C907" s="144">
        <v>241512.08003217002</v>
      </c>
      <c r="D907" s="140">
        <v>558569.80372253002</v>
      </c>
      <c r="E907" s="140">
        <v>633766.12391294003</v>
      </c>
      <c r="F907" s="140">
        <v>79744.418903310012</v>
      </c>
      <c r="G907" s="140">
        <v>320947.76990144001</v>
      </c>
      <c r="H907" s="140">
        <v>800192.32023868</v>
      </c>
      <c r="I907" s="140">
        <v>394467.16384775005</v>
      </c>
      <c r="J907" s="140">
        <v>1137.8895270999999</v>
      </c>
      <c r="K907" s="140">
        <v>2022.1487557600003</v>
      </c>
      <c r="L907" s="140">
        <v>107240.46169412998</v>
      </c>
      <c r="M907" s="154">
        <v>472636.41305313993</v>
      </c>
      <c r="N907" s="140">
        <v>402033.08194959996</v>
      </c>
      <c r="O907" s="140">
        <v>333130.27016746998</v>
      </c>
      <c r="P907" s="146"/>
      <c r="Q907" s="68" t="str">
        <f>IF(P907="","",((SUM(P904:P907))/(SUM(O904:O907))-1)*100)</f>
        <v/>
      </c>
      <c r="T907" s="1" t="str">
        <f>IF(S907=0,"",((SUM(S$682:S907))/(SUM(R$682:R907))-1)*100)</f>
        <v/>
      </c>
    </row>
    <row r="908" spans="2:20" ht="13.5" x14ac:dyDescent="0.3">
      <c r="B908" s="92" t="s">
        <v>14</v>
      </c>
      <c r="C908" s="144">
        <v>681691.31862832</v>
      </c>
      <c r="D908" s="140">
        <v>695000.90252787003</v>
      </c>
      <c r="E908" s="140">
        <v>760747.07252454001</v>
      </c>
      <c r="F908" s="140">
        <v>472580.44632376003</v>
      </c>
      <c r="G908" s="140">
        <v>378184.54400644999</v>
      </c>
      <c r="H908" s="140">
        <v>349153.55485265999</v>
      </c>
      <c r="I908" s="140">
        <v>486613.2891854</v>
      </c>
      <c r="J908" s="140">
        <v>740503.7027179501</v>
      </c>
      <c r="K908" s="140">
        <v>425519.30796732003</v>
      </c>
      <c r="L908" s="140">
        <v>306951.86080411996</v>
      </c>
      <c r="M908" s="154">
        <v>391906.12933043001</v>
      </c>
      <c r="N908" s="140">
        <v>191258.36620574002</v>
      </c>
      <c r="O908" s="140">
        <v>571567.42562570004</v>
      </c>
      <c r="P908" s="146"/>
      <c r="Q908" s="68" t="str">
        <f>IF(P908="","",((SUM(P904:P908))/(SUM(O904:O908))-1)*100)</f>
        <v/>
      </c>
      <c r="T908" s="1" t="str">
        <f>IF(S908=0,"",((SUM(S$682:S908))/(SUM(R$682:R908))-1)*100)</f>
        <v/>
      </c>
    </row>
    <row r="909" spans="2:20" ht="13.5" x14ac:dyDescent="0.3">
      <c r="B909" s="92" t="s">
        <v>15</v>
      </c>
      <c r="C909" s="144">
        <v>626096.10945559002</v>
      </c>
      <c r="D909" s="140">
        <v>1116117.3497850001</v>
      </c>
      <c r="E909" s="140">
        <v>651002.34813815006</v>
      </c>
      <c r="F909" s="140">
        <v>423092.04512908001</v>
      </c>
      <c r="G909" s="140">
        <v>734595.96093658998</v>
      </c>
      <c r="H909" s="140">
        <v>651286.34563927003</v>
      </c>
      <c r="I909" s="140">
        <v>520501.93634104991</v>
      </c>
      <c r="J909" s="140">
        <v>805402.76739363</v>
      </c>
      <c r="K909" s="140">
        <v>915188.07992395014</v>
      </c>
      <c r="L909" s="140">
        <v>643636.16924265993</v>
      </c>
      <c r="M909" s="154">
        <v>903504.14773737988</v>
      </c>
      <c r="N909" s="140">
        <v>354063.45601637999</v>
      </c>
      <c r="O909" s="140">
        <v>177440.90530792999</v>
      </c>
      <c r="P909" s="146"/>
      <c r="Q909" s="68" t="str">
        <f>IF(P909="","",((SUM(P904:P909))/(SUM(O904:O909))-1)*100)</f>
        <v/>
      </c>
      <c r="T909" s="1" t="str">
        <f>IF(S909=0,"",((SUM(S$682:S909))/(SUM(R$682:R909))-1)*100)</f>
        <v/>
      </c>
    </row>
    <row r="910" spans="2:20" ht="13.5" x14ac:dyDescent="0.3">
      <c r="B910" s="92" t="s">
        <v>16</v>
      </c>
      <c r="C910" s="144">
        <v>1938731.6035811102</v>
      </c>
      <c r="D910" s="140">
        <v>1654677.9155883801</v>
      </c>
      <c r="E910" s="140">
        <v>258665.20957747</v>
      </c>
      <c r="F910" s="140">
        <v>461082.15158953005</v>
      </c>
      <c r="G910" s="140">
        <v>789202.39310789004</v>
      </c>
      <c r="H910" s="140">
        <v>946081.95355449012</v>
      </c>
      <c r="I910" s="140">
        <v>562969.78369973996</v>
      </c>
      <c r="J910" s="140">
        <v>949620.40567638003</v>
      </c>
      <c r="K910" s="140">
        <v>853843.77055768005</v>
      </c>
      <c r="L910" s="140">
        <v>497878.87981905998</v>
      </c>
      <c r="M910" s="154">
        <v>559213.49658812</v>
      </c>
      <c r="N910" s="140">
        <v>1061139.8188236998</v>
      </c>
      <c r="O910" s="140">
        <v>472891.13777852</v>
      </c>
      <c r="P910" s="146"/>
      <c r="Q910" s="68" t="str">
        <f>IF(P910="","",((SUM(P904:P910))/(SUM(O904:O910))-1)*100)</f>
        <v/>
      </c>
      <c r="T910" s="1" t="str">
        <f>IF(S910=0,"",((SUM(S$682:S910))/(SUM(R$682:R910))-1)*100)</f>
        <v/>
      </c>
    </row>
    <row r="911" spans="2:20" ht="13.5" x14ac:dyDescent="0.3">
      <c r="B911" s="92" t="s">
        <v>17</v>
      </c>
      <c r="C911" s="144">
        <v>1579298.1027708401</v>
      </c>
      <c r="D911" s="140">
        <v>2486995.11333194</v>
      </c>
      <c r="E911" s="140">
        <v>229720.93174433999</v>
      </c>
      <c r="F911" s="140">
        <v>781932.36653787002</v>
      </c>
      <c r="G911" s="140">
        <v>694484.90538489993</v>
      </c>
      <c r="H911" s="140">
        <v>576215.36249273014</v>
      </c>
      <c r="I911" s="140">
        <v>1017372.2639960401</v>
      </c>
      <c r="J911" s="140">
        <v>1378531.19806513</v>
      </c>
      <c r="K911" s="140">
        <v>1091082.6354433799</v>
      </c>
      <c r="L911" s="140">
        <v>252424.94441084002</v>
      </c>
      <c r="M911" s="154">
        <v>1035281.53563011</v>
      </c>
      <c r="N911" s="140">
        <v>489778.01966652001</v>
      </c>
      <c r="O911" s="140">
        <v>406907.00540012005</v>
      </c>
      <c r="P911" s="146"/>
      <c r="Q911" s="68" t="str">
        <f>IF(P911="","",((SUM(P904:P911))/(SUM(O904:O911))-1)*100)</f>
        <v/>
      </c>
      <c r="T911" s="1" t="str">
        <f>IF(S911=0,"",((SUM(S$682:S911))/(SUM(R$682:R911))-1)*100)</f>
        <v/>
      </c>
    </row>
    <row r="912" spans="2:20" ht="13.5" x14ac:dyDescent="0.3">
      <c r="B912" s="92" t="s">
        <v>18</v>
      </c>
      <c r="C912" s="144">
        <v>1670788.9808619302</v>
      </c>
      <c r="D912" s="140">
        <v>1139487.1828686702</v>
      </c>
      <c r="E912" s="140">
        <v>460064.73079336004</v>
      </c>
      <c r="F912" s="140">
        <v>765076.99659797002</v>
      </c>
      <c r="G912" s="140">
        <v>122680.23441580999</v>
      </c>
      <c r="H912" s="140">
        <v>394295.62814942998</v>
      </c>
      <c r="I912" s="140">
        <v>652748.09748326999</v>
      </c>
      <c r="J912" s="140">
        <v>929943.37665200012</v>
      </c>
      <c r="K912" s="140">
        <v>663099.32585760998</v>
      </c>
      <c r="L912" s="140">
        <v>202516.50341455001</v>
      </c>
      <c r="M912" s="154">
        <v>1158238.2449342802</v>
      </c>
      <c r="N912" s="140">
        <v>872644.57873057981</v>
      </c>
      <c r="O912" s="140">
        <v>202057.39760303003</v>
      </c>
      <c r="P912" s="146"/>
      <c r="Q912" s="68" t="str">
        <f>IF(P912="","",((SUM(P904:P912))/(SUM(O904:O912))-1)*100)</f>
        <v/>
      </c>
      <c r="T912" s="1" t="str">
        <f>IF(S912=0,"",((SUM(S$682:S912))/(SUM(R$682:R912))-1)*100)</f>
        <v/>
      </c>
    </row>
    <row r="913" spans="2:20" ht="13.5" x14ac:dyDescent="0.3">
      <c r="B913" s="92" t="s">
        <v>19</v>
      </c>
      <c r="C913" s="144">
        <v>1900493.63457799</v>
      </c>
      <c r="D913" s="140">
        <v>1104439.2671217301</v>
      </c>
      <c r="E913" s="140">
        <v>176883.18156542</v>
      </c>
      <c r="F913" s="140">
        <v>956947.19149184006</v>
      </c>
      <c r="G913" s="140">
        <v>275925.23444372002</v>
      </c>
      <c r="H913" s="140">
        <v>720793.53268468007</v>
      </c>
      <c r="I913" s="140">
        <v>955308.90984037996</v>
      </c>
      <c r="J913" s="140">
        <v>842434.77225602011</v>
      </c>
      <c r="K913" s="140">
        <v>1307008.4288255998</v>
      </c>
      <c r="L913" s="140">
        <v>370984.52302173007</v>
      </c>
      <c r="M913" s="154">
        <v>1319177.09150963</v>
      </c>
      <c r="N913" s="140">
        <v>634258.27009639004</v>
      </c>
      <c r="O913" s="140">
        <v>200192.39346031001</v>
      </c>
      <c r="P913" s="146"/>
      <c r="Q913" s="68" t="str">
        <f>IF(P913="","",((SUM(P904:P913))/(SUM(O904:O913))-1)*100)</f>
        <v/>
      </c>
      <c r="T913" s="1" t="str">
        <f>IF(S913=0,"",((SUM(S$682:S913))/(SUM(R$682:R913))-1)*100)</f>
        <v/>
      </c>
    </row>
    <row r="914" spans="2:20" ht="13.5" x14ac:dyDescent="0.3">
      <c r="B914" s="92" t="s">
        <v>20</v>
      </c>
      <c r="C914" s="144">
        <v>1233543.1649841501</v>
      </c>
      <c r="D914" s="140">
        <v>386704.73321207002</v>
      </c>
      <c r="E914" s="140">
        <v>258206.45599531001</v>
      </c>
      <c r="F914" s="140">
        <v>708203.49046950997</v>
      </c>
      <c r="G914" s="140">
        <v>89902.745094760001</v>
      </c>
      <c r="H914" s="140">
        <v>594552.95760818</v>
      </c>
      <c r="I914" s="140">
        <v>641371.97601847991</v>
      </c>
      <c r="J914" s="140">
        <v>620597.5764230201</v>
      </c>
      <c r="K914" s="140">
        <v>980393.28223195008</v>
      </c>
      <c r="L914" s="140">
        <v>180697.11478569001</v>
      </c>
      <c r="M914" s="154">
        <v>1042377.1268993999</v>
      </c>
      <c r="N914" s="140">
        <v>504860.71358468989</v>
      </c>
      <c r="O914" s="140">
        <v>310247.85961993999</v>
      </c>
      <c r="P914" s="146"/>
      <c r="Q914" s="68" t="str">
        <f>IF(P914="","",((SUM(P904:P914))/(SUM(O904:O914))-1)*100)</f>
        <v/>
      </c>
      <c r="T914" s="1" t="str">
        <f>IF(S914=0,"",((SUM(S$682:S914))/(SUM(R$682:R914))-1)*100)</f>
        <v/>
      </c>
    </row>
    <row r="915" spans="2:20" ht="13.5" x14ac:dyDescent="0.3">
      <c r="B915" s="93" t="s">
        <v>21</v>
      </c>
      <c r="C915" s="147">
        <v>1568940.5216884001</v>
      </c>
      <c r="D915" s="148">
        <v>166171.98736478001</v>
      </c>
      <c r="E915" s="148">
        <v>342758.48488230997</v>
      </c>
      <c r="F915" s="148">
        <v>726777.85290279007</v>
      </c>
      <c r="G915" s="148">
        <v>89902.745094760001</v>
      </c>
      <c r="H915" s="148">
        <v>110927.29672373002</v>
      </c>
      <c r="I915" s="148">
        <v>344659.39755032002</v>
      </c>
      <c r="J915" s="148">
        <v>457422.67094362003</v>
      </c>
      <c r="K915" s="148">
        <v>120661.40667972999</v>
      </c>
      <c r="L915" s="148">
        <v>541130.04753553006</v>
      </c>
      <c r="M915" s="152">
        <v>966643.58145726984</v>
      </c>
      <c r="N915" s="148">
        <v>1365530.1482155102</v>
      </c>
      <c r="O915" s="148">
        <v>3054.8978188999999</v>
      </c>
      <c r="P915" s="149"/>
      <c r="Q915" s="68" t="str">
        <f>IF(P915="","",((SUM(P904:P915))/(SUM(O904:O915))-1)*100)</f>
        <v/>
      </c>
      <c r="T915" s="1" t="str">
        <f>IF(S915=0,"",((SUM(S$682:S915))/(SUM(R$682:R915))-1)*100)</f>
        <v/>
      </c>
    </row>
    <row r="916" spans="2:20" ht="13" x14ac:dyDescent="0.3">
      <c r="B916" s="42" t="s">
        <v>22</v>
      </c>
      <c r="C916" s="65">
        <f t="shared" ref="C916:N916" si="51">SUM(C904:C915)</f>
        <v>12239259.27874703</v>
      </c>
      <c r="D916" s="65">
        <f t="shared" si="51"/>
        <v>11359306.915717002</v>
      </c>
      <c r="E916" s="65">
        <f t="shared" si="51"/>
        <v>4760656.4765622811</v>
      </c>
      <c r="F916" s="65">
        <f t="shared" si="51"/>
        <v>6482332.8067100402</v>
      </c>
      <c r="G916" s="65">
        <f t="shared" si="51"/>
        <v>5337950.8370910808</v>
      </c>
      <c r="H916" s="65">
        <f t="shared" si="51"/>
        <v>6439746.9688055608</v>
      </c>
      <c r="I916" s="65">
        <f t="shared" si="51"/>
        <v>6708420.7001697104</v>
      </c>
      <c r="J916" s="65">
        <f t="shared" si="51"/>
        <v>8275908.7663532905</v>
      </c>
      <c r="K916" s="65">
        <f t="shared" si="51"/>
        <v>7612554.4327288512</v>
      </c>
      <c r="L916" s="65">
        <f t="shared" si="51"/>
        <v>3860070.8384037595</v>
      </c>
      <c r="M916" s="66">
        <f t="shared" si="51"/>
        <v>8486413.3850761298</v>
      </c>
      <c r="N916" s="66">
        <f t="shared" si="51"/>
        <v>7505848.0828304887</v>
      </c>
      <c r="O916" s="66">
        <f>SUM(O904:O915)</f>
        <v>3845584.0976932808</v>
      </c>
      <c r="P916" s="66">
        <f>SUM(P904:P915)</f>
        <v>483137.71000426996</v>
      </c>
      <c r="Q916" s="62"/>
    </row>
    <row r="917" spans="2:20" s="36" customFormat="1" ht="13" x14ac:dyDescent="0.3">
      <c r="B917" s="41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</row>
    <row r="918" spans="2:20" s="36" customFormat="1" ht="13" x14ac:dyDescent="0.3">
      <c r="B918" s="32" t="s">
        <v>68</v>
      </c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</row>
    <row r="919" spans="2:20" s="36" customFormat="1" ht="13" x14ac:dyDescent="0.3">
      <c r="B919" s="12" t="s">
        <v>100</v>
      </c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</row>
    <row r="920" spans="2:20" s="36" customFormat="1" ht="13" x14ac:dyDescent="0.3">
      <c r="B920" s="41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</row>
    <row r="921" spans="2:20" s="36" customFormat="1" ht="13" x14ac:dyDescent="0.3">
      <c r="B921" s="41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</row>
    <row r="922" spans="2:20" s="36" customFormat="1" ht="13" x14ac:dyDescent="0.3">
      <c r="B922" s="41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</row>
    <row r="923" spans="2:20" s="36" customFormat="1" ht="13" x14ac:dyDescent="0.3">
      <c r="B923" s="41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</row>
    <row r="924" spans="2:20" s="36" customFormat="1" ht="13" x14ac:dyDescent="0.3">
      <c r="B924" s="41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</row>
    <row r="925" spans="2:20" s="36" customFormat="1" ht="13" x14ac:dyDescent="0.3">
      <c r="B925" s="41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</row>
    <row r="926" spans="2:20" s="36" customFormat="1" ht="13" x14ac:dyDescent="0.3">
      <c r="B926" s="41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</row>
    <row r="927" spans="2:20" s="36" customFormat="1" ht="13" x14ac:dyDescent="0.3">
      <c r="B927" s="41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</row>
    <row r="928" spans="2:20" s="36" customFormat="1" ht="13" x14ac:dyDescent="0.3">
      <c r="B928" s="41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</row>
    <row r="929" spans="2:17" s="36" customFormat="1" ht="13" x14ac:dyDescent="0.3">
      <c r="B929" s="41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</row>
    <row r="930" spans="2:17" s="36" customFormat="1" ht="13" x14ac:dyDescent="0.3">
      <c r="B930" s="41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</row>
    <row r="931" spans="2:17" s="36" customFormat="1" ht="13" x14ac:dyDescent="0.3">
      <c r="B931" s="41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</row>
    <row r="932" spans="2:17" s="36" customFormat="1" ht="13" x14ac:dyDescent="0.3">
      <c r="B932" s="41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</row>
    <row r="933" spans="2:17" s="36" customFormat="1" ht="13" x14ac:dyDescent="0.3">
      <c r="B933" s="41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</row>
    <row r="934" spans="2:17" s="36" customFormat="1" ht="13" x14ac:dyDescent="0.3">
      <c r="B934" s="41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</row>
    <row r="935" spans="2:17" s="36" customFormat="1" ht="13" x14ac:dyDescent="0.3">
      <c r="B935" s="41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</row>
    <row r="936" spans="2:17" s="36" customFormat="1" ht="13" x14ac:dyDescent="0.3">
      <c r="B936" s="41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</row>
    <row r="937" spans="2:17" s="36" customFormat="1" ht="13" x14ac:dyDescent="0.3">
      <c r="B937" s="41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</row>
    <row r="938" spans="2:17" s="36" customFormat="1" ht="13" x14ac:dyDescent="0.3">
      <c r="B938" s="41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</row>
    <row r="939" spans="2:17" s="36" customFormat="1" ht="13" x14ac:dyDescent="0.3">
      <c r="B939" s="41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</row>
    <row r="940" spans="2:17" s="36" customFormat="1" ht="13" x14ac:dyDescent="0.3">
      <c r="B940" s="41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</row>
    <row r="941" spans="2:17" s="36" customFormat="1" ht="13" x14ac:dyDescent="0.3">
      <c r="B941" s="41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</row>
    <row r="942" spans="2:17" s="36" customFormat="1" ht="13" x14ac:dyDescent="0.3">
      <c r="B942" s="41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</row>
    <row r="943" spans="2:17" ht="13" x14ac:dyDescent="0.3">
      <c r="B943" s="9" t="s">
        <v>26</v>
      </c>
    </row>
    <row r="944" spans="2:17" ht="13" x14ac:dyDescent="0.3">
      <c r="B944" s="9" t="s">
        <v>102</v>
      </c>
      <c r="G944" s="22"/>
      <c r="H944" s="22"/>
    </row>
    <row r="945" spans="2:17" x14ac:dyDescent="0.25">
      <c r="B945" s="30" t="str">
        <f>B89</f>
        <v>Dados atualizados em 28 de março de 2025.</v>
      </c>
      <c r="N945" s="22"/>
      <c r="O945" s="22"/>
      <c r="P945" s="22"/>
      <c r="Q945" s="22"/>
    </row>
    <row r="946" spans="2:17" x14ac:dyDescent="0.25">
      <c r="B946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947" spans="2:17" x14ac:dyDescent="0.25">
      <c r="B947" s="30"/>
    </row>
    <row r="948" spans="2:17" ht="15.5" x14ac:dyDescent="0.35">
      <c r="B948" s="6" t="s">
        <v>29</v>
      </c>
    </row>
    <row r="949" spans="2:17" x14ac:dyDescent="0.25"/>
    <row r="950" spans="2:17" x14ac:dyDescent="0.25"/>
    <row r="951" spans="2:17" x14ac:dyDescent="0.25"/>
    <row r="952" spans="2:17" ht="18" x14ac:dyDescent="0.4">
      <c r="B952" s="5" t="s">
        <v>85</v>
      </c>
    </row>
    <row r="953" spans="2:17" x14ac:dyDescent="0.25"/>
    <row r="954" spans="2:17" ht="15.5" x14ac:dyDescent="0.35">
      <c r="B954" s="53" t="s">
        <v>23</v>
      </c>
      <c r="C954" s="8" t="s">
        <v>24</v>
      </c>
      <c r="D954" s="8" t="s">
        <v>24</v>
      </c>
      <c r="E954" s="8" t="s">
        <v>24</v>
      </c>
      <c r="F954" s="8" t="s">
        <v>24</v>
      </c>
      <c r="G954" s="8" t="s">
        <v>24</v>
      </c>
      <c r="H954" s="8" t="s">
        <v>24</v>
      </c>
      <c r="I954" s="8" t="s">
        <v>24</v>
      </c>
      <c r="J954" s="8" t="s">
        <v>24</v>
      </c>
    </row>
    <row r="955" spans="2:17" ht="13" x14ac:dyDescent="0.3">
      <c r="B955" s="96"/>
      <c r="C955" s="96" t="s">
        <v>6</v>
      </c>
      <c r="D955" s="96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8"/>
      <c r="Q955" s="67" t="s">
        <v>7</v>
      </c>
    </row>
    <row r="956" spans="2:17" ht="13" x14ac:dyDescent="0.3">
      <c r="B956" s="96" t="s">
        <v>8</v>
      </c>
      <c r="C956" s="100">
        <v>2012</v>
      </c>
      <c r="D956" s="101">
        <v>2013</v>
      </c>
      <c r="E956" s="101">
        <v>2014</v>
      </c>
      <c r="F956" s="101">
        <v>2015</v>
      </c>
      <c r="G956" s="101">
        <v>2016</v>
      </c>
      <c r="H956" s="101">
        <v>2017</v>
      </c>
      <c r="I956" s="101">
        <v>2018</v>
      </c>
      <c r="J956" s="101">
        <v>2019</v>
      </c>
      <c r="K956" s="101">
        <v>2020</v>
      </c>
      <c r="L956" s="101">
        <v>2021</v>
      </c>
      <c r="M956" s="101">
        <v>2022</v>
      </c>
      <c r="N956" s="101">
        <v>2023</v>
      </c>
      <c r="O956" s="101">
        <v>2024</v>
      </c>
      <c r="P956" s="102">
        <v>2025</v>
      </c>
      <c r="Q956" s="69" t="s">
        <v>77</v>
      </c>
    </row>
    <row r="957" spans="2:17" ht="13.5" x14ac:dyDescent="0.3">
      <c r="B957" s="94" t="s">
        <v>10</v>
      </c>
      <c r="C957" s="134">
        <v>38608035</v>
      </c>
      <c r="D957" s="142">
        <v>117491306</v>
      </c>
      <c r="E957" s="142">
        <v>66770956</v>
      </c>
      <c r="F957" s="137">
        <v>56675548</v>
      </c>
      <c r="G957" s="137">
        <v>22874350</v>
      </c>
      <c r="H957" s="137">
        <v>69372810</v>
      </c>
      <c r="I957" s="137">
        <v>45002806</v>
      </c>
      <c r="J957" s="137">
        <v>29075903</v>
      </c>
      <c r="K957" s="137">
        <v>20877088</v>
      </c>
      <c r="L957" s="137">
        <v>32693119</v>
      </c>
      <c r="M957" s="142">
        <v>27807243</v>
      </c>
      <c r="N957" s="137">
        <v>100429936</v>
      </c>
      <c r="O957" s="137">
        <v>35735133</v>
      </c>
      <c r="P957" s="143">
        <v>32734896</v>
      </c>
      <c r="Q957" s="68">
        <f>(IF(O957=0,"n/d",(P957/O957)-1)*100)</f>
        <v>-8.3957627917601414</v>
      </c>
    </row>
    <row r="958" spans="2:17" ht="13.5" x14ac:dyDescent="0.3">
      <c r="B958" s="153" t="s">
        <v>11</v>
      </c>
      <c r="C958" s="154">
        <v>36375709</v>
      </c>
      <c r="D958" s="140">
        <v>74421816</v>
      </c>
      <c r="E958" s="140">
        <v>3766277</v>
      </c>
      <c r="F958" s="140">
        <v>24240286</v>
      </c>
      <c r="G958" s="140">
        <v>63768557</v>
      </c>
      <c r="H958" s="140">
        <v>42904259</v>
      </c>
      <c r="I958" s="140">
        <v>43483417</v>
      </c>
      <c r="J958" s="140">
        <v>53012913</v>
      </c>
      <c r="K958" s="140">
        <v>63493000</v>
      </c>
      <c r="L958" s="140">
        <v>17515311</v>
      </c>
      <c r="M958" s="154">
        <v>9239404</v>
      </c>
      <c r="N958" s="140">
        <v>51827896</v>
      </c>
      <c r="O958" s="140">
        <v>19821042</v>
      </c>
      <c r="P958" s="146">
        <v>11882721</v>
      </c>
      <c r="Q958" s="68">
        <f>IF(P958="","",((SUM(P957:P958))/(SUM(O957:O958))-1)*100)</f>
        <v>-19.68918486558875</v>
      </c>
    </row>
    <row r="959" spans="2:17" ht="13.5" x14ac:dyDescent="0.3">
      <c r="B959" s="153" t="s">
        <v>12</v>
      </c>
      <c r="C959" s="154">
        <v>37083572</v>
      </c>
      <c r="D959" s="140">
        <v>33884514</v>
      </c>
      <c r="E959" s="140">
        <v>36095451</v>
      </c>
      <c r="F959" s="140">
        <v>23564191</v>
      </c>
      <c r="G959" s="140">
        <v>71913047</v>
      </c>
      <c r="H959" s="140">
        <v>28119407</v>
      </c>
      <c r="I959" s="140">
        <v>32434659</v>
      </c>
      <c r="J959" s="140">
        <v>55755192</v>
      </c>
      <c r="K959" s="140">
        <v>28927864</v>
      </c>
      <c r="L959" s="140">
        <v>9364455</v>
      </c>
      <c r="M959" s="154">
        <v>34386232</v>
      </c>
      <c r="N959" s="140">
        <v>34961434</v>
      </c>
      <c r="O959" s="140">
        <v>44423726</v>
      </c>
      <c r="P959" s="146"/>
      <c r="Q959" s="68" t="str">
        <f>IF(P959="","",((SUM(P957:P959))/(SUM(O957:O959))-1)*100)</f>
        <v/>
      </c>
    </row>
    <row r="960" spans="2:17" ht="13.5" x14ac:dyDescent="0.3">
      <c r="B960" s="153" t="s">
        <v>13</v>
      </c>
      <c r="C960" s="154">
        <v>29005781</v>
      </c>
      <c r="D960" s="140">
        <v>62525047</v>
      </c>
      <c r="E960" s="140">
        <v>72720876</v>
      </c>
      <c r="F960" s="140">
        <v>6584830</v>
      </c>
      <c r="G960" s="140">
        <v>28440595</v>
      </c>
      <c r="H960" s="140">
        <v>74131983</v>
      </c>
      <c r="I960" s="140">
        <v>40334418</v>
      </c>
      <c r="J960" s="140">
        <v>196685</v>
      </c>
      <c r="K960" s="140">
        <v>367626</v>
      </c>
      <c r="L960" s="140">
        <v>8612952</v>
      </c>
      <c r="M960" s="154">
        <v>55815405</v>
      </c>
      <c r="N960" s="140">
        <v>44741782</v>
      </c>
      <c r="O960" s="140">
        <v>27890329</v>
      </c>
      <c r="P960" s="146"/>
      <c r="Q960" s="68" t="str">
        <f>IF(P960="","",((SUM(P957:P960))/(SUM(O957:O960))-1)*100)</f>
        <v/>
      </c>
    </row>
    <row r="961" spans="2:17" ht="13.5" x14ac:dyDescent="0.3">
      <c r="B961" s="153" t="s">
        <v>14</v>
      </c>
      <c r="C961" s="154">
        <v>84907064</v>
      </c>
      <c r="D961" s="140">
        <v>77517534</v>
      </c>
      <c r="E961" s="140">
        <v>85989818</v>
      </c>
      <c r="F961" s="140">
        <v>36987869</v>
      </c>
      <c r="G961" s="140">
        <v>27824721</v>
      </c>
      <c r="H961" s="140">
        <v>31270677</v>
      </c>
      <c r="I961" s="140">
        <v>44110276</v>
      </c>
      <c r="J961" s="140">
        <v>60026677</v>
      </c>
      <c r="K961" s="140">
        <v>21107218</v>
      </c>
      <c r="L961" s="140">
        <v>26623427</v>
      </c>
      <c r="M961" s="154">
        <v>49578476</v>
      </c>
      <c r="N961" s="140">
        <v>22216189</v>
      </c>
      <c r="O961" s="140">
        <v>48556788</v>
      </c>
      <c r="P961" s="146"/>
      <c r="Q961" s="68" t="str">
        <f>IF(P961="","",((SUM(P957:P961))/(SUM(O957:O961))-1)*100)</f>
        <v/>
      </c>
    </row>
    <row r="962" spans="2:17" ht="13.5" x14ac:dyDescent="0.3">
      <c r="B962" s="153" t="s">
        <v>15</v>
      </c>
      <c r="C962" s="154">
        <v>76203056</v>
      </c>
      <c r="D962" s="140">
        <v>125272415</v>
      </c>
      <c r="E962" s="140">
        <v>71925361</v>
      </c>
      <c r="F962" s="140">
        <v>33260641</v>
      </c>
      <c r="G962" s="140">
        <v>51480443</v>
      </c>
      <c r="H962" s="140">
        <v>56636293</v>
      </c>
      <c r="I962" s="140">
        <v>47805600</v>
      </c>
      <c r="J962" s="140">
        <v>65612135</v>
      </c>
      <c r="K962" s="140">
        <v>52651712</v>
      </c>
      <c r="L962" s="140">
        <v>55165276</v>
      </c>
      <c r="M962" s="154">
        <v>112081527</v>
      </c>
      <c r="N962" s="140">
        <v>40791707</v>
      </c>
      <c r="O962" s="140">
        <v>16575206</v>
      </c>
      <c r="P962" s="146"/>
      <c r="Q962" s="68" t="str">
        <f>IF(P962="","",((SUM(P957:P962))/(SUM(O957:O962))-1)*100)</f>
        <v/>
      </c>
    </row>
    <row r="963" spans="2:17" ht="13.5" x14ac:dyDescent="0.3">
      <c r="B963" s="153" t="s">
        <v>16</v>
      </c>
      <c r="C963" s="154">
        <v>235771947</v>
      </c>
      <c r="D963" s="140">
        <v>166649965</v>
      </c>
      <c r="E963" s="140">
        <v>27392376</v>
      </c>
      <c r="F963" s="140">
        <v>36680296</v>
      </c>
      <c r="G963" s="140">
        <v>61031166</v>
      </c>
      <c r="H963" s="140">
        <v>76650822</v>
      </c>
      <c r="I963" s="140">
        <v>45650193</v>
      </c>
      <c r="J963" s="140">
        <v>74879051</v>
      </c>
      <c r="K963" s="140">
        <v>60173169</v>
      </c>
      <c r="L963" s="140">
        <v>45292845</v>
      </c>
      <c r="M963" s="154">
        <v>65010026</v>
      </c>
      <c r="N963" s="140">
        <v>108305943</v>
      </c>
      <c r="O963" s="140">
        <v>41185909</v>
      </c>
      <c r="P963" s="146"/>
      <c r="Q963" s="68" t="str">
        <f>IF(P963="","",((SUM(P957:P963))/(SUM(O957:O963))-1)*100)</f>
        <v/>
      </c>
    </row>
    <row r="964" spans="2:17" ht="13.5" x14ac:dyDescent="0.3">
      <c r="B964" s="153" t="s">
        <v>17</v>
      </c>
      <c r="C964" s="154">
        <v>179069921</v>
      </c>
      <c r="D964" s="140">
        <v>256873919</v>
      </c>
      <c r="E964" s="140">
        <v>24071044</v>
      </c>
      <c r="F964" s="140">
        <v>58690675</v>
      </c>
      <c r="G964" s="140">
        <v>59457058</v>
      </c>
      <c r="H964" s="140">
        <v>48951262</v>
      </c>
      <c r="I964" s="140">
        <v>77766201</v>
      </c>
      <c r="J964" s="140">
        <v>113434201</v>
      </c>
      <c r="K964" s="140">
        <v>68391644</v>
      </c>
      <c r="L964" s="140">
        <v>19605079</v>
      </c>
      <c r="M964" s="154">
        <v>127055977</v>
      </c>
      <c r="N964" s="140">
        <v>52979860</v>
      </c>
      <c r="O964" s="140">
        <v>39401985</v>
      </c>
      <c r="P964" s="146"/>
      <c r="Q964" s="68" t="str">
        <f>IF(P964="","",((SUM(P957:P964))/(SUM(O957:O964))-1)*100)</f>
        <v/>
      </c>
    </row>
    <row r="965" spans="2:17" ht="13.5" x14ac:dyDescent="0.3">
      <c r="B965" s="153" t="s">
        <v>18</v>
      </c>
      <c r="C965" s="154">
        <v>197987630</v>
      </c>
      <c r="D965" s="140">
        <v>113662886</v>
      </c>
      <c r="E965" s="140">
        <v>49357765</v>
      </c>
      <c r="F965" s="140">
        <v>54271460</v>
      </c>
      <c r="G965" s="140">
        <v>11109733</v>
      </c>
      <c r="H965" s="140">
        <v>34874347</v>
      </c>
      <c r="I965" s="140">
        <v>48483293</v>
      </c>
      <c r="J965" s="140">
        <v>74165518</v>
      </c>
      <c r="K965" s="140">
        <v>42934153</v>
      </c>
      <c r="L965" s="140">
        <v>22671241</v>
      </c>
      <c r="M965" s="154">
        <v>126874804</v>
      </c>
      <c r="N965" s="140">
        <v>87205673</v>
      </c>
      <c r="O965" s="140">
        <v>19470546</v>
      </c>
      <c r="P965" s="146"/>
      <c r="Q965" s="68" t="str">
        <f>IF(P965="","",((SUM(P957:P965))/(SUM(O957:O965))-1)*100)</f>
        <v/>
      </c>
    </row>
    <row r="966" spans="2:17" ht="13.5" x14ac:dyDescent="0.3">
      <c r="B966" s="153" t="s">
        <v>19</v>
      </c>
      <c r="C966" s="154">
        <v>223821597</v>
      </c>
      <c r="D966" s="140">
        <v>109273664</v>
      </c>
      <c r="E966" s="140">
        <v>17448844</v>
      </c>
      <c r="F966" s="140">
        <v>66678350</v>
      </c>
      <c r="G966" s="140">
        <v>27262247</v>
      </c>
      <c r="H966" s="140">
        <v>68206771</v>
      </c>
      <c r="I966" s="140">
        <v>76300141</v>
      </c>
      <c r="J966" s="140">
        <v>66144037</v>
      </c>
      <c r="K966" s="140">
        <v>87291399</v>
      </c>
      <c r="L966" s="140">
        <v>41093129</v>
      </c>
      <c r="M966" s="154">
        <v>144430725</v>
      </c>
      <c r="N966" s="140">
        <v>58596625</v>
      </c>
      <c r="O966" s="140">
        <v>17616795</v>
      </c>
      <c r="P966" s="146"/>
      <c r="Q966" s="68" t="str">
        <f>IF(P966="","",((SUM(P957:P966))/(SUM(O957:O966))-1)*100)</f>
        <v/>
      </c>
    </row>
    <row r="967" spans="2:17" ht="13.5" x14ac:dyDescent="0.3">
      <c r="B967" s="153" t="s">
        <v>20</v>
      </c>
      <c r="C967" s="154">
        <v>139477497</v>
      </c>
      <c r="D967" s="140">
        <v>40672512</v>
      </c>
      <c r="E967" s="140">
        <v>23635020</v>
      </c>
      <c r="F967" s="140">
        <v>47616131</v>
      </c>
      <c r="G967" s="140">
        <v>9898344</v>
      </c>
      <c r="H967" s="140">
        <v>54125808</v>
      </c>
      <c r="I967" s="140">
        <v>53375333</v>
      </c>
      <c r="J967" s="140">
        <v>49131400</v>
      </c>
      <c r="K967" s="140">
        <v>66512622</v>
      </c>
      <c r="L967" s="140">
        <v>22179454</v>
      </c>
      <c r="M967" s="154">
        <v>105008790</v>
      </c>
      <c r="N967" s="140">
        <v>46012925</v>
      </c>
      <c r="O967" s="140">
        <v>29350001</v>
      </c>
      <c r="P967" s="146"/>
      <c r="Q967" s="68" t="str">
        <f>IF(P967="","",((SUM(P957:P967))/(SUM(O957:O967))-1)*100)</f>
        <v/>
      </c>
    </row>
    <row r="968" spans="2:17" ht="13.5" x14ac:dyDescent="0.3">
      <c r="B968" s="95" t="s">
        <v>21</v>
      </c>
      <c r="C968" s="152">
        <v>163571473</v>
      </c>
      <c r="D968" s="148">
        <v>16626585</v>
      </c>
      <c r="E968" s="148">
        <v>30043108</v>
      </c>
      <c r="F968" s="148">
        <v>53361726</v>
      </c>
      <c r="G968" s="148">
        <v>9898344</v>
      </c>
      <c r="H968" s="148">
        <v>39388040</v>
      </c>
      <c r="I968" s="148">
        <v>28132294</v>
      </c>
      <c r="J968" s="148">
        <v>38533782</v>
      </c>
      <c r="K968" s="148">
        <v>9716565</v>
      </c>
      <c r="L968" s="148">
        <v>61252170</v>
      </c>
      <c r="M968" s="152">
        <v>111600478</v>
      </c>
      <c r="N968" s="148">
        <v>124128810</v>
      </c>
      <c r="O968" s="148">
        <v>503342</v>
      </c>
      <c r="P968" s="149"/>
      <c r="Q968" s="68" t="str">
        <f>IF(P968="","",((SUM(P957:P968))/(SUM(O957:O968))-1)*100)</f>
        <v/>
      </c>
    </row>
    <row r="969" spans="2:17" ht="13" x14ac:dyDescent="0.3">
      <c r="B969" s="42" t="s">
        <v>22</v>
      </c>
      <c r="C969" s="65">
        <f t="shared" ref="C969:N969" si="52">SUM(C957:C968)</f>
        <v>1441883282</v>
      </c>
      <c r="D969" s="65">
        <f t="shared" si="52"/>
        <v>1194872163</v>
      </c>
      <c r="E969" s="65">
        <f t="shared" si="52"/>
        <v>509216896</v>
      </c>
      <c r="F969" s="65">
        <f t="shared" si="52"/>
        <v>498612003</v>
      </c>
      <c r="G969" s="65">
        <f t="shared" si="52"/>
        <v>444958605</v>
      </c>
      <c r="H969" s="65">
        <f t="shared" si="52"/>
        <v>624632479</v>
      </c>
      <c r="I969" s="65">
        <f t="shared" si="52"/>
        <v>582878631</v>
      </c>
      <c r="J969" s="65">
        <f t="shared" si="52"/>
        <v>679967494</v>
      </c>
      <c r="K969" s="65">
        <f t="shared" si="52"/>
        <v>522444060</v>
      </c>
      <c r="L969" s="65">
        <f t="shared" si="52"/>
        <v>362068458</v>
      </c>
      <c r="M969" s="66">
        <f t="shared" si="52"/>
        <v>968889087</v>
      </c>
      <c r="N969" s="66">
        <f t="shared" si="52"/>
        <v>772198780</v>
      </c>
      <c r="O969" s="66">
        <f>SUM(O957:O968)</f>
        <v>340530802</v>
      </c>
      <c r="P969" s="66">
        <f>SUM(P957:P968)</f>
        <v>44617617</v>
      </c>
      <c r="Q969" s="62"/>
    </row>
    <row r="970" spans="2:17" s="36" customFormat="1" ht="13" x14ac:dyDescent="0.3">
      <c r="B970" s="41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</row>
    <row r="971" spans="2:17" s="36" customFormat="1" ht="13" x14ac:dyDescent="0.3">
      <c r="B971" s="32" t="s">
        <v>68</v>
      </c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</row>
    <row r="972" spans="2:17" s="36" customFormat="1" ht="13" x14ac:dyDescent="0.3">
      <c r="B972" s="12" t="s">
        <v>37</v>
      </c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</row>
    <row r="973" spans="2:17" s="36" customFormat="1" ht="13" x14ac:dyDescent="0.3">
      <c r="B973" s="41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</row>
    <row r="974" spans="2:17" s="36" customFormat="1" ht="13" x14ac:dyDescent="0.3">
      <c r="B974" s="41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</row>
    <row r="975" spans="2:17" s="36" customFormat="1" ht="13" x14ac:dyDescent="0.3">
      <c r="B975" s="41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</row>
    <row r="976" spans="2:17" s="36" customFormat="1" ht="13" x14ac:dyDescent="0.3">
      <c r="B976" s="41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</row>
    <row r="977" spans="2:17" s="36" customFormat="1" ht="13" x14ac:dyDescent="0.3">
      <c r="B977" s="41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</row>
    <row r="978" spans="2:17" s="36" customFormat="1" ht="13" x14ac:dyDescent="0.3">
      <c r="B978" s="41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</row>
    <row r="979" spans="2:17" s="36" customFormat="1" ht="13" x14ac:dyDescent="0.3">
      <c r="B979" s="41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</row>
    <row r="980" spans="2:17" s="36" customFormat="1" ht="13" x14ac:dyDescent="0.3">
      <c r="B980" s="41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</row>
    <row r="981" spans="2:17" s="36" customFormat="1" ht="13" x14ac:dyDescent="0.3">
      <c r="B981" s="41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</row>
    <row r="982" spans="2:17" s="36" customFormat="1" ht="13" x14ac:dyDescent="0.3">
      <c r="B982" s="41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</row>
    <row r="983" spans="2:17" s="36" customFormat="1" ht="13" x14ac:dyDescent="0.3">
      <c r="B983" s="41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</row>
    <row r="984" spans="2:17" s="36" customFormat="1" ht="13" x14ac:dyDescent="0.3">
      <c r="B984" s="41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</row>
    <row r="985" spans="2:17" s="36" customFormat="1" ht="13" x14ac:dyDescent="0.3">
      <c r="B985" s="41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</row>
    <row r="986" spans="2:17" s="36" customFormat="1" ht="13" x14ac:dyDescent="0.3">
      <c r="B986" s="41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</row>
    <row r="987" spans="2:17" s="36" customFormat="1" ht="13" x14ac:dyDescent="0.3">
      <c r="B987" s="41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</row>
    <row r="988" spans="2:17" s="36" customFormat="1" ht="13" x14ac:dyDescent="0.3">
      <c r="B988" s="41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</row>
    <row r="989" spans="2:17" s="36" customFormat="1" ht="13" x14ac:dyDescent="0.3">
      <c r="B989" s="41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</row>
    <row r="990" spans="2:17" s="36" customFormat="1" ht="13" x14ac:dyDescent="0.3">
      <c r="B990" s="41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</row>
    <row r="991" spans="2:17" s="36" customFormat="1" ht="13" x14ac:dyDescent="0.3">
      <c r="B991" s="41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</row>
    <row r="992" spans="2:17" s="36" customFormat="1" ht="13" x14ac:dyDescent="0.3">
      <c r="B992" s="41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</row>
    <row r="993" spans="2:17" s="36" customFormat="1" ht="13" x14ac:dyDescent="0.3">
      <c r="B993" s="41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</row>
    <row r="994" spans="2:17" s="36" customFormat="1" ht="13" x14ac:dyDescent="0.3">
      <c r="B994" s="41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</row>
    <row r="995" spans="2:17" s="36" customFormat="1" ht="13" x14ac:dyDescent="0.3">
      <c r="B995" s="41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</row>
    <row r="996" spans="2:17" s="36" customFormat="1" ht="13" x14ac:dyDescent="0.3">
      <c r="B996" s="41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</row>
    <row r="997" spans="2:17" s="36" customFormat="1" ht="13" x14ac:dyDescent="0.3">
      <c r="B997" s="41" t="s">
        <v>26</v>
      </c>
    </row>
    <row r="998" spans="2:17" s="36" customFormat="1" ht="13" x14ac:dyDescent="0.3">
      <c r="B998" s="45" t="s">
        <v>72</v>
      </c>
      <c r="G998" s="46"/>
      <c r="N998" s="38"/>
      <c r="O998" s="38"/>
      <c r="P998" s="38"/>
      <c r="Q998" s="38"/>
    </row>
    <row r="999" spans="2:17" x14ac:dyDescent="0.25">
      <c r="B999" s="30" t="s">
        <v>36</v>
      </c>
    </row>
    <row r="1000" spans="2:17" ht="13" x14ac:dyDescent="0.3">
      <c r="B1000" s="30" t="s">
        <v>66</v>
      </c>
    </row>
    <row r="1001" spans="2:17" x14ac:dyDescent="0.25">
      <c r="B1001" s="30" t="str">
        <f>B89</f>
        <v>Dados atualizados em 28 de março de 2025.</v>
      </c>
    </row>
    <row r="1002" spans="2:17" x14ac:dyDescent="0.25">
      <c r="B1002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1003" spans="2:17" x14ac:dyDescent="0.25"/>
    <row r="1004" spans="2:17" ht="15.5" x14ac:dyDescent="0.35">
      <c r="B1004" s="6" t="s">
        <v>29</v>
      </c>
    </row>
    <row r="1005" spans="2:17" x14ac:dyDescent="0.25"/>
    <row r="1006" spans="2:17" x14ac:dyDescent="0.25"/>
    <row r="1007" spans="2:17" x14ac:dyDescent="0.25"/>
    <row r="1008" spans="2:17" ht="18" x14ac:dyDescent="0.4">
      <c r="B1008" s="5" t="s">
        <v>96</v>
      </c>
    </row>
    <row r="1009" spans="2:20" x14ac:dyDescent="0.25"/>
    <row r="1010" spans="2:20" ht="15.5" x14ac:dyDescent="0.35">
      <c r="B1010" s="53" t="s">
        <v>23</v>
      </c>
      <c r="C1010" s="8" t="s">
        <v>24</v>
      </c>
      <c r="D1010" s="8" t="s">
        <v>24</v>
      </c>
      <c r="E1010" s="8" t="s">
        <v>24</v>
      </c>
      <c r="F1010" s="8" t="s">
        <v>24</v>
      </c>
      <c r="G1010" s="8" t="s">
        <v>24</v>
      </c>
      <c r="H1010" s="8" t="s">
        <v>24</v>
      </c>
      <c r="I1010" s="8" t="s">
        <v>24</v>
      </c>
      <c r="J1010" s="8" t="s">
        <v>24</v>
      </c>
    </row>
    <row r="1011" spans="2:20" ht="13" x14ac:dyDescent="0.3">
      <c r="B1011" s="96"/>
      <c r="C1011" s="96" t="s">
        <v>6</v>
      </c>
      <c r="D1011" s="96"/>
      <c r="E1011" s="97"/>
      <c r="F1011" s="97"/>
      <c r="G1011" s="97"/>
      <c r="H1011" s="97"/>
      <c r="I1011" s="97"/>
      <c r="J1011" s="97"/>
      <c r="K1011" s="97"/>
      <c r="L1011" s="97"/>
      <c r="M1011" s="97"/>
      <c r="N1011" s="97"/>
      <c r="O1011" s="97"/>
      <c r="P1011" s="98"/>
      <c r="Q1011" s="67" t="s">
        <v>7</v>
      </c>
    </row>
    <row r="1012" spans="2:20" ht="13" x14ac:dyDescent="0.3">
      <c r="B1012" s="99" t="s">
        <v>8</v>
      </c>
      <c r="C1012" s="169">
        <v>2012</v>
      </c>
      <c r="D1012" s="169">
        <v>2013</v>
      </c>
      <c r="E1012" s="169">
        <v>2014</v>
      </c>
      <c r="F1012" s="100">
        <v>2015</v>
      </c>
      <c r="G1012" s="100">
        <v>2016</v>
      </c>
      <c r="H1012" s="100">
        <v>2017</v>
      </c>
      <c r="I1012" s="101">
        <v>2018</v>
      </c>
      <c r="J1012" s="101">
        <v>2019</v>
      </c>
      <c r="K1012" s="101">
        <v>2020</v>
      </c>
      <c r="L1012" s="101">
        <v>2021</v>
      </c>
      <c r="M1012" s="101">
        <v>2022</v>
      </c>
      <c r="N1012" s="101">
        <v>2023</v>
      </c>
      <c r="O1012" s="101">
        <v>2024</v>
      </c>
      <c r="P1012" s="102">
        <v>2025</v>
      </c>
      <c r="Q1012" s="69" t="s">
        <v>77</v>
      </c>
    </row>
    <row r="1013" spans="2:20" ht="13.5" x14ac:dyDescent="0.3">
      <c r="B1013" s="94" t="s">
        <v>10</v>
      </c>
      <c r="C1013" s="134">
        <v>146175.30390639001</v>
      </c>
      <c r="D1013" s="142">
        <v>1128462.4227700999</v>
      </c>
      <c r="E1013" s="142">
        <v>584863.83866311004</v>
      </c>
      <c r="F1013" s="137">
        <v>362043.12410984002</v>
      </c>
      <c r="G1013" s="137">
        <v>461667.55049604003</v>
      </c>
      <c r="H1013" s="137">
        <v>20098.46516381</v>
      </c>
      <c r="I1013" s="137">
        <v>314426.19298255997</v>
      </c>
      <c r="J1013" s="137">
        <v>311985.16804004001</v>
      </c>
      <c r="K1013" s="137">
        <v>249543.45036383002</v>
      </c>
      <c r="L1013" s="137">
        <v>756106.55763331021</v>
      </c>
      <c r="M1013" s="142">
        <v>376147.68338509998</v>
      </c>
      <c r="N1013" s="137">
        <v>743811.43831923022</v>
      </c>
      <c r="O1013" s="137">
        <v>1193577.58644795</v>
      </c>
      <c r="P1013" s="143">
        <v>797289.62324215996</v>
      </c>
      <c r="Q1013" s="68">
        <f>(IF(O1013=0,"n/d",(P1013/O1013)-1)*100)</f>
        <v>-33.201692768471872</v>
      </c>
      <c r="T1013" s="1" t="str">
        <f>IF(S1013=0,"",((SUM(S$682:S1013))/(SUM(R$682:R1013))-1)*100)</f>
        <v/>
      </c>
    </row>
    <row r="1014" spans="2:20" ht="13.5" x14ac:dyDescent="0.3">
      <c r="B1014" s="153" t="s">
        <v>11</v>
      </c>
      <c r="C1014" s="154">
        <v>237136.84416750001</v>
      </c>
      <c r="D1014" s="140">
        <v>649058.87232586998</v>
      </c>
      <c r="E1014" s="140">
        <v>376168.52152563003</v>
      </c>
      <c r="F1014" s="140">
        <v>195629.75899650002</v>
      </c>
      <c r="G1014" s="140">
        <v>1208028.63877649</v>
      </c>
      <c r="H1014" s="140">
        <v>4464.11716978</v>
      </c>
      <c r="I1014" s="140">
        <v>7120.8637258700001</v>
      </c>
      <c r="J1014" s="140">
        <v>149099.64413911998</v>
      </c>
      <c r="K1014" s="140">
        <v>252983.93869497001</v>
      </c>
      <c r="L1014" s="140">
        <v>749117.00627081003</v>
      </c>
      <c r="M1014" s="154">
        <v>381996.91106402996</v>
      </c>
      <c r="N1014" s="140">
        <v>348597.96335574001</v>
      </c>
      <c r="O1014" s="140">
        <v>638977.14344060002</v>
      </c>
      <c r="P1014" s="146">
        <v>107126.71048028003</v>
      </c>
      <c r="Q1014" s="68">
        <f>IF(P1014="","",((SUM(P1013:P1014))/(SUM(O1013:O1014))-1)*100)</f>
        <v>-50.647240217625388</v>
      </c>
      <c r="T1014" s="1" t="str">
        <f>IF(S1014=0,"",((SUM(S$682:S1014))/(SUM(R$682:R1014))-1)*100)</f>
        <v/>
      </c>
    </row>
    <row r="1015" spans="2:20" ht="13.5" x14ac:dyDescent="0.3">
      <c r="B1015" s="153" t="s">
        <v>12</v>
      </c>
      <c r="C1015" s="154">
        <v>204701.33181615002</v>
      </c>
      <c r="D1015" s="140">
        <v>162426.72629009001</v>
      </c>
      <c r="E1015" s="140">
        <v>164478.12895216001</v>
      </c>
      <c r="F1015" s="140">
        <v>451842.91759452003</v>
      </c>
      <c r="G1015" s="140">
        <v>472960.82887332002</v>
      </c>
      <c r="H1015" s="140">
        <v>63065.213961889996</v>
      </c>
      <c r="I1015" s="140">
        <v>118895.46075469999</v>
      </c>
      <c r="J1015" s="140">
        <v>173488.68432500001</v>
      </c>
      <c r="K1015" s="140">
        <v>140488.09544325</v>
      </c>
      <c r="L1015" s="140">
        <v>1095097.6538893499</v>
      </c>
      <c r="M1015" s="154">
        <v>820216.50903619989</v>
      </c>
      <c r="N1015" s="140">
        <v>917078.97921443998</v>
      </c>
      <c r="O1015" s="140">
        <v>816812.47644381993</v>
      </c>
      <c r="P1015" s="146"/>
      <c r="Q1015" s="68" t="str">
        <f>IF(P1015="","",((SUM(P1013:P1015))/(SUM(O1013:O1015))-1)*100)</f>
        <v/>
      </c>
      <c r="T1015" s="1" t="str">
        <f>IF(S1015=0,"",((SUM(S$682:S1015))/(SUM(R$682:R1015))-1)*100)</f>
        <v/>
      </c>
    </row>
    <row r="1016" spans="2:20" ht="13.5" x14ac:dyDescent="0.3">
      <c r="B1016" s="153" t="s">
        <v>13</v>
      </c>
      <c r="C1016" s="154">
        <v>164227.85112245</v>
      </c>
      <c r="D1016" s="140">
        <v>91142.422617089993</v>
      </c>
      <c r="E1016" s="140">
        <v>236246.79202383003</v>
      </c>
      <c r="F1016" s="140">
        <v>53021.551006740003</v>
      </c>
      <c r="G1016" s="140">
        <v>133866.57973328</v>
      </c>
      <c r="H1016" s="140">
        <v>10119.964640259999</v>
      </c>
      <c r="I1016" s="140">
        <v>76385.666653119988</v>
      </c>
      <c r="J1016" s="140">
        <v>24971.784792570001</v>
      </c>
      <c r="K1016" s="140">
        <v>499688.89844275988</v>
      </c>
      <c r="L1016" s="140">
        <v>555250.35020522017</v>
      </c>
      <c r="M1016" s="154">
        <v>272017.18050661002</v>
      </c>
      <c r="N1016" s="140">
        <v>859010.72367648012</v>
      </c>
      <c r="O1016" s="140">
        <v>663975.50268042006</v>
      </c>
      <c r="P1016" s="146"/>
      <c r="Q1016" s="68" t="str">
        <f>IF(P1016="","",((SUM(P1013:P1016))/(SUM(O1013:O1016))-1)*100)</f>
        <v/>
      </c>
      <c r="T1016" s="1" t="str">
        <f>IF(S1016=0,"",((SUM(S$682:S1016))/(SUM(R$682:R1016))-1)*100)</f>
        <v/>
      </c>
    </row>
    <row r="1017" spans="2:20" ht="13.5" x14ac:dyDescent="0.3">
      <c r="B1017" s="153" t="s">
        <v>14</v>
      </c>
      <c r="C1017" s="154">
        <v>256865.22949053001</v>
      </c>
      <c r="D1017" s="140">
        <v>192862.6199851</v>
      </c>
      <c r="E1017" s="140">
        <v>124511.72016103999</v>
      </c>
      <c r="F1017" s="140">
        <v>105421.64362624001</v>
      </c>
      <c r="G1017" s="140">
        <v>372991.87185456004</v>
      </c>
      <c r="H1017" s="140">
        <v>179187.18299709004</v>
      </c>
      <c r="I1017" s="140">
        <v>89368.01060780001</v>
      </c>
      <c r="J1017" s="140">
        <v>99973.378755190002</v>
      </c>
      <c r="K1017" s="140">
        <v>496600.97912136</v>
      </c>
      <c r="L1017" s="140">
        <v>106641.31326296001</v>
      </c>
      <c r="M1017" s="154">
        <v>76317.57317006003</v>
      </c>
      <c r="N1017" s="140">
        <v>388907.33661672997</v>
      </c>
      <c r="O1017" s="140">
        <v>480811.9206707601</v>
      </c>
      <c r="P1017" s="146"/>
      <c r="Q1017" s="68" t="str">
        <f>IF(P1017="","",((SUM(P1013:P1017))/(SUM(O1013:O1017))-1)*100)</f>
        <v/>
      </c>
      <c r="T1017" s="1" t="str">
        <f>IF(S1017=0,"",((SUM(S$682:S1017))/(SUM(R$682:R1017))-1)*100)</f>
        <v/>
      </c>
    </row>
    <row r="1018" spans="2:20" ht="13.5" x14ac:dyDescent="0.3">
      <c r="B1018" s="153" t="s">
        <v>15</v>
      </c>
      <c r="C1018" s="154">
        <v>241929.68567730999</v>
      </c>
      <c r="D1018" s="140">
        <v>649338.26568607008</v>
      </c>
      <c r="E1018" s="140">
        <v>405836.16524762003</v>
      </c>
      <c r="F1018" s="140">
        <v>153904.15953629001</v>
      </c>
      <c r="G1018" s="140">
        <v>889155.21047419007</v>
      </c>
      <c r="H1018" s="140">
        <v>359893.07835754001</v>
      </c>
      <c r="I1018" s="140">
        <v>312584.86368467996</v>
      </c>
      <c r="J1018" s="140">
        <v>267010.53577527998</v>
      </c>
      <c r="K1018" s="140">
        <v>878660.98326950008</v>
      </c>
      <c r="L1018" s="140">
        <v>1190875.2010304998</v>
      </c>
      <c r="M1018" s="154">
        <v>424304.36826771987</v>
      </c>
      <c r="N1018" s="140">
        <v>80289.883806130019</v>
      </c>
      <c r="O1018" s="140">
        <v>304306.82587425003</v>
      </c>
      <c r="P1018" s="146"/>
      <c r="Q1018" s="68" t="str">
        <f>IF(P1018="","",((SUM(P1013:P1018))/(SUM(O1013:O1018))-1)*100)</f>
        <v/>
      </c>
      <c r="T1018" s="1" t="str">
        <f>IF(S1018=0,"",((SUM(S$682:S1018))/(SUM(R$682:R1018))-1)*100)</f>
        <v/>
      </c>
    </row>
    <row r="1019" spans="2:20" ht="13.5" x14ac:dyDescent="0.3">
      <c r="B1019" s="153" t="s">
        <v>16</v>
      </c>
      <c r="C1019" s="154">
        <v>644722.05462068005</v>
      </c>
      <c r="D1019" s="140">
        <v>568340.44489500998</v>
      </c>
      <c r="E1019" s="140">
        <v>311948.90099558001</v>
      </c>
      <c r="F1019" s="140">
        <v>881656.59962915001</v>
      </c>
      <c r="G1019" s="140">
        <v>592921.38089418004</v>
      </c>
      <c r="H1019" s="140">
        <v>47162.020619030001</v>
      </c>
      <c r="I1019" s="140">
        <v>559251.09707230015</v>
      </c>
      <c r="J1019" s="140">
        <v>359450.60909346998</v>
      </c>
      <c r="K1019" s="140">
        <v>1047017.0819975401</v>
      </c>
      <c r="L1019" s="140">
        <v>811118.80834581016</v>
      </c>
      <c r="M1019" s="154">
        <v>571048.27099811006</v>
      </c>
      <c r="N1019" s="140">
        <v>846564.51054657996</v>
      </c>
      <c r="O1019" s="140">
        <v>368694.93783458002</v>
      </c>
      <c r="P1019" s="146"/>
      <c r="Q1019" s="68" t="str">
        <f>IF(P1019="","",((SUM(P1013:P1019))/(SUM(O1013:O1019))-1)*100)</f>
        <v/>
      </c>
      <c r="T1019" s="1" t="str">
        <f>IF(S1019=0,"",((SUM(S$682:S1019))/(SUM(R$682:R1019))-1)*100)</f>
        <v/>
      </c>
    </row>
    <row r="1020" spans="2:20" ht="13.5" x14ac:dyDescent="0.3">
      <c r="B1020" s="153" t="s">
        <v>17</v>
      </c>
      <c r="C1020" s="154">
        <v>410318.19579627999</v>
      </c>
      <c r="D1020" s="140">
        <v>593779.65691773</v>
      </c>
      <c r="E1020" s="140">
        <v>264171.24635337002</v>
      </c>
      <c r="F1020" s="140">
        <v>457339.86559496995</v>
      </c>
      <c r="G1020" s="140">
        <v>368485.92115846998</v>
      </c>
      <c r="H1020" s="140">
        <v>538526.96563836001</v>
      </c>
      <c r="I1020" s="140">
        <v>508925.54732585995</v>
      </c>
      <c r="J1020" s="140">
        <v>565662.33814415999</v>
      </c>
      <c r="K1020" s="140">
        <v>1002538.9987832302</v>
      </c>
      <c r="L1020" s="140">
        <v>277037.32317019999</v>
      </c>
      <c r="M1020" s="154">
        <v>699181.58198962011</v>
      </c>
      <c r="N1020" s="140">
        <v>1047871.2948038297</v>
      </c>
      <c r="O1020" s="140">
        <v>601824.67613709008</v>
      </c>
      <c r="P1020" s="146"/>
      <c r="Q1020" s="68" t="str">
        <f>IF(P1020="","",((SUM(P1013:P1020))/(SUM(O1013:O1020))-1)*100)</f>
        <v/>
      </c>
      <c r="T1020" s="1" t="str">
        <f>IF(S1020=0,"",((SUM(S$682:S1020))/(SUM(R$682:R1020))-1)*100)</f>
        <v/>
      </c>
    </row>
    <row r="1021" spans="2:20" ht="13.5" x14ac:dyDescent="0.3">
      <c r="B1021" s="153" t="s">
        <v>18</v>
      </c>
      <c r="C1021" s="154">
        <v>1176802.8896111101</v>
      </c>
      <c r="D1021" s="140">
        <v>728602.23745253007</v>
      </c>
      <c r="E1021" s="140">
        <v>291228.76359098998</v>
      </c>
      <c r="F1021" s="140">
        <v>328731.76829560997</v>
      </c>
      <c r="G1021" s="140">
        <v>794408.45626527001</v>
      </c>
      <c r="H1021" s="140">
        <v>509408.27137392998</v>
      </c>
      <c r="I1021" s="140">
        <v>460814.87869320001</v>
      </c>
      <c r="J1021" s="140">
        <v>461725.82558568998</v>
      </c>
      <c r="K1021" s="140">
        <v>1152197.5868879999</v>
      </c>
      <c r="L1021" s="140">
        <v>1012640.20092026</v>
      </c>
      <c r="M1021" s="154">
        <v>751811.74327929982</v>
      </c>
      <c r="N1021" s="140">
        <v>973069.42117813998</v>
      </c>
      <c r="O1021" s="140">
        <v>810418.39397363993</v>
      </c>
      <c r="P1021" s="146"/>
      <c r="Q1021" s="68" t="str">
        <f>IF(P1021="","",((SUM(P1013:P1021))/(SUM(O1013:O1021))-1)*100)</f>
        <v/>
      </c>
      <c r="T1021" s="1" t="str">
        <f>IF(S1021=0,"",((SUM(S$682:S1021))/(SUM(R$682:R1021))-1)*100)</f>
        <v/>
      </c>
    </row>
    <row r="1022" spans="2:20" ht="13.5" x14ac:dyDescent="0.3">
      <c r="B1022" s="153" t="s">
        <v>19</v>
      </c>
      <c r="C1022" s="154">
        <v>1226123.3843278401</v>
      </c>
      <c r="D1022" s="140">
        <v>1015267.92629301</v>
      </c>
      <c r="E1022" s="140">
        <v>458545.47121653002</v>
      </c>
      <c r="F1022" s="140">
        <v>678428.12746146007</v>
      </c>
      <c r="G1022" s="140">
        <v>141232.62025295</v>
      </c>
      <c r="H1022" s="140">
        <v>248177.47974651001</v>
      </c>
      <c r="I1022" s="140">
        <v>801922.01169886999</v>
      </c>
      <c r="J1022" s="140">
        <v>481937.41927215992</v>
      </c>
      <c r="K1022" s="140">
        <v>1078070.9809741005</v>
      </c>
      <c r="L1022" s="140">
        <v>652431.70746064978</v>
      </c>
      <c r="M1022" s="154">
        <v>917495.08159498998</v>
      </c>
      <c r="N1022" s="140">
        <v>826476.20971573004</v>
      </c>
      <c r="O1022" s="140">
        <v>1091567.5231860899</v>
      </c>
      <c r="P1022" s="146"/>
      <c r="Q1022" s="68" t="str">
        <f>IF(P1022="","",((SUM(P1013:P1022))/(SUM(O1013:O1022))-1)*100)</f>
        <v/>
      </c>
      <c r="T1022" s="1" t="str">
        <f>IF(S1022=0,"",((SUM(S$682:S1022))/(SUM(R$682:R1022))-1)*100)</f>
        <v/>
      </c>
    </row>
    <row r="1023" spans="2:20" ht="13.5" x14ac:dyDescent="0.3">
      <c r="B1023" s="153" t="s">
        <v>20</v>
      </c>
      <c r="C1023" s="154">
        <v>780812.93131330993</v>
      </c>
      <c r="D1023" s="140">
        <v>768274.08186172997</v>
      </c>
      <c r="E1023" s="140">
        <v>320602.42788338999</v>
      </c>
      <c r="F1023" s="140">
        <v>517512.62866083003</v>
      </c>
      <c r="G1023" s="140">
        <v>126138.35308438001</v>
      </c>
      <c r="H1023" s="140">
        <v>252977.76210154998</v>
      </c>
      <c r="I1023" s="140">
        <v>288701.46761450998</v>
      </c>
      <c r="J1023" s="140">
        <v>520941.16635297</v>
      </c>
      <c r="K1023" s="140">
        <v>989032.56898991996</v>
      </c>
      <c r="L1023" s="140">
        <v>487142.89747721009</v>
      </c>
      <c r="M1023" s="154">
        <v>547545.64744572004</v>
      </c>
      <c r="N1023" s="140">
        <v>714221.03346403991</v>
      </c>
      <c r="O1023" s="140">
        <v>350593.82070569997</v>
      </c>
      <c r="P1023" s="146"/>
      <c r="Q1023" s="68" t="str">
        <f>IF(P1023="","",((SUM(P1013:P1023))/(SUM(O1013:O1023))-1)*100)</f>
        <v/>
      </c>
      <c r="T1023" s="1" t="str">
        <f>IF(S1023=0,"",((SUM(S$682:S1023))/(SUM(R$682:R1023))-1)*100)</f>
        <v/>
      </c>
    </row>
    <row r="1024" spans="2:20" ht="13.5" x14ac:dyDescent="0.3">
      <c r="B1024" s="95" t="s">
        <v>21</v>
      </c>
      <c r="C1024" s="152">
        <v>1344028.29435469</v>
      </c>
      <c r="D1024" s="148">
        <v>437749.94414927997</v>
      </c>
      <c r="E1024" s="148">
        <v>493361.23007637</v>
      </c>
      <c r="F1024" s="148">
        <v>1076459.4121457101</v>
      </c>
      <c r="G1024" s="148">
        <v>126138.35308438001</v>
      </c>
      <c r="H1024" s="148">
        <v>8071.3609436400011</v>
      </c>
      <c r="I1024" s="148">
        <v>332489.54609220003</v>
      </c>
      <c r="J1024" s="148">
        <v>466013.28086200007</v>
      </c>
      <c r="K1024" s="148">
        <v>1387947.6851957501</v>
      </c>
      <c r="L1024" s="148">
        <v>700152.74752304994</v>
      </c>
      <c r="M1024" s="152">
        <v>1021915.17361569</v>
      </c>
      <c r="N1024" s="148">
        <v>537991.63990926009</v>
      </c>
      <c r="O1024" s="148">
        <v>684081.20741554</v>
      </c>
      <c r="P1024" s="149"/>
      <c r="Q1024" s="68" t="str">
        <f>IF(P1024="","",((SUM(P1013:P1024))/(SUM(O1013:O1024))-1)*100)</f>
        <v/>
      </c>
      <c r="T1024" s="1" t="str">
        <f>IF(S1024=0,"",((SUM(S$682:S1024))/(SUM(R$682:R1024))-1)*100)</f>
        <v/>
      </c>
    </row>
    <row r="1025" spans="2:17" ht="13" x14ac:dyDescent="0.3">
      <c r="B1025" s="42" t="s">
        <v>22</v>
      </c>
      <c r="C1025" s="65">
        <f t="shared" ref="C1025:N1025" si="53">SUM(C1013:C1024)</f>
        <v>6833843.9962042402</v>
      </c>
      <c r="D1025" s="65">
        <f t="shared" si="53"/>
        <v>6985305.6212436091</v>
      </c>
      <c r="E1025" s="65">
        <f t="shared" si="53"/>
        <v>4031963.2066896204</v>
      </c>
      <c r="F1025" s="65">
        <f t="shared" si="53"/>
        <v>5261991.5566578601</v>
      </c>
      <c r="G1025" s="65">
        <f t="shared" si="53"/>
        <v>5687995.7649475094</v>
      </c>
      <c r="H1025" s="65">
        <f t="shared" si="53"/>
        <v>2241151.88271339</v>
      </c>
      <c r="I1025" s="65">
        <f t="shared" si="53"/>
        <v>3870885.6069056704</v>
      </c>
      <c r="J1025" s="65">
        <f t="shared" si="53"/>
        <v>3882259.8351376504</v>
      </c>
      <c r="K1025" s="65">
        <f t="shared" si="53"/>
        <v>9174771.2481642086</v>
      </c>
      <c r="L1025" s="65">
        <f t="shared" si="53"/>
        <v>8393611.7671893314</v>
      </c>
      <c r="M1025" s="66">
        <f t="shared" si="53"/>
        <v>6859997.7243531495</v>
      </c>
      <c r="N1025" s="66">
        <f t="shared" si="53"/>
        <v>8283890.4346063295</v>
      </c>
      <c r="O1025" s="66">
        <f>SUM(O1013:O1024)</f>
        <v>8005642.0148104383</v>
      </c>
      <c r="P1025" s="66">
        <f>SUM(P1013:P1024)</f>
        <v>904416.33372243994</v>
      </c>
      <c r="Q1025" s="62"/>
    </row>
    <row r="1026" spans="2:17" s="36" customFormat="1" ht="13" x14ac:dyDescent="0.3">
      <c r="B1026" s="41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</row>
    <row r="1027" spans="2:17" s="36" customFormat="1" ht="13" x14ac:dyDescent="0.3">
      <c r="B1027" s="32" t="s">
        <v>71</v>
      </c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</row>
    <row r="1028" spans="2:17" s="36" customFormat="1" ht="13" x14ac:dyDescent="0.3">
      <c r="B1028" s="12" t="s">
        <v>100</v>
      </c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</row>
    <row r="1029" spans="2:17" s="36" customFormat="1" ht="13" x14ac:dyDescent="0.3">
      <c r="B1029" s="41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</row>
    <row r="1030" spans="2:17" s="36" customFormat="1" ht="13" x14ac:dyDescent="0.3">
      <c r="B1030" s="41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</row>
    <row r="1031" spans="2:17" s="36" customFormat="1" ht="13" x14ac:dyDescent="0.3">
      <c r="B1031" s="41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</row>
    <row r="1032" spans="2:17" s="36" customFormat="1" ht="13" x14ac:dyDescent="0.3">
      <c r="B1032" s="41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</row>
    <row r="1033" spans="2:17" s="36" customFormat="1" ht="13" x14ac:dyDescent="0.3">
      <c r="B1033" s="41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</row>
    <row r="1034" spans="2:17" s="36" customFormat="1" ht="13" x14ac:dyDescent="0.3">
      <c r="B1034" s="41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</row>
    <row r="1035" spans="2:17" s="36" customFormat="1" ht="13" x14ac:dyDescent="0.3">
      <c r="B1035" s="41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</row>
    <row r="1036" spans="2:17" s="36" customFormat="1" ht="13" x14ac:dyDescent="0.3">
      <c r="B1036" s="41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</row>
    <row r="1037" spans="2:17" s="36" customFormat="1" ht="13" x14ac:dyDescent="0.3">
      <c r="B1037" s="41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</row>
    <row r="1038" spans="2:17" s="36" customFormat="1" ht="13" x14ac:dyDescent="0.3">
      <c r="B1038" s="41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</row>
    <row r="1039" spans="2:17" s="36" customFormat="1" ht="13" x14ac:dyDescent="0.3">
      <c r="B1039" s="41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</row>
    <row r="1040" spans="2:17" s="36" customFormat="1" ht="13" x14ac:dyDescent="0.3">
      <c r="B1040" s="41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</row>
    <row r="1041" spans="2:17" s="36" customFormat="1" ht="13" x14ac:dyDescent="0.3">
      <c r="B1041" s="41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</row>
    <row r="1042" spans="2:17" s="36" customFormat="1" ht="13" x14ac:dyDescent="0.3">
      <c r="B1042" s="41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</row>
    <row r="1043" spans="2:17" s="36" customFormat="1" ht="13" x14ac:dyDescent="0.3">
      <c r="B1043" s="41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</row>
    <row r="1044" spans="2:17" s="36" customFormat="1" ht="13" x14ac:dyDescent="0.3">
      <c r="B1044" s="41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</row>
    <row r="1045" spans="2:17" s="36" customFormat="1" ht="13" x14ac:dyDescent="0.3">
      <c r="B1045" s="41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</row>
    <row r="1046" spans="2:17" s="36" customFormat="1" ht="13" x14ac:dyDescent="0.3">
      <c r="B1046" s="41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</row>
    <row r="1047" spans="2:17" s="36" customFormat="1" ht="13" x14ac:dyDescent="0.3">
      <c r="B1047" s="41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</row>
    <row r="1048" spans="2:17" s="36" customFormat="1" ht="13" x14ac:dyDescent="0.3">
      <c r="B1048" s="41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</row>
    <row r="1049" spans="2:17" s="36" customFormat="1" ht="13" x14ac:dyDescent="0.3">
      <c r="B1049" s="41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</row>
    <row r="1050" spans="2:17" s="36" customFormat="1" ht="13" x14ac:dyDescent="0.3">
      <c r="B1050" s="41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</row>
    <row r="1051" spans="2:17" s="36" customFormat="1" ht="13" x14ac:dyDescent="0.3">
      <c r="B1051" s="41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</row>
    <row r="1052" spans="2:17" s="36" customFormat="1" ht="13" x14ac:dyDescent="0.3">
      <c r="B1052" s="41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</row>
    <row r="1053" spans="2:17" s="36" customFormat="1" ht="13" x14ac:dyDescent="0.3">
      <c r="B1053" s="41" t="s">
        <v>26</v>
      </c>
    </row>
    <row r="1054" spans="2:17" s="36" customFormat="1" ht="13" x14ac:dyDescent="0.3">
      <c r="B1054" s="41" t="s">
        <v>102</v>
      </c>
    </row>
    <row r="1055" spans="2:17" s="36" customFormat="1" x14ac:dyDescent="0.25">
      <c r="B1055" s="45" t="str">
        <f>B89</f>
        <v>Dados atualizados em 28 de março de 2025.</v>
      </c>
      <c r="N1055" s="38"/>
      <c r="O1055" s="38"/>
      <c r="P1055" s="38"/>
      <c r="Q1055" s="38"/>
    </row>
    <row r="1056" spans="2:17" s="36" customFormat="1" x14ac:dyDescent="0.25">
      <c r="B1056" s="45" t="str">
        <f>B90</f>
        <v xml:space="preserve">¹Variação percentual do somatório dos valores desde o mês de janeiro até um determinado mês do ano de 2024, em relação ao somatório do mesmo período do ano de 2023. </v>
      </c>
    </row>
    <row r="1057" spans="2:20" x14ac:dyDescent="0.25">
      <c r="B1057" s="30"/>
    </row>
    <row r="1058" spans="2:20" ht="15.5" x14ac:dyDescent="0.35">
      <c r="B1058" s="6" t="s">
        <v>29</v>
      </c>
    </row>
    <row r="1059" spans="2:20" x14ac:dyDescent="0.25"/>
    <row r="1060" spans="2:20" x14ac:dyDescent="0.25"/>
    <row r="1061" spans="2:20" x14ac:dyDescent="0.25"/>
    <row r="1062" spans="2:20" ht="18" x14ac:dyDescent="0.4">
      <c r="B1062" s="5" t="s">
        <v>86</v>
      </c>
    </row>
    <row r="1063" spans="2:20" x14ac:dyDescent="0.25"/>
    <row r="1064" spans="2:20" ht="15.5" x14ac:dyDescent="0.35">
      <c r="B1064" s="53" t="s">
        <v>23</v>
      </c>
      <c r="C1064" s="8" t="s">
        <v>24</v>
      </c>
      <c r="D1064" s="8" t="s">
        <v>24</v>
      </c>
      <c r="E1064" s="8" t="s">
        <v>24</v>
      </c>
      <c r="F1064" s="8" t="s">
        <v>24</v>
      </c>
      <c r="G1064" s="8" t="s">
        <v>24</v>
      </c>
      <c r="H1064" s="8" t="s">
        <v>24</v>
      </c>
      <c r="I1064" s="8" t="s">
        <v>24</v>
      </c>
      <c r="J1064" s="8" t="s">
        <v>24</v>
      </c>
    </row>
    <row r="1065" spans="2:20" ht="13" x14ac:dyDescent="0.3">
      <c r="B1065" s="103"/>
      <c r="C1065" s="105" t="s">
        <v>6</v>
      </c>
      <c r="D1065" s="72"/>
      <c r="E1065" s="72"/>
      <c r="F1065" s="72"/>
      <c r="G1065" s="72"/>
      <c r="H1065" s="72"/>
      <c r="I1065" s="72"/>
      <c r="J1065" s="72"/>
      <c r="K1065" s="72"/>
      <c r="L1065" s="72"/>
      <c r="M1065" s="72"/>
      <c r="N1065" s="72"/>
      <c r="O1065" s="72"/>
      <c r="P1065" s="104"/>
      <c r="Q1065" s="67" t="s">
        <v>7</v>
      </c>
    </row>
    <row r="1066" spans="2:20" ht="13" x14ac:dyDescent="0.3">
      <c r="B1066" s="120" t="s">
        <v>8</v>
      </c>
      <c r="C1066" s="107">
        <v>2012</v>
      </c>
      <c r="D1066" s="76">
        <v>2013</v>
      </c>
      <c r="E1066" s="76">
        <v>2014</v>
      </c>
      <c r="F1066" s="76">
        <v>2015</v>
      </c>
      <c r="G1066" s="76">
        <v>2016</v>
      </c>
      <c r="H1066" s="76">
        <v>2017</v>
      </c>
      <c r="I1066" s="77">
        <v>2018</v>
      </c>
      <c r="J1066" s="76">
        <v>2019</v>
      </c>
      <c r="K1066" s="76">
        <v>2020</v>
      </c>
      <c r="L1066" s="76">
        <v>2021</v>
      </c>
      <c r="M1066" s="76">
        <v>2022</v>
      </c>
      <c r="N1066" s="76">
        <v>2023</v>
      </c>
      <c r="O1066" s="76">
        <v>2024</v>
      </c>
      <c r="P1066" s="108">
        <v>2025</v>
      </c>
      <c r="Q1066" s="69" t="s">
        <v>77</v>
      </c>
    </row>
    <row r="1067" spans="2:20" ht="13.5" x14ac:dyDescent="0.3">
      <c r="B1067" s="92" t="s">
        <v>10</v>
      </c>
      <c r="C1067" s="155">
        <v>17802653</v>
      </c>
      <c r="D1067" s="154">
        <v>112792476</v>
      </c>
      <c r="E1067" s="154">
        <v>55983038</v>
      </c>
      <c r="F1067" s="140">
        <v>31608583</v>
      </c>
      <c r="G1067" s="140">
        <v>32986682</v>
      </c>
      <c r="H1067" s="140">
        <v>2167833</v>
      </c>
      <c r="I1067" s="140">
        <v>25075488</v>
      </c>
      <c r="J1067" s="140">
        <v>25470400</v>
      </c>
      <c r="K1067" s="140">
        <v>22202026</v>
      </c>
      <c r="L1067" s="140">
        <v>53253610</v>
      </c>
      <c r="M1067" s="154">
        <v>40263028</v>
      </c>
      <c r="N1067" s="140">
        <v>83504529</v>
      </c>
      <c r="O1067" s="140">
        <v>109286404</v>
      </c>
      <c r="P1067" s="146">
        <v>69915362</v>
      </c>
      <c r="Q1067" s="68">
        <f>(IF(O1067=0,"n/d",(P1067/O1067)-1)*100)</f>
        <v>-36.025562704030413</v>
      </c>
    </row>
    <row r="1068" spans="2:20" ht="13.5" x14ac:dyDescent="0.3">
      <c r="B1068" s="92" t="s">
        <v>11</v>
      </c>
      <c r="C1068" s="144">
        <v>31865994</v>
      </c>
      <c r="D1068" s="140">
        <v>62372945</v>
      </c>
      <c r="E1068" s="140">
        <v>36064222</v>
      </c>
      <c r="F1068" s="140">
        <v>17241545</v>
      </c>
      <c r="G1068" s="140">
        <v>87218423</v>
      </c>
      <c r="H1068" s="140">
        <v>586030</v>
      </c>
      <c r="I1068" s="140">
        <v>1032205</v>
      </c>
      <c r="J1068" s="140">
        <v>10972746</v>
      </c>
      <c r="K1068" s="140">
        <v>22890207</v>
      </c>
      <c r="L1068" s="140">
        <v>53144628</v>
      </c>
      <c r="M1068" s="154">
        <v>42169229</v>
      </c>
      <c r="N1068" s="140">
        <v>37885433</v>
      </c>
      <c r="O1068" s="140">
        <v>53025171</v>
      </c>
      <c r="P1068" s="146">
        <v>12490213</v>
      </c>
      <c r="Q1068" s="68">
        <f>IF(P1068="","",((SUM(P1067:P1068))/(SUM(O1067:O1068))-1)*100)</f>
        <v>-49.230007163691191</v>
      </c>
    </row>
    <row r="1069" spans="2:20" ht="13.5" x14ac:dyDescent="0.3">
      <c r="B1069" s="92" t="s">
        <v>12</v>
      </c>
      <c r="C1069" s="144">
        <v>22724331</v>
      </c>
      <c r="D1069" s="140">
        <v>16905926</v>
      </c>
      <c r="E1069" s="140">
        <v>16605042</v>
      </c>
      <c r="F1069" s="140">
        <v>38810865</v>
      </c>
      <c r="G1069" s="140">
        <v>34167530</v>
      </c>
      <c r="H1069" s="140">
        <v>6416214</v>
      </c>
      <c r="I1069" s="140">
        <v>9401975</v>
      </c>
      <c r="J1069" s="140">
        <v>13285150</v>
      </c>
      <c r="K1069" s="140">
        <v>13017053</v>
      </c>
      <c r="L1069" s="140">
        <v>79734359</v>
      </c>
      <c r="M1069" s="154">
        <v>86269533</v>
      </c>
      <c r="N1069" s="140">
        <v>101922540</v>
      </c>
      <c r="O1069" s="140">
        <v>69610988</v>
      </c>
      <c r="P1069" s="146"/>
      <c r="Q1069" s="68" t="str">
        <f>IF(P1069="","",((SUM(P1067:P1069))/(SUM(O1067:O1069))-1)*100)</f>
        <v/>
      </c>
      <c r="T1069" s="1" t="str">
        <f>IF(S1069=0,"",((SUM(S$736:S1069))/(SUM(R$736:R1069))-1)*100)</f>
        <v/>
      </c>
    </row>
    <row r="1070" spans="2:20" ht="13.5" x14ac:dyDescent="0.3">
      <c r="B1070" s="92" t="s">
        <v>13</v>
      </c>
      <c r="C1070" s="144">
        <v>18469051</v>
      </c>
      <c r="D1070" s="140">
        <v>9352508</v>
      </c>
      <c r="E1070" s="140">
        <v>23284793</v>
      </c>
      <c r="F1070" s="140">
        <v>3913260</v>
      </c>
      <c r="G1070" s="140">
        <v>10592562</v>
      </c>
      <c r="H1070" s="140">
        <v>1794395</v>
      </c>
      <c r="I1070" s="140">
        <v>7064709</v>
      </c>
      <c r="J1070" s="140">
        <v>2841723</v>
      </c>
      <c r="K1070" s="140">
        <v>45460192</v>
      </c>
      <c r="L1070" s="140">
        <v>43922971</v>
      </c>
      <c r="M1070" s="154">
        <v>29038056</v>
      </c>
      <c r="N1070" s="140">
        <v>91711510</v>
      </c>
      <c r="O1070" s="140">
        <v>60426772</v>
      </c>
      <c r="P1070" s="146"/>
      <c r="Q1070" s="68" t="str">
        <f>IF(P1070="","",((SUM(P1067:P1070))/(SUM(O1067:O1070))-1)*100)</f>
        <v/>
      </c>
      <c r="T1070" s="1" t="str">
        <f>IF(S1070=0,"",((SUM(S$736:S1070))/(SUM(R$736:R1070))-1)*100)</f>
        <v/>
      </c>
    </row>
    <row r="1071" spans="2:20" ht="13.5" x14ac:dyDescent="0.3">
      <c r="B1071" s="92" t="s">
        <v>14</v>
      </c>
      <c r="C1071" s="144">
        <v>28326925</v>
      </c>
      <c r="D1071" s="140">
        <v>16418738</v>
      </c>
      <c r="E1071" s="140">
        <v>12681441</v>
      </c>
      <c r="F1071" s="140">
        <v>9621664</v>
      </c>
      <c r="G1071" s="140">
        <v>27273899</v>
      </c>
      <c r="H1071" s="140">
        <v>15224933</v>
      </c>
      <c r="I1071" s="140">
        <v>7211199</v>
      </c>
      <c r="J1071" s="140">
        <v>8225299</v>
      </c>
      <c r="K1071" s="140">
        <v>36088562</v>
      </c>
      <c r="L1071" s="140">
        <v>10872040</v>
      </c>
      <c r="M1071" s="154">
        <v>8857439</v>
      </c>
      <c r="N1071" s="140">
        <v>40107248</v>
      </c>
      <c r="O1071" s="140">
        <v>44126063</v>
      </c>
      <c r="P1071" s="146"/>
      <c r="Q1071" s="68" t="str">
        <f>IF(P1071="","",((SUM(P1067:P1071))/(SUM(O1067:O1071))-1)*100)</f>
        <v/>
      </c>
      <c r="T1071" s="1" t="str">
        <f>IF(S1071=0,"",((SUM(S$736:S1071))/(SUM(R$736:R1071))-1)*100)</f>
        <v/>
      </c>
    </row>
    <row r="1072" spans="2:20" ht="13.5" x14ac:dyDescent="0.3">
      <c r="B1072" s="92" t="s">
        <v>15</v>
      </c>
      <c r="C1072" s="144">
        <v>30486373</v>
      </c>
      <c r="D1072" s="140">
        <v>63202079</v>
      </c>
      <c r="E1072" s="140">
        <v>39694707</v>
      </c>
      <c r="F1072" s="140">
        <v>11308889</v>
      </c>
      <c r="G1072" s="140">
        <v>61549981</v>
      </c>
      <c r="H1072" s="140">
        <v>29505738</v>
      </c>
      <c r="I1072" s="140">
        <v>26813169</v>
      </c>
      <c r="J1072" s="140">
        <v>21212166</v>
      </c>
      <c r="K1072" s="140">
        <v>61397676</v>
      </c>
      <c r="L1072" s="140">
        <v>101055156</v>
      </c>
      <c r="M1072" s="154">
        <v>48009518</v>
      </c>
      <c r="N1072" s="140">
        <v>9511527</v>
      </c>
      <c r="O1072" s="140">
        <v>28044797</v>
      </c>
      <c r="P1072" s="146"/>
      <c r="Q1072" s="68" t="str">
        <f>IF(P1072="","",((SUM(P1067:P1072))/(SUM(O1067:O1072))-1)*100)</f>
        <v/>
      </c>
      <c r="T1072" s="1" t="str">
        <f>IF(S1072=0,"",((SUM(S$736:S1072))/(SUM(R$736:R1072))-1)*100)</f>
        <v/>
      </c>
    </row>
    <row r="1073" spans="1:20" ht="13.5" x14ac:dyDescent="0.3">
      <c r="B1073" s="92" t="s">
        <v>16</v>
      </c>
      <c r="C1073" s="144">
        <v>69010411</v>
      </c>
      <c r="D1073" s="140">
        <v>56802975</v>
      </c>
      <c r="E1073" s="140">
        <v>29956172</v>
      </c>
      <c r="F1073" s="140">
        <v>63301675</v>
      </c>
      <c r="G1073" s="140">
        <v>44163999</v>
      </c>
      <c r="H1073" s="140">
        <v>3944199</v>
      </c>
      <c r="I1073" s="140">
        <v>44242600</v>
      </c>
      <c r="J1073" s="140">
        <v>28789348</v>
      </c>
      <c r="K1073" s="140">
        <v>68359864</v>
      </c>
      <c r="L1073" s="140">
        <v>67970103</v>
      </c>
      <c r="M1073" s="154">
        <v>68893873</v>
      </c>
      <c r="N1073" s="140">
        <v>84864108</v>
      </c>
      <c r="O1073" s="140">
        <v>32422242</v>
      </c>
      <c r="P1073" s="146"/>
      <c r="Q1073" s="68" t="str">
        <f>IF(P1073="","",((SUM(P1067:P1073))/(SUM(O1067:O1073))-1)*100)</f>
        <v/>
      </c>
      <c r="T1073" s="1" t="str">
        <f>IF(S1073=0,"",((SUM(S$736:S1073))/(SUM(R$736:R1073))-1)*100)</f>
        <v/>
      </c>
    </row>
    <row r="1074" spans="1:20" ht="13.5" x14ac:dyDescent="0.3">
      <c r="B1074" s="92" t="s">
        <v>17</v>
      </c>
      <c r="C1074" s="144">
        <v>45034988</v>
      </c>
      <c r="D1074" s="140">
        <v>57459830</v>
      </c>
      <c r="E1074" s="140">
        <v>25466193</v>
      </c>
      <c r="F1074" s="140">
        <v>31369174</v>
      </c>
      <c r="G1074" s="140">
        <v>28598431</v>
      </c>
      <c r="H1074" s="140">
        <v>41120327</v>
      </c>
      <c r="I1074" s="140">
        <v>39303454</v>
      </c>
      <c r="J1074" s="140">
        <v>44781705</v>
      </c>
      <c r="K1074" s="140">
        <v>68279469</v>
      </c>
      <c r="L1074" s="140">
        <v>23957798</v>
      </c>
      <c r="M1074" s="154">
        <v>83110820</v>
      </c>
      <c r="N1074" s="140">
        <v>99774254</v>
      </c>
      <c r="O1074" s="140">
        <v>54335019</v>
      </c>
      <c r="P1074" s="146"/>
      <c r="Q1074" s="68" t="str">
        <f>IF(P1074="","",((SUM(P1067:P1074))/(SUM(O1067:O1074))-1)*100)</f>
        <v/>
      </c>
      <c r="T1074" s="1" t="str">
        <f>IF(S1074=0,"",((SUM(S$736:S1074))/(SUM(R$736:R1074))-1)*100)</f>
        <v/>
      </c>
    </row>
    <row r="1075" spans="1:20" ht="13.5" x14ac:dyDescent="0.3">
      <c r="B1075" s="92" t="s">
        <v>18</v>
      </c>
      <c r="C1075" s="144">
        <v>133183809</v>
      </c>
      <c r="D1075" s="140">
        <v>68594765</v>
      </c>
      <c r="E1075" s="140">
        <v>29235371</v>
      </c>
      <c r="F1075" s="140">
        <v>22884951</v>
      </c>
      <c r="G1075" s="140">
        <v>62740486</v>
      </c>
      <c r="H1075" s="140">
        <v>40747097</v>
      </c>
      <c r="I1075" s="140">
        <v>35889986</v>
      </c>
      <c r="J1075" s="140">
        <v>38045182</v>
      </c>
      <c r="K1075" s="140">
        <v>77860450</v>
      </c>
      <c r="L1075" s="140">
        <v>94075183</v>
      </c>
      <c r="M1075" s="154">
        <v>87692115</v>
      </c>
      <c r="N1075" s="140">
        <v>90894842</v>
      </c>
      <c r="O1075" s="140">
        <v>71376102</v>
      </c>
      <c r="P1075" s="146"/>
      <c r="Q1075" s="68" t="str">
        <f>IF(P1075="","",((SUM(P1067:P1075))/(SUM(O1067:O1075))-1)*100)</f>
        <v/>
      </c>
      <c r="T1075" s="1" t="str">
        <f>IF(S1075=0,"",((SUM(S$736:S1075))/(SUM(R$736:R1075))-1)*100)</f>
        <v/>
      </c>
    </row>
    <row r="1076" spans="1:20" ht="13.5" x14ac:dyDescent="0.3">
      <c r="B1076" s="92" t="s">
        <v>19</v>
      </c>
      <c r="C1076" s="144">
        <v>126395985</v>
      </c>
      <c r="D1076" s="140">
        <v>95125205</v>
      </c>
      <c r="E1076" s="140">
        <v>43902556</v>
      </c>
      <c r="F1076" s="140">
        <v>44830019</v>
      </c>
      <c r="G1076" s="140">
        <v>12381778</v>
      </c>
      <c r="H1076" s="140">
        <v>19932813</v>
      </c>
      <c r="I1076" s="140">
        <v>63267895</v>
      </c>
      <c r="J1076" s="140">
        <v>39480243</v>
      </c>
      <c r="K1076" s="140">
        <v>78059474</v>
      </c>
      <c r="L1076" s="140">
        <v>57243921</v>
      </c>
      <c r="M1076" s="154">
        <v>109086595</v>
      </c>
      <c r="N1076" s="140">
        <v>78555706</v>
      </c>
      <c r="O1076" s="140">
        <v>94840735</v>
      </c>
      <c r="P1076" s="146"/>
      <c r="Q1076" s="68" t="str">
        <f>IF(P1076="","",((SUM(P1067:P1076))/(SUM(O1067:O1076))-1)*100)</f>
        <v/>
      </c>
      <c r="T1076" s="1" t="str">
        <f>IF(S1076=0,"",((SUM(S$736:S1076))/(SUM(R$736:R1076))-1)*100)</f>
        <v/>
      </c>
    </row>
    <row r="1077" spans="1:20" ht="13.5" x14ac:dyDescent="0.3">
      <c r="B1077" s="92" t="s">
        <v>20</v>
      </c>
      <c r="C1077" s="144">
        <v>76932750</v>
      </c>
      <c r="D1077" s="140">
        <v>73170699</v>
      </c>
      <c r="E1077" s="140">
        <v>30430082</v>
      </c>
      <c r="F1077" s="140">
        <v>34867767</v>
      </c>
      <c r="G1077" s="140">
        <v>14908410</v>
      </c>
      <c r="H1077" s="140">
        <v>19758297</v>
      </c>
      <c r="I1077" s="140">
        <v>23476997</v>
      </c>
      <c r="J1077" s="140">
        <v>42442029</v>
      </c>
      <c r="K1077" s="140">
        <v>73784936</v>
      </c>
      <c r="L1077" s="140">
        <v>46484751</v>
      </c>
      <c r="M1077" s="154">
        <v>57461888</v>
      </c>
      <c r="N1077" s="140">
        <v>66857431</v>
      </c>
      <c r="O1077" s="140">
        <v>33762611</v>
      </c>
      <c r="P1077" s="146"/>
      <c r="Q1077" s="68" t="str">
        <f>IF(P1077="","",((SUM(P1067:P1077))/(SUM(O1067:O1077))-1)*100)</f>
        <v/>
      </c>
      <c r="T1077" s="1" t="str">
        <f>IF(S1077=0,"",((SUM(S$736:S1077))/(SUM(R$736:R1077))-1)*100)</f>
        <v/>
      </c>
    </row>
    <row r="1078" spans="1:20" ht="13.5" x14ac:dyDescent="0.3">
      <c r="B1078" s="93" t="s">
        <v>21</v>
      </c>
      <c r="C1078" s="147">
        <v>127670809</v>
      </c>
      <c r="D1078" s="148">
        <v>41868958</v>
      </c>
      <c r="E1078" s="148">
        <v>45510434</v>
      </c>
      <c r="F1078" s="148">
        <v>72104887</v>
      </c>
      <c r="G1078" s="148">
        <v>14908410</v>
      </c>
      <c r="H1078" s="148">
        <v>1025561</v>
      </c>
      <c r="I1078" s="148">
        <v>25320924</v>
      </c>
      <c r="J1078" s="148">
        <v>38210212</v>
      </c>
      <c r="K1078" s="148">
        <v>101678667</v>
      </c>
      <c r="L1078" s="148">
        <v>67357006</v>
      </c>
      <c r="M1078" s="152">
        <v>109358775</v>
      </c>
      <c r="N1078" s="148">
        <v>50174697</v>
      </c>
      <c r="O1078" s="148">
        <v>59629644</v>
      </c>
      <c r="P1078" s="149"/>
      <c r="Q1078" s="68" t="str">
        <f>IF(P1078="","",((SUM(P1067:P1078))/(SUM(O1067:O1078))-1)*100)</f>
        <v/>
      </c>
      <c r="T1078" s="1" t="str">
        <f>IF(S1078=0,"",((SUM(S$736:S1078))/(SUM(R$736:R1078))-1)*100)</f>
        <v/>
      </c>
    </row>
    <row r="1079" spans="1:20" ht="13" x14ac:dyDescent="0.3">
      <c r="B1079" s="42" t="s">
        <v>22</v>
      </c>
      <c r="C1079" s="65">
        <f t="shared" ref="C1079:N1079" si="54">SUM(C1067:C1078)</f>
        <v>727904079</v>
      </c>
      <c r="D1079" s="65">
        <f t="shared" si="54"/>
        <v>674067104</v>
      </c>
      <c r="E1079" s="65">
        <f t="shared" si="54"/>
        <v>388814051</v>
      </c>
      <c r="F1079" s="65">
        <f t="shared" si="54"/>
        <v>381863279</v>
      </c>
      <c r="G1079" s="65">
        <f t="shared" si="54"/>
        <v>431490591</v>
      </c>
      <c r="H1079" s="65">
        <f t="shared" si="54"/>
        <v>182223437</v>
      </c>
      <c r="I1079" s="65">
        <f t="shared" si="54"/>
        <v>308100601</v>
      </c>
      <c r="J1079" s="65">
        <f t="shared" si="54"/>
        <v>313756203</v>
      </c>
      <c r="K1079" s="65">
        <f t="shared" si="54"/>
        <v>669078576</v>
      </c>
      <c r="L1079" s="65">
        <f t="shared" si="54"/>
        <v>699071526</v>
      </c>
      <c r="M1079" s="66">
        <f t="shared" si="54"/>
        <v>770210869</v>
      </c>
      <c r="N1079" s="66">
        <f t="shared" si="54"/>
        <v>835763825</v>
      </c>
      <c r="O1079" s="66">
        <f>SUM(O1067:O1078)</f>
        <v>710886548</v>
      </c>
      <c r="P1079" s="66">
        <f>SUM(P1067:P1078)</f>
        <v>82405575</v>
      </c>
      <c r="Q1079" s="62"/>
    </row>
    <row r="1080" spans="1:20" ht="13" x14ac:dyDescent="0.3">
      <c r="A1080" s="36"/>
      <c r="B1080" s="41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</row>
    <row r="1081" spans="1:20" ht="13" x14ac:dyDescent="0.3">
      <c r="A1081" s="36"/>
      <c r="B1081" s="44" t="s">
        <v>71</v>
      </c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</row>
    <row r="1082" spans="1:20" ht="13" x14ac:dyDescent="0.3">
      <c r="A1082" s="36"/>
      <c r="B1082" s="40" t="s">
        <v>74</v>
      </c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</row>
    <row r="1083" spans="1:20" ht="13" x14ac:dyDescent="0.3">
      <c r="A1083" s="36"/>
      <c r="B1083" s="41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</row>
    <row r="1084" spans="1:20" ht="13" x14ac:dyDescent="0.3">
      <c r="A1084" s="36"/>
      <c r="B1084" s="41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</row>
    <row r="1085" spans="1:20" ht="13" x14ac:dyDescent="0.3">
      <c r="A1085" s="36"/>
      <c r="B1085" s="41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</row>
    <row r="1086" spans="1:20" ht="13" x14ac:dyDescent="0.3">
      <c r="A1086" s="36"/>
      <c r="B1086" s="41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</row>
    <row r="1087" spans="1:20" ht="13" x14ac:dyDescent="0.3">
      <c r="A1087" s="36"/>
      <c r="B1087" s="41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</row>
    <row r="1088" spans="1:20" ht="13" x14ac:dyDescent="0.3">
      <c r="A1088" s="36"/>
      <c r="B1088" s="41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</row>
    <row r="1089" spans="1:17" ht="13" x14ac:dyDescent="0.3">
      <c r="A1089" s="36"/>
      <c r="B1089" s="41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</row>
    <row r="1090" spans="1:17" ht="13" x14ac:dyDescent="0.3">
      <c r="A1090" s="36"/>
      <c r="B1090" s="41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</row>
    <row r="1091" spans="1:17" ht="13" x14ac:dyDescent="0.3">
      <c r="A1091" s="36"/>
      <c r="B1091" s="41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</row>
    <row r="1092" spans="1:17" ht="13" x14ac:dyDescent="0.3">
      <c r="A1092" s="36"/>
      <c r="B1092" s="41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</row>
    <row r="1093" spans="1:17" ht="13" x14ac:dyDescent="0.3">
      <c r="A1093" s="36"/>
      <c r="B1093" s="41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</row>
    <row r="1094" spans="1:17" ht="13" x14ac:dyDescent="0.3">
      <c r="A1094" s="36"/>
      <c r="B1094" s="41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</row>
    <row r="1095" spans="1:17" ht="13" x14ac:dyDescent="0.3">
      <c r="A1095" s="36"/>
      <c r="B1095" s="41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</row>
    <row r="1096" spans="1:17" ht="13" x14ac:dyDescent="0.3">
      <c r="A1096" s="36"/>
      <c r="B1096" s="41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</row>
    <row r="1097" spans="1:17" ht="13" x14ac:dyDescent="0.3">
      <c r="A1097" s="36"/>
      <c r="B1097" s="41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</row>
    <row r="1098" spans="1:17" ht="13" x14ac:dyDescent="0.3">
      <c r="A1098" s="36"/>
      <c r="B1098" s="41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</row>
    <row r="1099" spans="1:17" ht="13" x14ac:dyDescent="0.3">
      <c r="A1099" s="36"/>
      <c r="B1099" s="41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</row>
    <row r="1100" spans="1:17" ht="13" x14ac:dyDescent="0.3">
      <c r="A1100" s="36"/>
      <c r="B1100" s="41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</row>
    <row r="1101" spans="1:17" ht="13" x14ac:dyDescent="0.3">
      <c r="A1101" s="36"/>
      <c r="B1101" s="41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</row>
    <row r="1102" spans="1:17" ht="13" x14ac:dyDescent="0.3">
      <c r="A1102" s="36"/>
      <c r="B1102" s="41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</row>
    <row r="1103" spans="1:17" ht="13" x14ac:dyDescent="0.3">
      <c r="A1103" s="36"/>
      <c r="B1103" s="41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</row>
    <row r="1104" spans="1:17" ht="13" x14ac:dyDescent="0.3">
      <c r="A1104" s="36"/>
      <c r="B1104" s="41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</row>
    <row r="1105" spans="1:17" ht="13" x14ac:dyDescent="0.3">
      <c r="A1105" s="36"/>
      <c r="B1105" s="41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</row>
    <row r="1106" spans="1:17" ht="13" x14ac:dyDescent="0.3">
      <c r="A1106" s="36"/>
      <c r="B1106" s="41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</row>
    <row r="1107" spans="1:17" ht="13" x14ac:dyDescent="0.3">
      <c r="A1107" s="36"/>
      <c r="B1107" s="41" t="s">
        <v>26</v>
      </c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</row>
    <row r="1108" spans="1:17" ht="13" x14ac:dyDescent="0.3">
      <c r="B1108" s="30" t="s">
        <v>72</v>
      </c>
      <c r="G1108" s="29"/>
      <c r="N1108" s="22"/>
      <c r="O1108" s="22"/>
      <c r="P1108" s="22"/>
      <c r="Q1108" s="22"/>
    </row>
    <row r="1109" spans="1:17" x14ac:dyDescent="0.25">
      <c r="B1109" s="30" t="s">
        <v>36</v>
      </c>
    </row>
    <row r="1110" spans="1:17" ht="13" x14ac:dyDescent="0.3">
      <c r="B1110" s="30" t="s">
        <v>73</v>
      </c>
    </row>
    <row r="1111" spans="1:17" x14ac:dyDescent="0.25">
      <c r="B1111" s="30" t="str">
        <f>B89</f>
        <v>Dados atualizados em 28 de março de 2025.</v>
      </c>
    </row>
    <row r="1112" spans="1:17" x14ac:dyDescent="0.25">
      <c r="B1112" s="30" t="str">
        <f>B90</f>
        <v xml:space="preserve">¹Variação percentual do somatório dos valores desde o mês de janeiro até um determinado mês do ano de 2024, em relação ao somatório do mesmo período do ano de 2023. </v>
      </c>
    </row>
    <row r="1113" spans="1:17" x14ac:dyDescent="0.25"/>
    <row r="1114" spans="1:17" ht="15.5" x14ac:dyDescent="0.35">
      <c r="B1114" s="6" t="s">
        <v>29</v>
      </c>
    </row>
    <row r="1115" spans="1:17" x14ac:dyDescent="0.25"/>
    <row r="1116" spans="1:17" x14ac:dyDescent="0.25"/>
    <row r="1117" spans="1:17" x14ac:dyDescent="0.25"/>
    <row r="1118" spans="1:17" x14ac:dyDescent="0.25"/>
    <row r="1119" spans="1:17" x14ac:dyDescent="0.25"/>
    <row r="1120" spans="1:17" ht="14.5" x14ac:dyDescent="0.25">
      <c r="K1120" s="10"/>
    </row>
    <row r="1206" spans="19:19" hidden="1" x14ac:dyDescent="0.25">
      <c r="S1206" s="47"/>
    </row>
    <row r="1207" spans="19:19" hidden="1" x14ac:dyDescent="0.25">
      <c r="S1207" s="47"/>
    </row>
    <row r="1208" spans="19:19" hidden="1" x14ac:dyDescent="0.25">
      <c r="S1208" s="47">
        <v>2022</v>
      </c>
    </row>
    <row r="1209" spans="19:19" hidden="1" x14ac:dyDescent="0.25">
      <c r="S1209" s="47"/>
    </row>
    <row r="1210" spans="19:19" x14ac:dyDescent="0.25"/>
  </sheetData>
  <mergeCells count="2">
    <mergeCell ref="B10:K10"/>
    <mergeCell ref="C156:Z156"/>
  </mergeCells>
  <phoneticPr fontId="0" type="noConversion"/>
  <hyperlinks>
    <hyperlink ref="B92" location="Plan1!A12" display="Voltar ao índice" xr:uid="{00000000-0004-0000-0000-000000000000}"/>
    <hyperlink ref="B16:C16" location="Plan1!A56" display="Importação de petróleo - 2000-2006 (b)" xr:uid="{00000000-0004-0000-0000-000001000000}"/>
    <hyperlink ref="B17:C17" location="A81" display="Dispêndio com a Importação de Petróleo (US$ FOB)" xr:uid="{00000000-0004-0000-0000-000002000000}"/>
    <hyperlink ref="B17:D17" location="Plan1!A88" display="Dispêndio com a Importação de Petróleo - 1999-2003 (US$ FOB)" xr:uid="{00000000-0004-0000-0000-000003000000}"/>
    <hyperlink ref="B18:D18" location="Plan1!A120" display="Preço Médio do Barril de Petróleo Importado - 1999-2003 (US$/b FOB)" xr:uid="{00000000-0004-0000-0000-000004000000}"/>
    <hyperlink ref="B19:C19" location="Plan1!A152" display="Exportação de Petróleo - 1999-2003 (b)" xr:uid="{00000000-0004-0000-0000-000005000000}"/>
    <hyperlink ref="B20:D20" location="Plan1!A184" display="Receita com a Exportação de Petróleo - 1999-2003 (US$ FOB)" xr:uid="{00000000-0004-0000-0000-000006000000}"/>
    <hyperlink ref="E33:H33" location="A375" display="Dispêndio com a Importação de Gás Natural (US$ FOB)" xr:uid="{00000000-0004-0000-0000-000007000000}"/>
    <hyperlink ref="B21:C21" location="A217" display="Importação de Derivados - 1999-2003 (b)" xr:uid="{00000000-0004-0000-0000-000008000000}"/>
    <hyperlink ref="B22:D22" location="A251" display="Dispêndio com a Importação de Derivados - 1999-2003 (US$ FOB)" xr:uid="{00000000-0004-0000-0000-000009000000}"/>
    <hyperlink ref="B23:C23" location="A285" display="Exportação de Derivados - 1999-2003 (b)" xr:uid="{00000000-0004-0000-0000-00000A000000}"/>
    <hyperlink ref="B24:D24" location="A318" display="Receita com a Exportação de Derivados - 1999-2003 (US$ FOB)" xr:uid="{00000000-0004-0000-0000-00000B000000}"/>
    <hyperlink ref="B148" location="Plan1!A12" display="Voltar ao índice" xr:uid="{00000000-0004-0000-0000-00000C000000}"/>
    <hyperlink ref="B205" location="Plan1!A12" display="Voltar ao índice" xr:uid="{00000000-0004-0000-0000-00000D000000}"/>
    <hyperlink ref="B260" location="Plan1!A12" display="Voltar ao índice" xr:uid="{00000000-0004-0000-0000-00000E000000}"/>
    <hyperlink ref="B317" location="Plan1!A12" display="Voltar ao índice" xr:uid="{00000000-0004-0000-0000-00000F000000}"/>
    <hyperlink ref="B379" location="Plan1!A12" display="Voltar ao índice" xr:uid="{00000000-0004-0000-0000-000010000000}"/>
    <hyperlink ref="B441" location="Plan1!A12" display="Voltar ao índice" xr:uid="{00000000-0004-0000-0000-000011000000}"/>
    <hyperlink ref="B502" location="Plan1!A12" display="Voltar ao índice" xr:uid="{00000000-0004-0000-0000-000012000000}"/>
    <hyperlink ref="B566" location="Plan1!A12" display="Voltar ao índice" xr:uid="{00000000-0004-0000-0000-000013000000}"/>
    <hyperlink ref="B21:D21" location="A217" display="Importação de derivados de petróleo por produto - 2000-2004 (b)" xr:uid="{00000000-0004-0000-0000-000014000000}"/>
    <hyperlink ref="B22:E22" location="A251" display="Dispêndio com a importação de derivados de petróleo por produto - 2000-2004 (US$ FOB)" xr:uid="{00000000-0004-0000-0000-000015000000}"/>
    <hyperlink ref="B23:D23" location="A285" display="Exportação de derivados de petróleo por produto - 2000-2004 (b)" xr:uid="{00000000-0004-0000-0000-000016000000}"/>
    <hyperlink ref="B24:E24" location="A318" display="Receita com a exportação de derivados de petróleo por produto - 2000-2004 (US$ FOB)" xr:uid="{00000000-0004-0000-0000-000017000000}"/>
    <hyperlink ref="B785" location="Plan1!A13" display="Voltar ao índice" xr:uid="{00000000-0004-0000-0000-000018000000}"/>
    <hyperlink ref="B839" location="Plan1!A13" display="Voltar ao índice" xr:uid="{00000000-0004-0000-0000-000019000000}"/>
    <hyperlink ref="B895" location="Plan1!A13" display="Voltar ao índice" xr:uid="{00000000-0004-0000-0000-00001A000000}"/>
    <hyperlink ref="B730" location="Plan1!A13" display="Voltar ao índice" xr:uid="{00000000-0004-0000-0000-00001B000000}"/>
    <hyperlink ref="B1004" location="Plan1!A13" display="Voltar ao índice" xr:uid="{00000000-0004-0000-0000-00001C000000}"/>
    <hyperlink ref="B1058" location="Plan1!A13" display="Voltar ao índice" xr:uid="{00000000-0004-0000-0000-00001D000000}"/>
    <hyperlink ref="B1114" location="Plan1!A13" display="Voltar ao índice" xr:uid="{00000000-0004-0000-0000-00001E000000}"/>
    <hyperlink ref="B948" location="Plan1!A13" display="Voltar ao índice" xr:uid="{00000000-0004-0000-0000-00001F000000}"/>
    <hyperlink ref="B619" location="Plan1!A13" display="Voltar ao índice" xr:uid="{29AF4BE8-CDD7-4F24-A28A-4BFCC29CAAD0}"/>
    <hyperlink ref="B676" location="Plan1!A13" display="Voltar ao índice" xr:uid="{4DC4EC56-7CCA-45CA-B6B8-9FE7649127F2}"/>
    <hyperlink ref="B16" location="Plan1!A42:A92" display="Importação de petróleo - 2000-2022 (m³)" xr:uid="{39C1A5DE-064C-473B-926E-F3C92A74D515}"/>
    <hyperlink ref="B17" location="Plan1!A97:A148" display="Dispêndio com a importação de petróleo - 2000-2022 (US$ FOB)" xr:uid="{FF474DDD-0236-4DB6-A91E-89DFFF16E6F4}"/>
    <hyperlink ref="B18" location="Plan1!A153:A205" display="Preço médio do barril de petróleo importado - 2000-2022 (US$/m³ FOB)" xr:uid="{AF320F58-C346-43B8-BEEE-1DD0CA6AE758}"/>
    <hyperlink ref="B19" location="Plan1!A210:A260" display="Exportação de petróleo - 2000-2022 (m³)" xr:uid="{8C21E05F-A5B5-41D8-84B8-C8B23ED56B35}"/>
    <hyperlink ref="B20" location="Plan1!A266:A317" display="Receita com a exportação de petróleo - 2000-2022 (US$ FOB)" xr:uid="{B5A72364-08EB-400F-9173-35051C456B3D}"/>
    <hyperlink ref="B21" location="Plan1!A322:A379" display="Importação de derivados de petróleo por produto - 2000-2022 (m³)" xr:uid="{31AA519A-5B13-4BF1-B0C2-4A320CC27693}"/>
    <hyperlink ref="B22" location="Plan1!A383:A441" display="Dispêndio com a importação de derivados de petróleo por produto - 2000-2022 (US$ FOB)" xr:uid="{739B5316-2346-45B2-93F8-8E9054AADE56}"/>
    <hyperlink ref="B23" location="Plan1!A443:A502" display="Exportação de derivados de petróleo por produto - 2000-2022 (m³)" xr:uid="{D53A3BDA-DFB0-4B36-A93C-54832D845320}"/>
    <hyperlink ref="B24" location="Plan1!A504:A566" display="Receita com a exportação de derivados de petróleo por produto - 2000-2022 (US$ FOB)" xr:uid="{2D8C84AC-AFA9-405E-ADD8-2D82F0660C34}"/>
    <hyperlink ref="B27" location="Plan1!A681:A731" display="Importação de etanol anidro - 2012-2022 (m³)" xr:uid="{F0C7FB67-A174-4EC3-9B7F-1A29EC6F0F46}"/>
    <hyperlink ref="B28" location="Plan1!A735:A786" display="Dispêndio com a importação de etanol anidro - 2012-2022 (US$ FOB) " xr:uid="{93B64197-D3FF-4C75-BEED-29FE36389088}"/>
    <hyperlink ref="B29" location="Plan1!A790:A840" display="Importação de etanol hidratado - 2012-2022 (m³)" xr:uid="{4873261B-8636-4C61-9C70-F801647CF120}"/>
    <hyperlink ref="B30" location="Plan1!A844:A896" display="Dispêndio com a importação de etanol hidratado - 2012-2022 (US$ FOB) " xr:uid="{70B433BC-C1B6-4745-AE99-55D3925052C1}"/>
    <hyperlink ref="B31" location="Plan1!A900:A949" display="Exportação de etanol anidro - 2012-2022 (m³)" xr:uid="{0A02EADA-D7E7-406B-801C-E512506FF6B6}"/>
    <hyperlink ref="B32" location="Plan1!A953:A1005" display="Receita com a exportação de etanol anidro - 2012-2022 (US$ FOB) " xr:uid="{C865134F-A8D1-4ADD-AEAB-CDBA13EF18BE}"/>
    <hyperlink ref="B33" location="Plan1!A1009:A1059" display="Exportação de etanol hidratado - 2012-2022 (m³)" xr:uid="{B8B33BA7-47B8-46A4-A147-38950A9AD09C}"/>
    <hyperlink ref="B34" location="Plan1!A1063:A1115" display="Receita com a exportação de etanol hidratado - 2012-2022 (US$ FOB) " xr:uid="{27C0ED4F-7971-4B9C-B3EA-6ED00FFFC885}"/>
    <hyperlink ref="B25" location="Plan1!A568:A619" display="Importação de gás natural - 2000-2022 (103 m3) " xr:uid="{63DC0BB0-535A-4298-821B-45B6B975BB7F}"/>
    <hyperlink ref="B26" location="Plan1!A623:A677" display="Dispêndio com a importação de gás natural - 2000-2022 (US$ FOB) " xr:uid="{126B43C0-6FA3-49A5-85DD-A5DB49B6986F}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9"/>
  <headerFooter alignWithMargins="0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ANP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lrosas</dc:creator>
  <cp:keywords/>
  <dc:description/>
  <cp:lastModifiedBy>Jose Lopes de Souza</cp:lastModifiedBy>
  <cp:revision/>
  <dcterms:created xsi:type="dcterms:W3CDTF">2002-06-12T13:21:24Z</dcterms:created>
  <dcterms:modified xsi:type="dcterms:W3CDTF">2025-03-28T14:42:03Z</dcterms:modified>
  <cp:category/>
  <cp:contentStatus/>
</cp:coreProperties>
</file>