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ulian/Documents/daten/STUDIUM/ABSCHLUSSARBEIT/Vorbereitung/"/>
    </mc:Choice>
  </mc:AlternateContent>
  <xr:revisionPtr revIDLastSave="0" documentId="13_ncr:1_{33BC5714-2DF9-8348-9A1E-6AFDC4CD57D4}" xr6:coauthVersionLast="47" xr6:coauthVersionMax="47" xr10:uidLastSave="{00000000-0000-0000-0000-000000000000}"/>
  <bookViews>
    <workbookView xWindow="20" yWindow="760" windowWidth="30240" windowHeight="17260" activeTab="5" xr2:uid="{00000000-000D-0000-FFFF-FFFF00000000}"/>
  </bookViews>
  <sheets>
    <sheet name="1.Ladung Kit-11-POSITIV" sheetId="1" r:id="rId1"/>
    <sheet name="1.Ladung Kit-8-POSITIV" sheetId="6" r:id="rId2"/>
    <sheet name="1.Ladung Kit-NEGATIV" sheetId="2" r:id="rId3"/>
    <sheet name="2.Ladung Kit-11-POSITIV" sheetId="3" r:id="rId4"/>
    <sheet name="2.Ladung Kit-8-POSITIV" sheetId="5" r:id="rId5"/>
    <sheet name="2.Ladung Kit-NEGATIV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3" l="1"/>
  <c r="I98" i="2"/>
  <c r="L51" i="6"/>
  <c r="K51" i="6"/>
  <c r="L50" i="6"/>
  <c r="K50" i="6"/>
  <c r="L49" i="6"/>
  <c r="K49" i="6"/>
  <c r="L48" i="6"/>
  <c r="K48" i="6"/>
  <c r="K52" i="6" s="1"/>
  <c r="L45" i="6"/>
  <c r="K45" i="6"/>
  <c r="C45" i="6"/>
  <c r="L44" i="6"/>
  <c r="K44" i="6"/>
  <c r="C44" i="6"/>
  <c r="L43" i="6"/>
  <c r="K43" i="6"/>
  <c r="I43" i="6"/>
  <c r="H43" i="6"/>
  <c r="G43" i="6"/>
  <c r="E43" i="6"/>
  <c r="D43" i="6"/>
  <c r="C43" i="6"/>
  <c r="L42" i="6"/>
  <c r="K42" i="6"/>
  <c r="I42" i="6"/>
  <c r="H42" i="6"/>
  <c r="G42" i="6"/>
  <c r="E42" i="6"/>
  <c r="D42" i="6"/>
  <c r="C42" i="6"/>
  <c r="L46" i="6" l="1"/>
  <c r="K46" i="6"/>
  <c r="L52" i="6"/>
  <c r="K104" i="3" l="1"/>
  <c r="G104" i="3"/>
  <c r="C104" i="3"/>
  <c r="L110" i="3" l="1"/>
  <c r="E104" i="3"/>
  <c r="D104" i="3"/>
  <c r="D105" i="3"/>
  <c r="C105" i="3"/>
  <c r="C106" i="3"/>
  <c r="C107" i="3"/>
  <c r="G105" i="3"/>
  <c r="E105" i="3"/>
  <c r="H105" i="3"/>
  <c r="H104" i="3"/>
  <c r="I104" i="3"/>
  <c r="K106" i="3" l="1"/>
  <c r="F116" i="3" l="1"/>
  <c r="L111" i="3" l="1"/>
  <c r="K112" i="3"/>
  <c r="L107" i="3"/>
  <c r="K105" i="3"/>
  <c r="L104" i="3"/>
  <c r="L105" i="3"/>
  <c r="L106" i="3"/>
  <c r="K111" i="3"/>
  <c r="L113" i="3"/>
  <c r="L112" i="3"/>
  <c r="K110" i="3"/>
  <c r="L114" i="3" l="1"/>
  <c r="K108" i="3"/>
  <c r="L108" i="3"/>
  <c r="K114" i="3"/>
  <c r="G108" i="1" l="1"/>
  <c r="K104" i="1" l="1"/>
  <c r="K107" i="1" s="1"/>
  <c r="K105" i="1"/>
  <c r="K99" i="1"/>
  <c r="C99" i="1" l="1"/>
  <c r="C100" i="1"/>
  <c r="C101" i="1"/>
  <c r="C102" i="1"/>
  <c r="D99" i="1"/>
  <c r="D100" i="1"/>
  <c r="G99" i="1"/>
  <c r="G100" i="1"/>
  <c r="H99" i="1"/>
  <c r="H100" i="1"/>
  <c r="I99" i="1"/>
  <c r="I100" i="1"/>
  <c r="E99" i="1"/>
  <c r="E100" i="1"/>
  <c r="L106" i="1"/>
  <c r="L105" i="1"/>
  <c r="L104" i="1"/>
  <c r="L101" i="1"/>
  <c r="L100" i="1"/>
  <c r="K100" i="1"/>
  <c r="L99" i="1"/>
  <c r="L102" i="1" l="1"/>
  <c r="K102" i="1"/>
  <c r="L107" i="1"/>
  <c r="I99" i="2"/>
</calcChain>
</file>

<file path=xl/sharedStrings.xml><?xml version="1.0" encoding="utf-8"?>
<sst xmlns="http://schemas.openxmlformats.org/spreadsheetml/2006/main" count="2934" uniqueCount="577">
  <si>
    <t>MP ID</t>
  </si>
  <si>
    <t>Breed</t>
  </si>
  <si>
    <t>Gender</t>
  </si>
  <si>
    <t>Age (years)</t>
  </si>
  <si>
    <t>KIT Pattern</t>
  </si>
  <si>
    <t>KIT 11</t>
  </si>
  <si>
    <t>Ki67</t>
  </si>
  <si>
    <t>AgNOR</t>
  </si>
  <si>
    <t>AgNOR x Ki67</t>
  </si>
  <si>
    <t>Slides</t>
  </si>
  <si>
    <t>Kiupel</t>
  </si>
  <si>
    <t>Patnaik</t>
  </si>
  <si>
    <t>QF</t>
  </si>
  <si>
    <t>MP-21-0009973</t>
  </si>
  <si>
    <t xml:space="preserve">Mixed </t>
  </si>
  <si>
    <t>Fs</t>
  </si>
  <si>
    <t>pos</t>
  </si>
  <si>
    <t>High</t>
  </si>
  <si>
    <t>x</t>
  </si>
  <si>
    <t>MP-21-0009594</t>
  </si>
  <si>
    <t>Mc</t>
  </si>
  <si>
    <t>MP-21-0009589</t>
  </si>
  <si>
    <t>Boxer</t>
  </si>
  <si>
    <t>MP-21-0009587</t>
  </si>
  <si>
    <t>?</t>
  </si>
  <si>
    <t>MP-21-0009586</t>
  </si>
  <si>
    <t>Vizsla</t>
  </si>
  <si>
    <t>Low</t>
  </si>
  <si>
    <t>MP-21-0009548</t>
  </si>
  <si>
    <t>Rat Terrier</t>
  </si>
  <si>
    <t>MP-21-0009514</t>
  </si>
  <si>
    <t>MP-21-0009475</t>
  </si>
  <si>
    <t>American Pit Bull</t>
  </si>
  <si>
    <t>MP-21-0009290</t>
  </si>
  <si>
    <t>MP-21-0009274</t>
  </si>
  <si>
    <t>MP-21-0009235</t>
  </si>
  <si>
    <t>Lhasa Apso</t>
  </si>
  <si>
    <t>MP-21-0009212</t>
  </si>
  <si>
    <t>French Bulldog</t>
  </si>
  <si>
    <t>MP-21-0009179</t>
  </si>
  <si>
    <t>MP-21-0009134</t>
  </si>
  <si>
    <t>Bulldog</t>
  </si>
  <si>
    <t>MP-21-0009115</t>
  </si>
  <si>
    <t>MP-21-0009113</t>
  </si>
  <si>
    <t>Labrador</t>
  </si>
  <si>
    <t>MP-21-0009050</t>
  </si>
  <si>
    <t>M</t>
  </si>
  <si>
    <t>sc</t>
  </si>
  <si>
    <t>MP-21-0008988</t>
  </si>
  <si>
    <t>MP-21-0008894</t>
  </si>
  <si>
    <t>Tibetan Terrier</t>
  </si>
  <si>
    <t>MP-21-0007896</t>
  </si>
  <si>
    <t>MP-21-0006811</t>
  </si>
  <si>
    <t>Mixed</t>
  </si>
  <si>
    <t>MP-21-0006757</t>
  </si>
  <si>
    <t>Golden Retriever</t>
  </si>
  <si>
    <t>MP-21-0006365</t>
  </si>
  <si>
    <t>MP-21-0006280</t>
  </si>
  <si>
    <t>MP-21-0005744</t>
  </si>
  <si>
    <t>MP-21-0005500</t>
  </si>
  <si>
    <t>Poodle</t>
  </si>
  <si>
    <t>MP-21-0005475</t>
  </si>
  <si>
    <t>MP-21-0005446</t>
  </si>
  <si>
    <t>Great Dane</t>
  </si>
  <si>
    <t>MP-21-0005077</t>
  </si>
  <si>
    <t>MP-21-0005067</t>
  </si>
  <si>
    <t>MP-21-0005039</t>
  </si>
  <si>
    <t>MP-21-0005027</t>
  </si>
  <si>
    <t>MP-21-0005024</t>
  </si>
  <si>
    <t>Maltese Dog</t>
  </si>
  <si>
    <t>MP-21-0004823</t>
  </si>
  <si>
    <t>MP-21-0003988</t>
  </si>
  <si>
    <t>MP-21-0002781</t>
  </si>
  <si>
    <t xml:space="preserve">Labrador </t>
  </si>
  <si>
    <t>MP-21-0002779</t>
  </si>
  <si>
    <t>MP-21-0002713</t>
  </si>
  <si>
    <t>MP-21-0002671</t>
  </si>
  <si>
    <t>Yorkshire Terrier</t>
  </si>
  <si>
    <t>MP-21-0002609</t>
  </si>
  <si>
    <t>MP-21-0001784</t>
  </si>
  <si>
    <t>MP-21-0001757</t>
  </si>
  <si>
    <t>Golden Retriver</t>
  </si>
  <si>
    <t>F</t>
  </si>
  <si>
    <t>MP-21-0001718</t>
  </si>
  <si>
    <t>MP-21-0001688</t>
  </si>
  <si>
    <t>MP-21-0001291</t>
  </si>
  <si>
    <t>MP-21-0001088</t>
  </si>
  <si>
    <t>Flat-Coated Retriever</t>
  </si>
  <si>
    <t>MP-21-0001084</t>
  </si>
  <si>
    <t>Springer Spaniel</t>
  </si>
  <si>
    <t>MP-21-0001055</t>
  </si>
  <si>
    <t>Rhodesian Ridgeback</t>
  </si>
  <si>
    <t>MP-21-0001023</t>
  </si>
  <si>
    <t>MP-21-0001019 B</t>
  </si>
  <si>
    <t>MP-21-0000969</t>
  </si>
  <si>
    <t>MP-21-0000895</t>
  </si>
  <si>
    <t>MP-21-0000490</t>
  </si>
  <si>
    <t>Shih tzu</t>
  </si>
  <si>
    <t>MP-21-0000400</t>
  </si>
  <si>
    <t>MP-21-0000379</t>
  </si>
  <si>
    <t>MP-21-0000375</t>
  </si>
  <si>
    <t>MP-21-0000305</t>
  </si>
  <si>
    <t>MP-21-0000146</t>
  </si>
  <si>
    <t>MP-20-0015808</t>
  </si>
  <si>
    <t>MP-20-0015628</t>
  </si>
  <si>
    <t>MP-20-0015275</t>
  </si>
  <si>
    <t>Chihuahua</t>
  </si>
  <si>
    <t>128.5</t>
  </si>
  <si>
    <t>MP-20-0015272</t>
  </si>
  <si>
    <t>MP-20-0015231</t>
  </si>
  <si>
    <t>MP-20-0015012</t>
  </si>
  <si>
    <t>IH-20-0014949</t>
  </si>
  <si>
    <t>MP-20-0014785</t>
  </si>
  <si>
    <t>"0"</t>
  </si>
  <si>
    <t>MP-20-0014732</t>
  </si>
  <si>
    <t>MP-20-0014002</t>
  </si>
  <si>
    <t>Shiba Inu</t>
  </si>
  <si>
    <t>MP-20-0013991</t>
  </si>
  <si>
    <t>Bichon Frisé</t>
  </si>
  <si>
    <t>MP-20-0013951</t>
  </si>
  <si>
    <t>Dachshund</t>
  </si>
  <si>
    <t>MP-20-0013949</t>
  </si>
  <si>
    <t>Shih TzufS</t>
  </si>
  <si>
    <t>MP-20-0013853</t>
  </si>
  <si>
    <t>MP-20-0013838</t>
  </si>
  <si>
    <t>MP-20-0013067</t>
  </si>
  <si>
    <t>MP-20-0012825</t>
  </si>
  <si>
    <t>MP-20-0011820</t>
  </si>
  <si>
    <t>MP-20-0011816</t>
  </si>
  <si>
    <t>MP-20-0011509</t>
  </si>
  <si>
    <t>MP-20-0008713</t>
  </si>
  <si>
    <t>MP-20-0008560</t>
  </si>
  <si>
    <t>MP-19-0013692</t>
  </si>
  <si>
    <t>DELETION</t>
  </si>
  <si>
    <t>MP-19-0013630</t>
  </si>
  <si>
    <t>MP-19-0013598</t>
  </si>
  <si>
    <t>MP-19-0013558</t>
  </si>
  <si>
    <t>MP-19-0006084</t>
  </si>
  <si>
    <t>MP-19-0006142</t>
  </si>
  <si>
    <t>MP-19-0006053</t>
  </si>
  <si>
    <t>MP-19-0005121</t>
  </si>
  <si>
    <t>MP-19-0004982</t>
  </si>
  <si>
    <t>MP-19-0004914</t>
  </si>
  <si>
    <t>MP-19-0004795</t>
  </si>
  <si>
    <t>MP-19-0004782</t>
  </si>
  <si>
    <t>MP-19-0004680</t>
  </si>
  <si>
    <t>MP-19-0004621</t>
  </si>
  <si>
    <t>MP-19-0004535</t>
  </si>
  <si>
    <t>Bernese Mountain Dog</t>
  </si>
  <si>
    <t>MP-19-0004525</t>
  </si>
  <si>
    <t>Percentage of M</t>
  </si>
  <si>
    <t>AVERAGE</t>
  </si>
  <si>
    <t>Percentage of Mc</t>
  </si>
  <si>
    <t>MEDIAN</t>
  </si>
  <si>
    <t>Percentage of F</t>
  </si>
  <si>
    <t>Percentage of Fc</t>
  </si>
  <si>
    <t>summe</t>
  </si>
  <si>
    <t>MP-21-0010227</t>
  </si>
  <si>
    <t>L2</t>
  </si>
  <si>
    <t>MP-21-0010170</t>
  </si>
  <si>
    <t>H3</t>
  </si>
  <si>
    <t>MP-21-0009981</t>
  </si>
  <si>
    <t>MP-21-0009967</t>
  </si>
  <si>
    <t>MP-21-0009909</t>
  </si>
  <si>
    <t>MP-21-0009863</t>
  </si>
  <si>
    <t>H2</t>
  </si>
  <si>
    <t>MP-21-0009862</t>
  </si>
  <si>
    <t>MP-21-0009827</t>
  </si>
  <si>
    <t>MP-21-0009826</t>
  </si>
  <si>
    <t>MP-21-0009735</t>
  </si>
  <si>
    <t>MP-21-0009626</t>
  </si>
  <si>
    <t>MP-21-0009625</t>
  </si>
  <si>
    <t>MP-21-0009585</t>
  </si>
  <si>
    <t>MP-21-0009505</t>
  </si>
  <si>
    <t>MP-21-0009359</t>
  </si>
  <si>
    <t>MP-21-0009358</t>
  </si>
  <si>
    <t>MP-21-0009356</t>
  </si>
  <si>
    <t>MP-21-0009275</t>
  </si>
  <si>
    <t>L1</t>
  </si>
  <si>
    <t>MP-21-0009273</t>
  </si>
  <si>
    <t>MP-21-0009241</t>
  </si>
  <si>
    <t>MP-21-0009231</t>
  </si>
  <si>
    <t>MP-21-0009224</t>
  </si>
  <si>
    <t>MP-21-0009131</t>
  </si>
  <si>
    <t>MP-21-0009130</t>
  </si>
  <si>
    <t>MP-21-0009128</t>
  </si>
  <si>
    <t>MP-21-0009127</t>
  </si>
  <si>
    <t>MP-21-0009126</t>
  </si>
  <si>
    <t>MP-21-0009116</t>
  </si>
  <si>
    <t>MP-21-0009114</t>
  </si>
  <si>
    <t>MP-21-0009067</t>
  </si>
  <si>
    <t>MP-21-0009066</t>
  </si>
  <si>
    <t>MP-21-0008905</t>
  </si>
  <si>
    <t>MP-21-0008131</t>
  </si>
  <si>
    <t>MP-21-0008119</t>
  </si>
  <si>
    <t>MP-21-0008075</t>
  </si>
  <si>
    <t>MP-21-0008074</t>
  </si>
  <si>
    <t>MP-21-0008030</t>
  </si>
  <si>
    <t>MP-21-0007976</t>
  </si>
  <si>
    <t>MP-21-0007965</t>
  </si>
  <si>
    <t>MP-21-0007959</t>
  </si>
  <si>
    <t>MP-21-0007880</t>
  </si>
  <si>
    <t>MP-21-0007879</t>
  </si>
  <si>
    <t>MP-21-0006817</t>
  </si>
  <si>
    <t>MP-21-0006784</t>
  </si>
  <si>
    <t>MP-21-0006773</t>
  </si>
  <si>
    <t>MP-21-0006746</t>
  </si>
  <si>
    <t>MP-21-0006162</t>
  </si>
  <si>
    <t>MP-21-0006159</t>
  </si>
  <si>
    <t>MP-21-0006156</t>
  </si>
  <si>
    <t>MP-21-0005848</t>
  </si>
  <si>
    <t>MP-21-0005647</t>
  </si>
  <si>
    <t>MP-21-0005469</t>
  </si>
  <si>
    <t>MP-21-0004248</t>
  </si>
  <si>
    <t>MP-21-0004091</t>
  </si>
  <si>
    <t>MP-21-0002655</t>
  </si>
  <si>
    <t>MP-21-0001185</t>
  </si>
  <si>
    <t>MP-21-0001156</t>
  </si>
  <si>
    <t>MP-21-0000331</t>
  </si>
  <si>
    <t>IH-21-0000148</t>
  </si>
  <si>
    <t>MP-21-0000027</t>
  </si>
  <si>
    <t>MP-21-0000007</t>
  </si>
  <si>
    <t>MP-20-0015824</t>
  </si>
  <si>
    <t>MP-20-0015825</t>
  </si>
  <si>
    <t>MP-20-0015656</t>
  </si>
  <si>
    <t>MP-20-0015095</t>
  </si>
  <si>
    <t>MP-20-0014623</t>
  </si>
  <si>
    <t>MP-20-0011679</t>
  </si>
  <si>
    <t>MP-20-0011453</t>
  </si>
  <si>
    <t>MP-20-0009515</t>
  </si>
  <si>
    <t>MP-20-0008559</t>
  </si>
  <si>
    <t>MP-20-0008547</t>
  </si>
  <si>
    <t>MP-20-0008507</t>
  </si>
  <si>
    <t>MP-20-0007025</t>
  </si>
  <si>
    <t>MP-20-0007011</t>
  </si>
  <si>
    <t>MP-20-0006950</t>
  </si>
  <si>
    <t>MP-19-0013660</t>
  </si>
  <si>
    <t>MP-19-0006552</t>
  </si>
  <si>
    <t>MP-19-0006379</t>
  </si>
  <si>
    <t>MP-19-0006378</t>
  </si>
  <si>
    <t>MP-19-0006066</t>
  </si>
  <si>
    <t>MP-19-0005093</t>
  </si>
  <si>
    <t>MP-19-0005081</t>
  </si>
  <si>
    <t>MP-21-0009819</t>
  </si>
  <si>
    <t>MP-21-0007891</t>
  </si>
  <si>
    <t>MP-21-0006327</t>
  </si>
  <si>
    <t>MP-21-0006282</t>
  </si>
  <si>
    <t>MP-21-0004978</t>
  </si>
  <si>
    <t>Lage</t>
  </si>
  <si>
    <t xml:space="preserve">x </t>
  </si>
  <si>
    <t xml:space="preserve">Scanned </t>
  </si>
  <si>
    <t>4 sc</t>
  </si>
  <si>
    <t>1 sc</t>
  </si>
  <si>
    <t>Age (y)</t>
  </si>
  <si>
    <t>Validated</t>
  </si>
  <si>
    <t xml:space="preserve">HE- Scanned </t>
  </si>
  <si>
    <t>Annotated</t>
  </si>
  <si>
    <t xml:space="preserve">MP-21-0013711 </t>
  </si>
  <si>
    <t xml:space="preserve">MP-21-0013300 </t>
  </si>
  <si>
    <t>Doberman Pinscher</t>
  </si>
  <si>
    <t xml:space="preserve">MP-21-0013159 </t>
  </si>
  <si>
    <t>Affenpinscher</t>
  </si>
  <si>
    <t>MP-21-0013078-1</t>
  </si>
  <si>
    <t>MP-21-0013078-2</t>
  </si>
  <si>
    <t xml:space="preserve">MP-21-0012901 </t>
  </si>
  <si>
    <t>MP-21-0012871</t>
  </si>
  <si>
    <t>MP-21-0011216</t>
  </si>
  <si>
    <t xml:space="preserve">MP-21-0011186 </t>
  </si>
  <si>
    <t xml:space="preserve">MP-21-0011163 </t>
  </si>
  <si>
    <t xml:space="preserve">MP-21-0011052 </t>
  </si>
  <si>
    <t>MP-21-0010964</t>
  </si>
  <si>
    <t xml:space="preserve">MP-21-0007582 </t>
  </si>
  <si>
    <t xml:space="preserve">MP-21-0004476 </t>
  </si>
  <si>
    <t xml:space="preserve">American Pit Bull </t>
  </si>
  <si>
    <t>MP-21-0004458</t>
  </si>
  <si>
    <t>MP-21-0004444</t>
  </si>
  <si>
    <t xml:space="preserve">MP-21-0004320 </t>
  </si>
  <si>
    <t>MP-21-0004311</t>
  </si>
  <si>
    <t>MP-21-0004299</t>
  </si>
  <si>
    <t>MP-21-0004288</t>
  </si>
  <si>
    <t xml:space="preserve">MP-21-0004163 </t>
  </si>
  <si>
    <t xml:space="preserve">MP-21-0004140 </t>
  </si>
  <si>
    <t>mc</t>
  </si>
  <si>
    <t>MP-21-0003900</t>
  </si>
  <si>
    <t>MP-21-0002488</t>
  </si>
  <si>
    <t>Miniature Schnauzer</t>
  </si>
  <si>
    <t xml:space="preserve">MP-21-0002433 </t>
  </si>
  <si>
    <t xml:space="preserve">MP-21-0002389 </t>
  </si>
  <si>
    <t>Chesapeake Bay Retriever</t>
  </si>
  <si>
    <t xml:space="preserve">MP-21-0002348 </t>
  </si>
  <si>
    <t xml:space="preserve">MP-21-0002300 </t>
  </si>
  <si>
    <t>Jack Russell Terrier</t>
  </si>
  <si>
    <t xml:space="preserve">MP-21-0000852 </t>
  </si>
  <si>
    <t>Labrador Retriever</t>
  </si>
  <si>
    <t>56.5</t>
  </si>
  <si>
    <t xml:space="preserve">MP-21-0000659 </t>
  </si>
  <si>
    <t>Bichon Frise</t>
  </si>
  <si>
    <t xml:space="preserve">MP-21-0000648 </t>
  </si>
  <si>
    <t>MP-21-0000604</t>
  </si>
  <si>
    <t>MP-21-0000585</t>
  </si>
  <si>
    <t>MP-21-0000518</t>
  </si>
  <si>
    <t>MP-20-0014084</t>
  </si>
  <si>
    <t>MP-20-0012053</t>
  </si>
  <si>
    <t>MP-20-0009016</t>
  </si>
  <si>
    <t xml:space="preserve">MP-20-0008986 </t>
  </si>
  <si>
    <t xml:space="preserve">MP-20-0008897 </t>
  </si>
  <si>
    <t>Boston Terrier</t>
  </si>
  <si>
    <t xml:space="preserve">MP-20-0008886 </t>
  </si>
  <si>
    <t>MP-20-0008774</t>
  </si>
  <si>
    <t xml:space="preserve">MP-20-0003427 </t>
  </si>
  <si>
    <t xml:space="preserve">MP-20-0002232 </t>
  </si>
  <si>
    <t>MP-20-0002151</t>
  </si>
  <si>
    <t>Papillon</t>
  </si>
  <si>
    <t xml:space="preserve">MP-20-0002148 </t>
  </si>
  <si>
    <t>MP-20-0002127</t>
  </si>
  <si>
    <t xml:space="preserve">Schnauzer </t>
  </si>
  <si>
    <t xml:space="preserve">MP-20-0002081 </t>
  </si>
  <si>
    <t>MP-20-0002008</t>
  </si>
  <si>
    <t>MP-20-0001931</t>
  </si>
  <si>
    <t>.</t>
  </si>
  <si>
    <t xml:space="preserve">MP-19-0010139 </t>
  </si>
  <si>
    <t xml:space="preserve">MP-19-0010011 </t>
  </si>
  <si>
    <t xml:space="preserve">MP-19-0008555 </t>
  </si>
  <si>
    <t xml:space="preserve">MP-19-0008554-3 </t>
  </si>
  <si>
    <t>MP-19-0008528</t>
  </si>
  <si>
    <t xml:space="preserve">MP-19-0008491 </t>
  </si>
  <si>
    <t xml:space="preserve">Bulldog </t>
  </si>
  <si>
    <t xml:space="preserve">MP-19-0008488 </t>
  </si>
  <si>
    <t>MP-19-0008089</t>
  </si>
  <si>
    <t xml:space="preserve">MP-19-0004473 </t>
  </si>
  <si>
    <t xml:space="preserve">MP-19-0004383 </t>
  </si>
  <si>
    <t xml:space="preserve">MP-19-0004249 </t>
  </si>
  <si>
    <t>7 Mo</t>
  </si>
  <si>
    <t>MP-19-0004225</t>
  </si>
  <si>
    <t xml:space="preserve">MP-19-0003150 </t>
  </si>
  <si>
    <t xml:space="preserve">MP-19-0003131 </t>
  </si>
  <si>
    <t>Pointer</t>
  </si>
  <si>
    <t xml:space="preserve">MP-19-0003121 </t>
  </si>
  <si>
    <t>MP-19-0003057</t>
  </si>
  <si>
    <t>MP-18-0000802</t>
  </si>
  <si>
    <t>MP-17-0014076</t>
  </si>
  <si>
    <t xml:space="preserve">MP-17-0014072 </t>
  </si>
  <si>
    <t>MP-17-0014039</t>
  </si>
  <si>
    <t>Poodle, Toy</t>
  </si>
  <si>
    <t>MP-17-0013882</t>
  </si>
  <si>
    <t>Bullmastiff</t>
  </si>
  <si>
    <t>MP-17-0003378</t>
  </si>
  <si>
    <t>MP-17-0003344</t>
  </si>
  <si>
    <t>Als 1939</t>
  </si>
  <si>
    <t>MP-19-0003037</t>
  </si>
  <si>
    <t>neg</t>
  </si>
  <si>
    <t xml:space="preserve">Als 8427 </t>
  </si>
  <si>
    <t xml:space="preserve">Als 20-13300 </t>
  </si>
  <si>
    <t>Als 9650_H3 !!</t>
  </si>
  <si>
    <t>MP-21-0011075</t>
  </si>
  <si>
    <t>MP-21-0011136</t>
  </si>
  <si>
    <t>MP-20-0014231</t>
  </si>
  <si>
    <t>MP-21-0012057</t>
  </si>
  <si>
    <t>MP-21-0005617</t>
  </si>
  <si>
    <t>MP-21-0000853</t>
  </si>
  <si>
    <t>MP-21-0000225</t>
  </si>
  <si>
    <t>MP-18-0012909</t>
  </si>
  <si>
    <t>MP-17-0003345</t>
  </si>
  <si>
    <t>MP-21-0012908</t>
  </si>
  <si>
    <t>Great dane</t>
  </si>
  <si>
    <t>English Setter</t>
  </si>
  <si>
    <t>Keeshond</t>
  </si>
  <si>
    <t>Beagle</t>
  </si>
  <si>
    <t>Puf</t>
  </si>
  <si>
    <t>Basenji</t>
  </si>
  <si>
    <t>Schnauzer</t>
  </si>
  <si>
    <t>MP-17-0003290-3</t>
  </si>
  <si>
    <t>MP-17-0003290-4</t>
  </si>
  <si>
    <t xml:space="preserve">Greyhound </t>
  </si>
  <si>
    <t>Pug</t>
  </si>
  <si>
    <t>Shih Tzu</t>
  </si>
  <si>
    <t>Staffordshire Terrier</t>
  </si>
  <si>
    <t>Cocker Spaniel</t>
  </si>
  <si>
    <t>Rotweiler</t>
  </si>
  <si>
    <t>Chow Chow</t>
  </si>
  <si>
    <t>Golden retriver</t>
  </si>
  <si>
    <t>American Staffordshire</t>
  </si>
  <si>
    <t>MP-21-0011955</t>
  </si>
  <si>
    <t xml:space="preserve">MP-21-0011250 </t>
  </si>
  <si>
    <t xml:space="preserve">MP-21-0011223 </t>
  </si>
  <si>
    <t>American Pit Bull Terrier</t>
  </si>
  <si>
    <t>MP-21-0011123</t>
  </si>
  <si>
    <t>MP-21-0011191</t>
  </si>
  <si>
    <t>MP-21-0004398</t>
  </si>
  <si>
    <t xml:space="preserve">MP-21-0004315 </t>
  </si>
  <si>
    <t>MP-21-0004254</t>
  </si>
  <si>
    <t>MP-21-0004143</t>
  </si>
  <si>
    <t>MP-21-0004141</t>
  </si>
  <si>
    <t>MP-21-0002336</t>
  </si>
  <si>
    <t xml:space="preserve">MP-21-0002310 </t>
  </si>
  <si>
    <t>MP-21-0002254</t>
  </si>
  <si>
    <t xml:space="preserve">MP-21-0000829 </t>
  </si>
  <si>
    <t>MP-21-0000828</t>
  </si>
  <si>
    <t xml:space="preserve">MP-21-0000821 </t>
  </si>
  <si>
    <t>MP-21-0000751</t>
  </si>
  <si>
    <t xml:space="preserve">MP-21-0000705 </t>
  </si>
  <si>
    <t xml:space="preserve">MP-21-0000605 </t>
  </si>
  <si>
    <t>MP-21-0000588</t>
  </si>
  <si>
    <t>MP-21-0000544</t>
  </si>
  <si>
    <t>MP-21-0000522</t>
  </si>
  <si>
    <t>MP-21-0000520</t>
  </si>
  <si>
    <t xml:space="preserve">MP-20-0014239 </t>
  </si>
  <si>
    <t xml:space="preserve">MP-20-0014232 </t>
  </si>
  <si>
    <t>MP-20-0009005</t>
  </si>
  <si>
    <t>MP-20-0003529</t>
  </si>
  <si>
    <t xml:space="preserve">MP-20-0003419 </t>
  </si>
  <si>
    <t>Collie</t>
  </si>
  <si>
    <t>MP-20-0003304</t>
  </si>
  <si>
    <t xml:space="preserve">MP-20-0003303 </t>
  </si>
  <si>
    <t>American Staffordshire Terrier</t>
  </si>
  <si>
    <t xml:space="preserve">MP-19-0008554-2 </t>
  </si>
  <si>
    <t>MP-19-0008539</t>
  </si>
  <si>
    <t>MP-19-0008490</t>
  </si>
  <si>
    <t xml:space="preserve">MP-19-0008069 </t>
  </si>
  <si>
    <t>MP-19-0008391</t>
  </si>
  <si>
    <t>MP-19-0004340</t>
  </si>
  <si>
    <t xml:space="preserve">MP-19-0004315 </t>
  </si>
  <si>
    <t xml:space="preserve">MP-19-0004313 </t>
  </si>
  <si>
    <t xml:space="preserve">MP-19-0003053 </t>
  </si>
  <si>
    <t xml:space="preserve">MP-18-0012852 </t>
  </si>
  <si>
    <t>MP-18-0000957</t>
  </si>
  <si>
    <t>MP-19-0004177</t>
  </si>
  <si>
    <t>Borzoi</t>
  </si>
  <si>
    <t>MP-17-0014094</t>
  </si>
  <si>
    <t>MP-17-0014077</t>
  </si>
  <si>
    <t xml:space="preserve">MP-17-0013794 </t>
  </si>
  <si>
    <t>MP-17-0013531</t>
  </si>
  <si>
    <t xml:space="preserve">MP-17-0013488 </t>
  </si>
  <si>
    <t xml:space="preserve">MP-17-0003201 </t>
  </si>
  <si>
    <t>MP-17-0003285</t>
  </si>
  <si>
    <t>Als 1841 !!</t>
  </si>
  <si>
    <t>Basset Hound</t>
  </si>
  <si>
    <t xml:space="preserve">MP-21-0013158 </t>
  </si>
  <si>
    <t>MP-21-0013151</t>
  </si>
  <si>
    <t xml:space="preserve">MP-21-0011249 </t>
  </si>
  <si>
    <t>MP-18-0012961</t>
  </si>
  <si>
    <t xml:space="preserve">MP-18-0012930 </t>
  </si>
  <si>
    <t xml:space="preserve">MP-18-0007672 </t>
  </si>
  <si>
    <t>MP-18-0007619</t>
  </si>
  <si>
    <t>MP-18-0007606</t>
  </si>
  <si>
    <t xml:space="preserve">Maltese </t>
  </si>
  <si>
    <t>MP-18-0007528</t>
  </si>
  <si>
    <t xml:space="preserve">IH-21-0013306 </t>
  </si>
  <si>
    <t>IH-21-0013282</t>
  </si>
  <si>
    <t xml:space="preserve">MP-21-0012910 </t>
  </si>
  <si>
    <t xml:space="preserve">MP-21-0012049 </t>
  </si>
  <si>
    <t>MP-21-0012048</t>
  </si>
  <si>
    <t>MP-18-0006977</t>
  </si>
  <si>
    <t xml:space="preserve">MP-18-0006963 </t>
  </si>
  <si>
    <t xml:space="preserve">MP-18-0006930 </t>
  </si>
  <si>
    <t>MP-18-0006838</t>
  </si>
  <si>
    <t xml:space="preserve">MP-18-0006806 </t>
  </si>
  <si>
    <t xml:space="preserve">MP-18-0005003 </t>
  </si>
  <si>
    <t xml:space="preserve">MP-18-0005009 </t>
  </si>
  <si>
    <t>MP-18-0005024</t>
  </si>
  <si>
    <t xml:space="preserve">IH-18-0004964 </t>
  </si>
  <si>
    <t>MP-18-0003955</t>
  </si>
  <si>
    <t xml:space="preserve">MP-18-0003954 </t>
  </si>
  <si>
    <t xml:space="preserve">MP-18-0013101 </t>
  </si>
  <si>
    <t xml:space="preserve">MP-18-0007443 </t>
  </si>
  <si>
    <t>MP-18-0007034</t>
  </si>
  <si>
    <t xml:space="preserve">MP-21-0013187 </t>
  </si>
  <si>
    <t xml:space="preserve">F </t>
  </si>
  <si>
    <t xml:space="preserve">MP-21-0012953 </t>
  </si>
  <si>
    <t xml:space="preserve">MP-21-0011028-1 </t>
  </si>
  <si>
    <t>MP-21-0010948</t>
  </si>
  <si>
    <t>MP-21-0010935</t>
  </si>
  <si>
    <t>MP-21-0010909</t>
  </si>
  <si>
    <t>MP-21-0010878</t>
  </si>
  <si>
    <t>MP-21-0010857</t>
  </si>
  <si>
    <t xml:space="preserve">MP-18-0003886 </t>
  </si>
  <si>
    <t xml:space="preserve">MP-18-0003823 </t>
  </si>
  <si>
    <t xml:space="preserve">MP-18-0003794 </t>
  </si>
  <si>
    <t xml:space="preserve">MP-18-0003749 </t>
  </si>
  <si>
    <t>Great Pyrenees</t>
  </si>
  <si>
    <t xml:space="preserve">MP-18-0003739 </t>
  </si>
  <si>
    <t>MP-18-0003707</t>
  </si>
  <si>
    <t xml:space="preserve">MP-18-0003692 </t>
  </si>
  <si>
    <t xml:space="preserve">MP-18-0003683 </t>
  </si>
  <si>
    <t xml:space="preserve">MP-18-0003642 </t>
  </si>
  <si>
    <t>MP-18-0002557</t>
  </si>
  <si>
    <t>MP-18-0002484</t>
  </si>
  <si>
    <t xml:space="preserve">MP-18-0002458 </t>
  </si>
  <si>
    <t>Cockapoo</t>
  </si>
  <si>
    <t>MP-18-0002451</t>
  </si>
  <si>
    <t xml:space="preserve">MP-18-0002437 </t>
  </si>
  <si>
    <t>MP-18-0002402</t>
  </si>
  <si>
    <t>MP-18-0002364</t>
  </si>
  <si>
    <t>MP-18-0002339</t>
  </si>
  <si>
    <t xml:space="preserve">MP-18-0001186 </t>
  </si>
  <si>
    <t xml:space="preserve">MP-18-0001140 </t>
  </si>
  <si>
    <t>MP-21-0013240</t>
  </si>
  <si>
    <t>MP-21-0013235</t>
  </si>
  <si>
    <t>MP-18-0015783</t>
  </si>
  <si>
    <t xml:space="preserve">MP-17-0013530 </t>
  </si>
  <si>
    <t xml:space="preserve">MP-18-0015782 </t>
  </si>
  <si>
    <t xml:space="preserve">MP-18-0007658 </t>
  </si>
  <si>
    <t>MP-18-0005177</t>
  </si>
  <si>
    <t xml:space="preserve">MP-19-0002956 </t>
  </si>
  <si>
    <t xml:space="preserve">MP-19-0002954 </t>
  </si>
  <si>
    <t>MP-19-0003064</t>
  </si>
  <si>
    <t>5 sc</t>
  </si>
  <si>
    <t>PM-18-0007540</t>
  </si>
  <si>
    <t>Encounter ID</t>
  </si>
  <si>
    <t>KIT 8</t>
  </si>
  <si>
    <t>MP-21-0004174</t>
  </si>
  <si>
    <t>MP-21-0002463</t>
  </si>
  <si>
    <t>MP-21-0002390</t>
  </si>
  <si>
    <t>MP-21-0000767</t>
  </si>
  <si>
    <t>German Shepherd</t>
  </si>
  <si>
    <t>MP-21-0000755</t>
  </si>
  <si>
    <t>MP-20-0014258</t>
  </si>
  <si>
    <t xml:space="preserve">MP-19-0010072 </t>
  </si>
  <si>
    <t>MP-19-0010014-2</t>
  </si>
  <si>
    <t>MP-19-0004404</t>
  </si>
  <si>
    <t xml:space="preserve">MP-17-0003222 </t>
  </si>
  <si>
    <t>Welsh Corgi</t>
  </si>
  <si>
    <t>Location</t>
  </si>
  <si>
    <t>MP-18-0015780</t>
  </si>
  <si>
    <t>MP-18-0002401</t>
  </si>
  <si>
    <t xml:space="preserve">MP-21-0011050 </t>
  </si>
  <si>
    <t>MP-21-0010934</t>
  </si>
  <si>
    <t xml:space="preserve">nicht auf Festpallte ! Am 18.2.22 gescannt </t>
  </si>
  <si>
    <t>Als 18-0003692_L2</t>
  </si>
  <si>
    <t>MP-21-0009796</t>
  </si>
  <si>
    <t>MP-21-0009691</t>
  </si>
  <si>
    <t>MP-21-0009595</t>
  </si>
  <si>
    <t>MP-21-0009205</t>
  </si>
  <si>
    <t>MP-21-0009129</t>
  </si>
  <si>
    <t>MP-21-0008977</t>
  </si>
  <si>
    <t>MP-21-0006263</t>
  </si>
  <si>
    <t>MP-21-0006023</t>
  </si>
  <si>
    <t>MP-21-0005473</t>
  </si>
  <si>
    <t>MP-21-0005001</t>
  </si>
  <si>
    <t>MP-21-0004891</t>
  </si>
  <si>
    <t>MP-21-0004764</t>
  </si>
  <si>
    <t>3 kein HE</t>
  </si>
  <si>
    <t>MP-21-0004272</t>
  </si>
  <si>
    <t>Duck Tolling Retriever</t>
  </si>
  <si>
    <t>MP-21-0002641</t>
  </si>
  <si>
    <t>MP-21-0001832</t>
  </si>
  <si>
    <t>Gordon Setter</t>
  </si>
  <si>
    <t>MP-21-0001622</t>
  </si>
  <si>
    <t>MP-21-0001052</t>
  </si>
  <si>
    <t>MP-21-0000068</t>
  </si>
  <si>
    <t>MP-20-0015687</t>
  </si>
  <si>
    <t>MP-20-0015375</t>
  </si>
  <si>
    <t>MP-20-0015373</t>
  </si>
  <si>
    <t>MP-20-0015288</t>
  </si>
  <si>
    <t>Blue Heeler</t>
  </si>
  <si>
    <t>MP-20-0014707</t>
  </si>
  <si>
    <t>MP-20-0014684</t>
  </si>
  <si>
    <t>MP-20-0014007</t>
  </si>
  <si>
    <t>Canaan Dog</t>
  </si>
  <si>
    <t>MP-20-0013986</t>
  </si>
  <si>
    <t>MP-20-0013073</t>
  </si>
  <si>
    <t>MP-20-0013069 1</t>
  </si>
  <si>
    <t>MP-20-0013069 2</t>
  </si>
  <si>
    <t>MP-20-0012986</t>
  </si>
  <si>
    <t>MP-20-0012917</t>
  </si>
  <si>
    <t>MP-20-0012902</t>
  </si>
  <si>
    <t>MP-20-0008714</t>
  </si>
  <si>
    <t>Heeler</t>
  </si>
  <si>
    <t>MP-20-0008628</t>
  </si>
  <si>
    <t>MP-20-0007158</t>
  </si>
  <si>
    <t>MP-19-0013732</t>
  </si>
  <si>
    <t>MP-19-0006130</t>
  </si>
  <si>
    <t>Shar-Pei</t>
  </si>
  <si>
    <t>MP-19-0006122</t>
  </si>
  <si>
    <t>MP-19-0005110</t>
  </si>
  <si>
    <t>Sc</t>
  </si>
  <si>
    <t>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</si>
</sst>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7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8EC5"/>
        <bgColor indexed="64"/>
      </patternFill>
    </fill>
    <fill>
      <patternFill patternType="solid">
        <fgColor rgb="FF9797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  <xf numFmtId="0" fontId="15" fillId="20" borderId="0" applyNumberFormat="0" applyBorder="0" applyAlignment="0" applyProtection="0"/>
  </cellStyleXfs>
  <cellXfs count="96">
    <xf numFmtId="0" fontId="0" fillId="0" borderId="0" xfId="0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2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8" fillId="17" borderId="0" xfId="0" applyFont="1" applyFill="1"/>
    <xf numFmtId="0" fontId="6" fillId="17" borderId="0" xfId="0" applyFont="1" applyFill="1"/>
    <xf numFmtId="0" fontId="8" fillId="0" borderId="0" xfId="0" applyFont="1"/>
    <xf numFmtId="10" fontId="8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5" fillId="0" borderId="0" xfId="0" applyFont="1"/>
    <xf numFmtId="0" fontId="0" fillId="17" borderId="0" xfId="0" applyFill="1"/>
    <xf numFmtId="0" fontId="9" fillId="0" borderId="1" xfId="3" applyFont="1" applyFill="1" applyAlignment="1">
      <alignment horizontal="center"/>
    </xf>
    <xf numFmtId="0" fontId="11" fillId="0" borderId="1" xfId="3" applyFont="1" applyFill="1" applyAlignment="1">
      <alignment horizontal="center"/>
    </xf>
    <xf numFmtId="0" fontId="14" fillId="0" borderId="1" xfId="3" applyFont="1" applyFill="1" applyAlignment="1">
      <alignment horizontal="center"/>
    </xf>
    <xf numFmtId="0" fontId="11" fillId="16" borderId="1" xfId="3" applyFont="1" applyFill="1" applyAlignment="1">
      <alignment horizontal="center"/>
    </xf>
    <xf numFmtId="0" fontId="9" fillId="16" borderId="1" xfId="3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3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7" fillId="2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7" fillId="18" borderId="0" xfId="0" applyFont="1" applyFill="1" applyAlignment="1">
      <alignment horizontal="center"/>
    </xf>
    <xf numFmtId="0" fontId="19" fillId="18" borderId="0" xfId="0" applyFont="1" applyFill="1" applyAlignment="1">
      <alignment horizontal="center"/>
    </xf>
    <xf numFmtId="164" fontId="8" fillId="18" borderId="0" xfId="0" applyNumberFormat="1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0" fontId="22" fillId="2" borderId="0" xfId="1" applyFont="1" applyAlignment="1">
      <alignment horizontal="center"/>
    </xf>
    <xf numFmtId="0" fontId="8" fillId="5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5" fillId="20" borderId="0" xfId="4" applyAlignment="1">
      <alignment horizontal="center"/>
    </xf>
    <xf numFmtId="0" fontId="23" fillId="20" borderId="0" xfId="4" applyFont="1" applyAlignment="1">
      <alignment horizontal="center"/>
    </xf>
    <xf numFmtId="0" fontId="6" fillId="23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18" borderId="0" xfId="0" applyFont="1" applyFill="1" applyAlignment="1">
      <alignment horizontal="center"/>
    </xf>
    <xf numFmtId="0" fontId="26" fillId="20" borderId="0" xfId="4" applyFont="1" applyAlignment="1">
      <alignment horizontal="center"/>
    </xf>
    <xf numFmtId="0" fontId="27" fillId="3" borderId="0" xfId="2" applyFont="1" applyAlignment="1">
      <alignment horizontal="center"/>
    </xf>
    <xf numFmtId="2" fontId="8" fillId="0" borderId="0" xfId="0" applyNumberFormat="1" applyFont="1"/>
    <xf numFmtId="2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19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4" fillId="0" borderId="0" xfId="2" applyFill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4" applyFill="1" applyAlignment="1">
      <alignment horizontal="center"/>
    </xf>
    <xf numFmtId="0" fontId="21" fillId="0" borderId="0" xfId="0" applyFont="1" applyFill="1" applyAlignment="1">
      <alignment horizontal="center"/>
    </xf>
    <xf numFmtId="0" fontId="26" fillId="0" borderId="0" xfId="4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3" fillId="0" borderId="0" xfId="4" applyFont="1" applyFill="1" applyAlignment="1">
      <alignment horizontal="center"/>
    </xf>
  </cellXfs>
  <cellStyles count="5">
    <cellStyle name="Gut" xfId="1" builtinId="26"/>
    <cellStyle name="Neutral" xfId="2" builtinId="28"/>
    <cellStyle name="Notiz" xfId="3" builtinId="10"/>
    <cellStyle name="Schlecht" xfId="4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workbookViewId="0">
      <selection sqref="A1:XFD1"/>
    </sheetView>
  </sheetViews>
  <sheetFormatPr baseColWidth="10" defaultColWidth="11.5" defaultRowHeight="15" x14ac:dyDescent="0.2"/>
  <cols>
    <col min="1" max="1" width="17.5" style="32" customWidth="1"/>
    <col min="2" max="2" width="20.83203125" customWidth="1"/>
    <col min="3" max="3" width="11.33203125" customWidth="1"/>
    <col min="4" max="4" width="12.33203125" customWidth="1"/>
    <col min="6" max="6" width="11.5" style="32"/>
    <col min="9" max="9" width="14.5" customWidth="1"/>
    <col min="13" max="13" width="7.83203125" customWidth="1"/>
    <col min="16" max="16" width="20.33203125" customWidth="1"/>
    <col min="17" max="18" width="11.5" style="19"/>
    <col min="19" max="19" width="16" customWidth="1"/>
  </cols>
  <sheetData>
    <row r="1" spans="1:1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248</v>
      </c>
      <c r="N1" s="11" t="s">
        <v>250</v>
      </c>
      <c r="O1" s="12" t="s">
        <v>12</v>
      </c>
      <c r="Q1"/>
      <c r="R1"/>
    </row>
    <row r="2" spans="1:18" ht="16" x14ac:dyDescent="0.2">
      <c r="A2" s="7" t="s">
        <v>13</v>
      </c>
      <c r="B2" s="13" t="s">
        <v>14</v>
      </c>
      <c r="C2" s="13" t="s">
        <v>15</v>
      </c>
      <c r="D2" s="13">
        <v>12</v>
      </c>
      <c r="E2" s="13">
        <v>2</v>
      </c>
      <c r="F2" s="20" t="s">
        <v>16</v>
      </c>
      <c r="G2" s="13">
        <v>31.4</v>
      </c>
      <c r="H2" s="13">
        <v>2.7</v>
      </c>
      <c r="I2" s="13">
        <v>84.78</v>
      </c>
      <c r="J2" s="13">
        <v>4</v>
      </c>
      <c r="K2" s="14" t="s">
        <v>17</v>
      </c>
      <c r="L2" s="15">
        <v>2</v>
      </c>
      <c r="M2" s="13"/>
      <c r="N2" s="13" t="s">
        <v>18</v>
      </c>
      <c r="O2" s="13">
        <v>94</v>
      </c>
      <c r="Q2"/>
      <c r="R2"/>
    </row>
    <row r="3" spans="1:18" ht="16" x14ac:dyDescent="0.2">
      <c r="A3" s="7" t="s">
        <v>19</v>
      </c>
      <c r="B3" s="13" t="s">
        <v>14</v>
      </c>
      <c r="C3" s="13" t="s">
        <v>20</v>
      </c>
      <c r="D3" s="13">
        <v>11</v>
      </c>
      <c r="E3" s="13">
        <v>2</v>
      </c>
      <c r="F3" s="20" t="s">
        <v>16</v>
      </c>
      <c r="G3" s="13">
        <v>18.399999999999999</v>
      </c>
      <c r="H3" s="13">
        <v>1.43</v>
      </c>
      <c r="I3" s="13">
        <v>26.37</v>
      </c>
      <c r="J3" s="13">
        <v>4</v>
      </c>
      <c r="K3" s="14" t="s">
        <v>17</v>
      </c>
      <c r="L3" s="15">
        <v>2</v>
      </c>
      <c r="M3" s="13"/>
      <c r="N3" s="13" t="s">
        <v>18</v>
      </c>
      <c r="O3" s="13">
        <v>90</v>
      </c>
      <c r="Q3"/>
      <c r="R3"/>
    </row>
    <row r="4" spans="1:18" ht="16" x14ac:dyDescent="0.2">
      <c r="A4" s="7" t="s">
        <v>21</v>
      </c>
      <c r="B4" s="13" t="s">
        <v>22</v>
      </c>
      <c r="C4" s="13" t="s">
        <v>20</v>
      </c>
      <c r="D4" s="13">
        <v>6</v>
      </c>
      <c r="E4" s="13">
        <v>2</v>
      </c>
      <c r="F4" s="20" t="s">
        <v>16</v>
      </c>
      <c r="G4" s="13">
        <v>13.4</v>
      </c>
      <c r="H4" s="13">
        <v>2.57</v>
      </c>
      <c r="I4" s="13">
        <v>34.39</v>
      </c>
      <c r="J4" s="13">
        <v>4</v>
      </c>
      <c r="K4" s="14" t="s">
        <v>17</v>
      </c>
      <c r="L4" s="14">
        <v>3</v>
      </c>
      <c r="M4" s="13"/>
      <c r="N4" s="13" t="s">
        <v>18</v>
      </c>
      <c r="O4" s="13">
        <v>96</v>
      </c>
      <c r="Q4"/>
      <c r="R4"/>
    </row>
    <row r="5" spans="1:18" ht="16" x14ac:dyDescent="0.2">
      <c r="A5" s="7" t="s">
        <v>23</v>
      </c>
      <c r="B5" s="13" t="s">
        <v>24</v>
      </c>
      <c r="C5" s="13" t="s">
        <v>24</v>
      </c>
      <c r="D5" s="13" t="s">
        <v>24</v>
      </c>
      <c r="E5" s="13">
        <v>2</v>
      </c>
      <c r="F5" s="20" t="s">
        <v>16</v>
      </c>
      <c r="G5" s="13">
        <v>17.8</v>
      </c>
      <c r="H5" s="13">
        <v>3.2</v>
      </c>
      <c r="I5" s="13">
        <v>56.96</v>
      </c>
      <c r="J5" s="13">
        <v>4</v>
      </c>
      <c r="K5" s="14" t="s">
        <v>17</v>
      </c>
      <c r="L5" s="15">
        <v>2</v>
      </c>
      <c r="M5" s="13"/>
      <c r="N5" s="13" t="s">
        <v>18</v>
      </c>
      <c r="O5" s="13">
        <v>96</v>
      </c>
      <c r="Q5"/>
      <c r="R5"/>
    </row>
    <row r="6" spans="1:18" ht="16" x14ac:dyDescent="0.2">
      <c r="A6" s="7" t="s">
        <v>25</v>
      </c>
      <c r="B6" s="13" t="s">
        <v>26</v>
      </c>
      <c r="C6" s="13" t="s">
        <v>20</v>
      </c>
      <c r="D6" s="13">
        <v>11</v>
      </c>
      <c r="E6" s="13">
        <v>2</v>
      </c>
      <c r="F6" s="20" t="s">
        <v>16</v>
      </c>
      <c r="G6" s="13">
        <v>36</v>
      </c>
      <c r="H6" s="13">
        <v>3.7</v>
      </c>
      <c r="I6" s="13">
        <v>133.19999999999999</v>
      </c>
      <c r="J6" s="13">
        <v>4</v>
      </c>
      <c r="K6" s="16" t="s">
        <v>27</v>
      </c>
      <c r="L6" s="15">
        <v>2</v>
      </c>
      <c r="M6" s="13"/>
      <c r="N6" s="13" t="s">
        <v>18</v>
      </c>
      <c r="O6" s="13">
        <v>98</v>
      </c>
      <c r="Q6"/>
      <c r="R6"/>
    </row>
    <row r="7" spans="1:18" ht="16" x14ac:dyDescent="0.2">
      <c r="A7" s="7" t="s">
        <v>28</v>
      </c>
      <c r="B7" s="13" t="s">
        <v>29</v>
      </c>
      <c r="C7" s="13" t="s">
        <v>15</v>
      </c>
      <c r="D7" s="13" t="s">
        <v>24</v>
      </c>
      <c r="E7" s="13">
        <v>2</v>
      </c>
      <c r="F7" s="20" t="s">
        <v>16</v>
      </c>
      <c r="G7" s="13">
        <v>39.799999999999997</v>
      </c>
      <c r="H7" s="13">
        <v>3.1</v>
      </c>
      <c r="I7" s="13">
        <v>123.38</v>
      </c>
      <c r="J7" s="13">
        <v>4</v>
      </c>
      <c r="K7" s="14" t="s">
        <v>17</v>
      </c>
      <c r="L7" s="14">
        <v>3</v>
      </c>
      <c r="M7" s="13"/>
      <c r="N7" s="13" t="s">
        <v>18</v>
      </c>
      <c r="O7" s="13">
        <v>97</v>
      </c>
      <c r="Q7"/>
      <c r="R7"/>
    </row>
    <row r="8" spans="1:18" ht="16" x14ac:dyDescent="0.2">
      <c r="A8" s="7" t="s">
        <v>30</v>
      </c>
      <c r="B8" s="13" t="s">
        <v>14</v>
      </c>
      <c r="C8" s="13" t="s">
        <v>20</v>
      </c>
      <c r="D8" s="13">
        <v>11</v>
      </c>
      <c r="E8" s="13">
        <v>2</v>
      </c>
      <c r="F8" s="20" t="s">
        <v>16</v>
      </c>
      <c r="G8" s="13">
        <v>14</v>
      </c>
      <c r="H8" s="13">
        <v>1.8</v>
      </c>
      <c r="I8" s="13">
        <v>25.2</v>
      </c>
      <c r="J8" s="13">
        <v>4</v>
      </c>
      <c r="K8" s="14" t="s">
        <v>17</v>
      </c>
      <c r="L8" s="14">
        <v>3</v>
      </c>
      <c r="M8" s="13"/>
      <c r="N8" s="13" t="s">
        <v>18</v>
      </c>
      <c r="O8" s="13">
        <v>98</v>
      </c>
      <c r="Q8"/>
      <c r="R8"/>
    </row>
    <row r="9" spans="1:18" ht="16" x14ac:dyDescent="0.2">
      <c r="A9" s="7" t="s">
        <v>31</v>
      </c>
      <c r="B9" s="13" t="s">
        <v>32</v>
      </c>
      <c r="C9" s="13" t="s">
        <v>20</v>
      </c>
      <c r="D9" s="13">
        <v>7</v>
      </c>
      <c r="E9" s="13">
        <v>2</v>
      </c>
      <c r="F9" s="20" t="s">
        <v>16</v>
      </c>
      <c r="G9" s="13">
        <v>40.4</v>
      </c>
      <c r="H9" s="13">
        <v>3.47</v>
      </c>
      <c r="I9" s="13">
        <v>140.18</v>
      </c>
      <c r="J9" s="13">
        <v>4</v>
      </c>
      <c r="K9" s="14" t="s">
        <v>17</v>
      </c>
      <c r="L9" s="14">
        <v>3</v>
      </c>
      <c r="M9" s="13"/>
      <c r="N9" s="13" t="s">
        <v>18</v>
      </c>
      <c r="O9" s="17">
        <v>24</v>
      </c>
      <c r="Q9"/>
      <c r="R9"/>
    </row>
    <row r="10" spans="1:18" ht="16" x14ac:dyDescent="0.2">
      <c r="A10" s="7" t="s">
        <v>33</v>
      </c>
      <c r="B10" s="13" t="s">
        <v>24</v>
      </c>
      <c r="C10" s="13" t="s">
        <v>15</v>
      </c>
      <c r="D10" s="13">
        <v>11</v>
      </c>
      <c r="E10" s="13">
        <v>2</v>
      </c>
      <c r="F10" s="20" t="s">
        <v>16</v>
      </c>
      <c r="G10" s="13">
        <v>50</v>
      </c>
      <c r="H10" s="13">
        <v>2.8</v>
      </c>
      <c r="I10" s="13">
        <v>140.5</v>
      </c>
      <c r="J10" s="13">
        <v>4</v>
      </c>
      <c r="K10" s="34" t="s">
        <v>17</v>
      </c>
      <c r="L10" s="34">
        <v>3</v>
      </c>
      <c r="M10" s="13"/>
      <c r="N10" s="13" t="s">
        <v>18</v>
      </c>
      <c r="O10" s="13">
        <v>98</v>
      </c>
      <c r="Q10"/>
      <c r="R10"/>
    </row>
    <row r="11" spans="1:18" ht="16" x14ac:dyDescent="0.2">
      <c r="A11" s="7" t="s">
        <v>34</v>
      </c>
      <c r="B11" s="13" t="s">
        <v>24</v>
      </c>
      <c r="C11" s="13" t="s">
        <v>20</v>
      </c>
      <c r="D11" s="13">
        <v>9</v>
      </c>
      <c r="E11" s="7">
        <v>1</v>
      </c>
      <c r="F11" s="20" t="s">
        <v>16</v>
      </c>
      <c r="G11" s="13">
        <v>5</v>
      </c>
      <c r="H11" s="13">
        <v>1.6</v>
      </c>
      <c r="I11" s="13">
        <v>7.8</v>
      </c>
      <c r="J11" s="13">
        <v>4</v>
      </c>
      <c r="K11" s="35" t="s">
        <v>27</v>
      </c>
      <c r="L11" s="36">
        <v>2</v>
      </c>
      <c r="M11" s="13"/>
      <c r="N11" s="13" t="s">
        <v>18</v>
      </c>
      <c r="O11" s="13">
        <v>98</v>
      </c>
      <c r="Q11"/>
      <c r="R11"/>
    </row>
    <row r="12" spans="1:18" ht="16" x14ac:dyDescent="0.2">
      <c r="A12" s="7" t="s">
        <v>35</v>
      </c>
      <c r="B12" s="13" t="s">
        <v>36</v>
      </c>
      <c r="C12" s="13" t="s">
        <v>20</v>
      </c>
      <c r="D12" s="13">
        <v>11</v>
      </c>
      <c r="E12" s="13">
        <v>2</v>
      </c>
      <c r="F12" s="20" t="s">
        <v>16</v>
      </c>
      <c r="G12" s="13">
        <v>60</v>
      </c>
      <c r="H12" s="13">
        <v>2.6</v>
      </c>
      <c r="I12" s="13">
        <v>156.30000000000001</v>
      </c>
      <c r="J12" s="13">
        <v>4</v>
      </c>
      <c r="K12" s="14" t="s">
        <v>17</v>
      </c>
      <c r="L12" s="14">
        <v>3</v>
      </c>
      <c r="M12" s="13"/>
      <c r="N12" s="13" t="s">
        <v>18</v>
      </c>
      <c r="O12" s="13">
        <v>96</v>
      </c>
      <c r="Q12"/>
      <c r="R12"/>
    </row>
    <row r="13" spans="1:18" ht="16" x14ac:dyDescent="0.2">
      <c r="A13" s="7" t="s">
        <v>37</v>
      </c>
      <c r="B13" s="13" t="s">
        <v>38</v>
      </c>
      <c r="C13" s="13" t="s">
        <v>15</v>
      </c>
      <c r="D13" s="13">
        <v>8</v>
      </c>
      <c r="E13" s="13">
        <v>2</v>
      </c>
      <c r="F13" s="20" t="s">
        <v>16</v>
      </c>
      <c r="G13" s="13">
        <v>28</v>
      </c>
      <c r="H13" s="13">
        <v>2.6</v>
      </c>
      <c r="I13" s="13">
        <v>73.900000000000006</v>
      </c>
      <c r="J13" s="13">
        <v>4</v>
      </c>
      <c r="K13" s="14" t="s">
        <v>17</v>
      </c>
      <c r="L13" s="15">
        <v>2</v>
      </c>
      <c r="M13" s="13"/>
      <c r="N13" s="13" t="s">
        <v>18</v>
      </c>
      <c r="O13" s="13">
        <v>97</v>
      </c>
      <c r="Q13"/>
      <c r="R13"/>
    </row>
    <row r="14" spans="1:18" ht="16" x14ac:dyDescent="0.2">
      <c r="A14" s="7" t="s">
        <v>39</v>
      </c>
      <c r="B14" s="13" t="s">
        <v>24</v>
      </c>
      <c r="C14" s="13" t="s">
        <v>24</v>
      </c>
      <c r="D14" s="13" t="s">
        <v>24</v>
      </c>
      <c r="E14" s="13">
        <v>2</v>
      </c>
      <c r="F14" s="20" t="s">
        <v>16</v>
      </c>
      <c r="G14" s="13">
        <v>36</v>
      </c>
      <c r="H14" s="13">
        <v>3.2</v>
      </c>
      <c r="I14" s="13">
        <v>116</v>
      </c>
      <c r="J14" s="13">
        <v>4</v>
      </c>
      <c r="K14" s="34" t="s">
        <v>17</v>
      </c>
      <c r="L14" s="34">
        <v>3</v>
      </c>
      <c r="M14" s="13" t="s">
        <v>47</v>
      </c>
      <c r="N14" s="13" t="s">
        <v>18</v>
      </c>
      <c r="O14" s="13">
        <v>91</v>
      </c>
      <c r="Q14"/>
      <c r="R14"/>
    </row>
    <row r="15" spans="1:18" ht="16" x14ac:dyDescent="0.2">
      <c r="A15" s="7" t="s">
        <v>40</v>
      </c>
      <c r="B15" s="13" t="s">
        <v>41</v>
      </c>
      <c r="C15" s="13" t="s">
        <v>15</v>
      </c>
      <c r="D15" s="13">
        <v>11</v>
      </c>
      <c r="E15" s="13">
        <v>2</v>
      </c>
      <c r="F15" s="20" t="s">
        <v>16</v>
      </c>
      <c r="G15" s="13">
        <v>70</v>
      </c>
      <c r="H15" s="13">
        <v>2.7</v>
      </c>
      <c r="I15" s="13">
        <v>189.8</v>
      </c>
      <c r="J15" s="13">
        <v>4</v>
      </c>
      <c r="K15" s="14" t="s">
        <v>17</v>
      </c>
      <c r="L15" s="14">
        <v>3</v>
      </c>
      <c r="M15" s="13"/>
      <c r="N15" s="13" t="s">
        <v>18</v>
      </c>
      <c r="O15" s="13">
        <v>97</v>
      </c>
      <c r="Q15"/>
      <c r="R15"/>
    </row>
    <row r="16" spans="1:18" ht="16" x14ac:dyDescent="0.2">
      <c r="A16" s="7" t="s">
        <v>42</v>
      </c>
      <c r="B16" s="13" t="s">
        <v>24</v>
      </c>
      <c r="C16" s="13" t="s">
        <v>15</v>
      </c>
      <c r="D16" s="13">
        <v>5</v>
      </c>
      <c r="E16" s="13">
        <v>2</v>
      </c>
      <c r="F16" s="20" t="s">
        <v>16</v>
      </c>
      <c r="G16" s="13">
        <v>50</v>
      </c>
      <c r="H16" s="13">
        <v>2.8</v>
      </c>
      <c r="I16" s="13">
        <v>141.30000000000001</v>
      </c>
      <c r="J16" s="13">
        <v>4</v>
      </c>
      <c r="K16" s="14" t="s">
        <v>17</v>
      </c>
      <c r="L16" s="15">
        <v>2</v>
      </c>
      <c r="M16" s="13"/>
      <c r="N16" s="13" t="s">
        <v>18</v>
      </c>
      <c r="O16" s="13">
        <v>96</v>
      </c>
      <c r="Q16"/>
      <c r="R16"/>
    </row>
    <row r="17" spans="1:18" ht="16" x14ac:dyDescent="0.2">
      <c r="A17" s="7" t="s">
        <v>43</v>
      </c>
      <c r="B17" s="13" t="s">
        <v>44</v>
      </c>
      <c r="C17" s="13" t="s">
        <v>15</v>
      </c>
      <c r="D17" s="13">
        <v>12</v>
      </c>
      <c r="E17" s="13">
        <v>2</v>
      </c>
      <c r="F17" s="20" t="s">
        <v>16</v>
      </c>
      <c r="G17" s="13">
        <v>30</v>
      </c>
      <c r="H17" s="13">
        <v>2.8</v>
      </c>
      <c r="I17" s="13">
        <v>84.5</v>
      </c>
      <c r="J17" s="13">
        <v>4</v>
      </c>
      <c r="K17" s="14" t="s">
        <v>17</v>
      </c>
      <c r="L17" s="15">
        <v>2</v>
      </c>
      <c r="M17" s="13"/>
      <c r="N17" s="13" t="s">
        <v>18</v>
      </c>
      <c r="O17" s="13">
        <v>97</v>
      </c>
      <c r="Q17"/>
      <c r="R17"/>
    </row>
    <row r="18" spans="1:18" ht="16" x14ac:dyDescent="0.2">
      <c r="A18" s="7" t="s">
        <v>45</v>
      </c>
      <c r="B18" s="13" t="s">
        <v>24</v>
      </c>
      <c r="C18" s="13" t="s">
        <v>46</v>
      </c>
      <c r="D18" s="13">
        <v>9</v>
      </c>
      <c r="E18" s="13">
        <v>2</v>
      </c>
      <c r="F18" s="20" t="s">
        <v>16</v>
      </c>
      <c r="G18" s="18">
        <v>4</v>
      </c>
      <c r="H18" s="13">
        <v>2.0699999999999998</v>
      </c>
      <c r="I18" s="13">
        <v>8.2799999999999994</v>
      </c>
      <c r="J18" s="13">
        <v>4</v>
      </c>
      <c r="K18" s="37" t="s">
        <v>27</v>
      </c>
      <c r="L18" s="15">
        <v>2</v>
      </c>
      <c r="M18" s="13" t="s">
        <v>47</v>
      </c>
      <c r="N18" s="13" t="s">
        <v>18</v>
      </c>
      <c r="O18" s="13">
        <v>93</v>
      </c>
      <c r="Q18"/>
      <c r="R18"/>
    </row>
    <row r="19" spans="1:18" ht="16" x14ac:dyDescent="0.2">
      <c r="A19" s="7" t="s">
        <v>48</v>
      </c>
      <c r="B19" s="13" t="s">
        <v>38</v>
      </c>
      <c r="C19" s="13" t="s">
        <v>46</v>
      </c>
      <c r="D19" s="13">
        <v>8</v>
      </c>
      <c r="E19" s="13">
        <v>2</v>
      </c>
      <c r="F19" s="20" t="s">
        <v>16</v>
      </c>
      <c r="G19" s="18">
        <v>9.1999999999999993</v>
      </c>
      <c r="H19" s="13">
        <v>1.8</v>
      </c>
      <c r="I19" s="13">
        <v>16.559999999999999</v>
      </c>
      <c r="J19" s="13">
        <v>4</v>
      </c>
      <c r="K19" s="34" t="s">
        <v>17</v>
      </c>
      <c r="L19" s="34">
        <v>3</v>
      </c>
      <c r="M19" s="13"/>
      <c r="N19" s="13" t="s">
        <v>18</v>
      </c>
      <c r="O19" s="13">
        <v>98</v>
      </c>
      <c r="Q19"/>
      <c r="R19"/>
    </row>
    <row r="20" spans="1:18" ht="16" x14ac:dyDescent="0.2">
      <c r="A20" s="7" t="s">
        <v>49</v>
      </c>
      <c r="B20" s="13" t="s">
        <v>50</v>
      </c>
      <c r="C20" s="13" t="s">
        <v>20</v>
      </c>
      <c r="D20" s="13">
        <v>10</v>
      </c>
      <c r="E20" s="13">
        <v>2</v>
      </c>
      <c r="F20" s="20" t="s">
        <v>16</v>
      </c>
      <c r="G20" s="13">
        <v>22.6</v>
      </c>
      <c r="H20" s="13">
        <v>2.57</v>
      </c>
      <c r="I20" s="13">
        <v>58.01</v>
      </c>
      <c r="J20" s="13">
        <v>4</v>
      </c>
      <c r="K20" s="38" t="s">
        <v>17</v>
      </c>
      <c r="L20" s="38">
        <v>3</v>
      </c>
      <c r="M20" s="13"/>
      <c r="N20" s="13" t="s">
        <v>18</v>
      </c>
      <c r="O20" s="13">
        <v>94</v>
      </c>
      <c r="Q20"/>
      <c r="R20"/>
    </row>
    <row r="21" spans="1:18" ht="16" x14ac:dyDescent="0.2">
      <c r="A21" s="7" t="s">
        <v>51</v>
      </c>
      <c r="B21" s="13" t="s">
        <v>24</v>
      </c>
      <c r="C21" s="13" t="s">
        <v>15</v>
      </c>
      <c r="D21" s="13">
        <v>4</v>
      </c>
      <c r="E21" s="13">
        <v>2</v>
      </c>
      <c r="F21" s="20" t="s">
        <v>16</v>
      </c>
      <c r="G21" s="13">
        <v>45</v>
      </c>
      <c r="H21" s="13">
        <v>2.8</v>
      </c>
      <c r="I21" s="13">
        <v>124.7</v>
      </c>
      <c r="J21" s="13">
        <v>4</v>
      </c>
      <c r="K21" s="35" t="s">
        <v>27</v>
      </c>
      <c r="L21" s="36">
        <v>2</v>
      </c>
      <c r="M21" s="13"/>
      <c r="N21" s="13" t="s">
        <v>249</v>
      </c>
      <c r="O21" s="13">
        <v>97</v>
      </c>
      <c r="Q21"/>
      <c r="R21"/>
    </row>
    <row r="22" spans="1:18" ht="16" x14ac:dyDescent="0.2">
      <c r="A22" s="7" t="s">
        <v>52</v>
      </c>
      <c r="B22" s="13" t="s">
        <v>53</v>
      </c>
      <c r="C22" s="13" t="s">
        <v>20</v>
      </c>
      <c r="D22" s="13">
        <v>6</v>
      </c>
      <c r="E22" s="7">
        <v>3</v>
      </c>
      <c r="F22" s="20" t="s">
        <v>16</v>
      </c>
      <c r="G22" s="13" t="s">
        <v>24</v>
      </c>
      <c r="H22" s="13" t="s">
        <v>24</v>
      </c>
      <c r="I22" s="13" t="s">
        <v>24</v>
      </c>
      <c r="J22" s="13">
        <v>2</v>
      </c>
      <c r="K22" s="14" t="s">
        <v>17</v>
      </c>
      <c r="L22" s="14">
        <v>3</v>
      </c>
      <c r="M22" s="13"/>
      <c r="N22" s="13" t="s">
        <v>18</v>
      </c>
      <c r="O22" s="17">
        <v>28</v>
      </c>
      <c r="Q22"/>
      <c r="R22"/>
    </row>
    <row r="23" spans="1:18" ht="16" x14ac:dyDescent="0.2">
      <c r="A23" s="7" t="s">
        <v>54</v>
      </c>
      <c r="B23" s="13" t="s">
        <v>55</v>
      </c>
      <c r="C23" s="13" t="s">
        <v>15</v>
      </c>
      <c r="D23" s="13">
        <v>5</v>
      </c>
      <c r="E23" s="13">
        <v>2</v>
      </c>
      <c r="F23" s="20" t="s">
        <v>16</v>
      </c>
      <c r="G23" s="13">
        <v>27.6</v>
      </c>
      <c r="H23" s="13">
        <v>4.47</v>
      </c>
      <c r="I23" s="13">
        <v>123.33</v>
      </c>
      <c r="J23" s="13">
        <v>4</v>
      </c>
      <c r="K23" s="14" t="s">
        <v>17</v>
      </c>
      <c r="L23" s="14">
        <v>3</v>
      </c>
      <c r="M23" s="13"/>
      <c r="N23" s="13" t="s">
        <v>18</v>
      </c>
      <c r="O23" s="13">
        <v>96</v>
      </c>
      <c r="Q23"/>
      <c r="R23"/>
    </row>
    <row r="24" spans="1:18" ht="16" x14ac:dyDescent="0.2">
      <c r="A24" s="7" t="s">
        <v>56</v>
      </c>
      <c r="B24" s="13" t="s">
        <v>24</v>
      </c>
      <c r="C24" s="13" t="s">
        <v>15</v>
      </c>
      <c r="D24" s="13">
        <v>7</v>
      </c>
      <c r="E24" s="13">
        <v>2</v>
      </c>
      <c r="F24" s="20" t="s">
        <v>16</v>
      </c>
      <c r="G24" s="13">
        <v>75</v>
      </c>
      <c r="H24" s="13">
        <v>2</v>
      </c>
      <c r="I24" s="13">
        <v>153.5</v>
      </c>
      <c r="J24" s="13">
        <v>4</v>
      </c>
      <c r="K24" s="14" t="s">
        <v>17</v>
      </c>
      <c r="L24" s="14">
        <v>3</v>
      </c>
      <c r="M24" s="13"/>
      <c r="N24" s="13" t="s">
        <v>18</v>
      </c>
      <c r="O24" s="13">
        <v>92</v>
      </c>
      <c r="Q24"/>
      <c r="R24"/>
    </row>
    <row r="25" spans="1:18" ht="16" x14ac:dyDescent="0.2">
      <c r="A25" s="7" t="s">
        <v>57</v>
      </c>
      <c r="B25" s="13" t="s">
        <v>22</v>
      </c>
      <c r="C25" s="13" t="s">
        <v>15</v>
      </c>
      <c r="D25" s="13">
        <v>7</v>
      </c>
      <c r="E25" s="13">
        <v>2</v>
      </c>
      <c r="F25" s="20" t="s">
        <v>16</v>
      </c>
      <c r="G25" s="13">
        <v>32</v>
      </c>
      <c r="H25" s="13">
        <v>3</v>
      </c>
      <c r="I25" s="13">
        <v>94.6</v>
      </c>
      <c r="J25" s="13">
        <v>4</v>
      </c>
      <c r="K25" s="14" t="s">
        <v>17</v>
      </c>
      <c r="L25" s="15">
        <v>2</v>
      </c>
      <c r="M25" s="13"/>
      <c r="N25" s="13" t="s">
        <v>18</v>
      </c>
      <c r="O25" s="13">
        <v>97</v>
      </c>
      <c r="Q25"/>
      <c r="R25"/>
    </row>
    <row r="26" spans="1:18" ht="16" x14ac:dyDescent="0.2">
      <c r="A26" s="7" t="s">
        <v>58</v>
      </c>
      <c r="B26" s="13" t="s">
        <v>24</v>
      </c>
      <c r="C26" s="13" t="s">
        <v>15</v>
      </c>
      <c r="D26" s="13">
        <v>5</v>
      </c>
      <c r="E26" s="7">
        <v>1</v>
      </c>
      <c r="F26" s="20" t="s">
        <v>16</v>
      </c>
      <c r="G26" s="13">
        <v>11</v>
      </c>
      <c r="H26" s="13">
        <v>1.6</v>
      </c>
      <c r="I26" s="13">
        <v>17.600000000000001</v>
      </c>
      <c r="J26" s="13">
        <v>4</v>
      </c>
      <c r="K26" s="16" t="s">
        <v>27</v>
      </c>
      <c r="L26" s="15">
        <v>2</v>
      </c>
      <c r="M26" s="13"/>
      <c r="N26" s="13" t="s">
        <v>18</v>
      </c>
      <c r="O26" s="13">
        <v>92</v>
      </c>
      <c r="Q26"/>
      <c r="R26"/>
    </row>
    <row r="27" spans="1:18" ht="16" x14ac:dyDescent="0.2">
      <c r="A27" s="7" t="s">
        <v>59</v>
      </c>
      <c r="B27" s="13" t="s">
        <v>60</v>
      </c>
      <c r="C27" s="13" t="s">
        <v>20</v>
      </c>
      <c r="D27" s="13">
        <v>13</v>
      </c>
      <c r="E27" s="13">
        <v>2</v>
      </c>
      <c r="F27" s="20" t="s">
        <v>16</v>
      </c>
      <c r="G27" s="13">
        <v>5</v>
      </c>
      <c r="H27" s="13">
        <v>1.73</v>
      </c>
      <c r="I27" s="13">
        <v>8.67</v>
      </c>
      <c r="J27" s="13">
        <v>4</v>
      </c>
      <c r="K27" s="16" t="s">
        <v>27</v>
      </c>
      <c r="L27" s="15">
        <v>2</v>
      </c>
      <c r="M27" s="13"/>
      <c r="N27" s="13" t="s">
        <v>18</v>
      </c>
      <c r="O27" s="13">
        <v>97</v>
      </c>
      <c r="Q27"/>
      <c r="R27"/>
    </row>
    <row r="28" spans="1:18" ht="16" x14ac:dyDescent="0.2">
      <c r="A28" s="7" t="s">
        <v>61</v>
      </c>
      <c r="B28" s="13" t="s">
        <v>14</v>
      </c>
      <c r="C28" s="13" t="s">
        <v>15</v>
      </c>
      <c r="D28" s="13">
        <v>9</v>
      </c>
      <c r="E28" s="13">
        <v>2</v>
      </c>
      <c r="F28" s="20" t="s">
        <v>16</v>
      </c>
      <c r="G28" s="13">
        <v>14.4</v>
      </c>
      <c r="H28" s="13">
        <v>1.33</v>
      </c>
      <c r="I28" s="13">
        <v>19.149999999999999</v>
      </c>
      <c r="J28" s="13">
        <v>4</v>
      </c>
      <c r="K28" s="14" t="s">
        <v>17</v>
      </c>
      <c r="L28" s="15">
        <v>2</v>
      </c>
      <c r="M28" s="13"/>
      <c r="N28" s="13" t="s">
        <v>18</v>
      </c>
      <c r="O28" s="13">
        <v>97</v>
      </c>
      <c r="Q28"/>
      <c r="R28"/>
    </row>
    <row r="29" spans="1:18" ht="16" x14ac:dyDescent="0.2">
      <c r="A29" s="7" t="s">
        <v>62</v>
      </c>
      <c r="B29" s="13" t="s">
        <v>63</v>
      </c>
      <c r="C29" s="13" t="s">
        <v>15</v>
      </c>
      <c r="D29" s="13">
        <v>7</v>
      </c>
      <c r="E29" s="13">
        <v>2</v>
      </c>
      <c r="F29" s="20" t="s">
        <v>16</v>
      </c>
      <c r="G29" s="13">
        <v>18</v>
      </c>
      <c r="H29" s="13">
        <v>2.36</v>
      </c>
      <c r="I29" s="13">
        <v>42.6</v>
      </c>
      <c r="J29" s="13">
        <v>4</v>
      </c>
      <c r="K29" s="14" t="s">
        <v>17</v>
      </c>
      <c r="L29" s="14">
        <v>3</v>
      </c>
      <c r="M29" s="13"/>
      <c r="N29" s="13" t="s">
        <v>18</v>
      </c>
      <c r="O29" s="13">
        <v>90</v>
      </c>
      <c r="Q29"/>
      <c r="R29"/>
    </row>
    <row r="30" spans="1:18" ht="16" x14ac:dyDescent="0.2">
      <c r="A30" s="7" t="s">
        <v>64</v>
      </c>
      <c r="B30" s="13" t="s">
        <v>24</v>
      </c>
      <c r="C30" s="13" t="s">
        <v>24</v>
      </c>
      <c r="D30" s="13" t="s">
        <v>24</v>
      </c>
      <c r="E30" s="7">
        <v>1</v>
      </c>
      <c r="F30" s="20" t="s">
        <v>16</v>
      </c>
      <c r="G30" s="13">
        <v>18</v>
      </c>
      <c r="H30" s="13">
        <v>2</v>
      </c>
      <c r="I30" s="13">
        <v>35.799999999999997</v>
      </c>
      <c r="J30" s="13">
        <v>4</v>
      </c>
      <c r="K30" s="35" t="s">
        <v>27</v>
      </c>
      <c r="L30" s="36">
        <v>2</v>
      </c>
      <c r="M30" s="13"/>
      <c r="N30" s="13" t="s">
        <v>18</v>
      </c>
      <c r="O30" s="13">
        <v>97</v>
      </c>
      <c r="Q30"/>
      <c r="R30"/>
    </row>
    <row r="31" spans="1:18" ht="16" x14ac:dyDescent="0.2">
      <c r="A31" s="7" t="s">
        <v>65</v>
      </c>
      <c r="B31" s="13" t="s">
        <v>14</v>
      </c>
      <c r="C31" s="13" t="s">
        <v>15</v>
      </c>
      <c r="D31" s="13">
        <v>12</v>
      </c>
      <c r="E31" s="7">
        <v>1</v>
      </c>
      <c r="F31" s="20" t="s">
        <v>16</v>
      </c>
      <c r="G31" s="13">
        <v>12</v>
      </c>
      <c r="H31" s="13">
        <v>2.5</v>
      </c>
      <c r="I31" s="13">
        <v>27.1</v>
      </c>
      <c r="J31" s="13">
        <v>4</v>
      </c>
      <c r="K31" s="16" t="s">
        <v>27</v>
      </c>
      <c r="L31" s="39">
        <v>2</v>
      </c>
      <c r="M31" s="13"/>
      <c r="N31" s="13" t="s">
        <v>18</v>
      </c>
      <c r="O31" s="13">
        <v>99</v>
      </c>
      <c r="Q31"/>
      <c r="R31"/>
    </row>
    <row r="32" spans="1:18" ht="16" x14ac:dyDescent="0.2">
      <c r="A32" s="7" t="s">
        <v>66</v>
      </c>
      <c r="B32" s="13" t="s">
        <v>53</v>
      </c>
      <c r="C32" s="13" t="s">
        <v>20</v>
      </c>
      <c r="D32" s="13">
        <v>10</v>
      </c>
      <c r="E32" s="13">
        <v>2</v>
      </c>
      <c r="F32" s="20" t="s">
        <v>16</v>
      </c>
      <c r="G32" s="13">
        <v>80</v>
      </c>
      <c r="H32" s="13">
        <v>2.8</v>
      </c>
      <c r="I32" s="13">
        <v>222.3</v>
      </c>
      <c r="J32" s="13">
        <v>4</v>
      </c>
      <c r="K32" s="34" t="s">
        <v>17</v>
      </c>
      <c r="L32" s="36">
        <v>2</v>
      </c>
      <c r="M32" s="13" t="s">
        <v>47</v>
      </c>
      <c r="N32" s="13" t="s">
        <v>18</v>
      </c>
      <c r="O32" s="13">
        <v>99</v>
      </c>
      <c r="Q32"/>
      <c r="R32"/>
    </row>
    <row r="33" spans="1:18" ht="16" x14ac:dyDescent="0.2">
      <c r="A33" s="7" t="s">
        <v>67</v>
      </c>
      <c r="B33" s="13" t="s">
        <v>24</v>
      </c>
      <c r="C33" s="13" t="s">
        <v>24</v>
      </c>
      <c r="D33" s="13" t="s">
        <v>24</v>
      </c>
      <c r="E33" s="13">
        <v>2</v>
      </c>
      <c r="F33" s="20" t="s">
        <v>16</v>
      </c>
      <c r="G33" s="13">
        <v>45</v>
      </c>
      <c r="H33" s="13">
        <v>3</v>
      </c>
      <c r="I33" s="13">
        <v>135</v>
      </c>
      <c r="J33" s="13">
        <v>4</v>
      </c>
      <c r="K33" s="34" t="s">
        <v>17</v>
      </c>
      <c r="L33" s="34">
        <v>3</v>
      </c>
      <c r="M33" s="13"/>
      <c r="N33" s="13" t="s">
        <v>18</v>
      </c>
      <c r="O33" s="13">
        <v>97</v>
      </c>
      <c r="Q33"/>
      <c r="R33"/>
    </row>
    <row r="34" spans="1:18" ht="16" x14ac:dyDescent="0.2">
      <c r="A34" s="7" t="s">
        <v>68</v>
      </c>
      <c r="B34" s="13" t="s">
        <v>69</v>
      </c>
      <c r="C34" s="13" t="s">
        <v>15</v>
      </c>
      <c r="D34" s="13">
        <v>14</v>
      </c>
      <c r="E34" s="13">
        <v>2</v>
      </c>
      <c r="F34" s="20" t="s">
        <v>16</v>
      </c>
      <c r="G34" s="13">
        <v>75</v>
      </c>
      <c r="H34" s="13">
        <v>3.2</v>
      </c>
      <c r="I34" s="13">
        <v>242.8</v>
      </c>
      <c r="J34" s="13">
        <v>4</v>
      </c>
      <c r="K34" s="14" t="s">
        <v>17</v>
      </c>
      <c r="L34" s="14">
        <v>3</v>
      </c>
      <c r="M34" s="13"/>
      <c r="N34" s="13" t="s">
        <v>18</v>
      </c>
      <c r="O34" s="13">
        <v>98</v>
      </c>
      <c r="Q34"/>
      <c r="R34"/>
    </row>
    <row r="35" spans="1:18" ht="16" x14ac:dyDescent="0.2">
      <c r="A35" s="7" t="s">
        <v>70</v>
      </c>
      <c r="B35" s="13" t="s">
        <v>24</v>
      </c>
      <c r="C35" s="13" t="s">
        <v>20</v>
      </c>
      <c r="D35" s="13">
        <v>9</v>
      </c>
      <c r="E35" s="13">
        <v>2</v>
      </c>
      <c r="F35" s="20" t="s">
        <v>16</v>
      </c>
      <c r="G35" s="13">
        <v>9.1999999999999993</v>
      </c>
      <c r="H35" s="13">
        <v>1.53</v>
      </c>
      <c r="I35" s="13">
        <v>14.12</v>
      </c>
      <c r="J35" s="13">
        <v>4</v>
      </c>
      <c r="K35" s="14" t="s">
        <v>17</v>
      </c>
      <c r="L35" s="15">
        <v>2</v>
      </c>
      <c r="M35" s="13"/>
      <c r="N35" s="13" t="s">
        <v>18</v>
      </c>
      <c r="O35" s="13">
        <v>91</v>
      </c>
      <c r="Q35"/>
      <c r="R35"/>
    </row>
    <row r="36" spans="1:18" ht="16" x14ac:dyDescent="0.2">
      <c r="A36" s="7" t="s">
        <v>71</v>
      </c>
      <c r="B36" s="13" t="s">
        <v>53</v>
      </c>
      <c r="C36" s="13" t="s">
        <v>20</v>
      </c>
      <c r="D36" s="13">
        <v>12</v>
      </c>
      <c r="E36" s="7">
        <v>1</v>
      </c>
      <c r="F36" s="20" t="s">
        <v>16</v>
      </c>
      <c r="G36" s="13">
        <v>15</v>
      </c>
      <c r="H36" s="13">
        <v>2</v>
      </c>
      <c r="I36" s="13">
        <v>29.6</v>
      </c>
      <c r="J36" s="13">
        <v>4</v>
      </c>
      <c r="K36" s="16" t="s">
        <v>27</v>
      </c>
      <c r="L36" s="15">
        <v>2</v>
      </c>
      <c r="M36" s="13"/>
      <c r="N36" s="13" t="s">
        <v>18</v>
      </c>
      <c r="O36" s="13">
        <v>91</v>
      </c>
      <c r="Q36"/>
      <c r="R36"/>
    </row>
    <row r="37" spans="1:18" ht="16" x14ac:dyDescent="0.2">
      <c r="A37" s="7" t="s">
        <v>72</v>
      </c>
      <c r="B37" s="13" t="s">
        <v>73</v>
      </c>
      <c r="C37" s="13" t="s">
        <v>20</v>
      </c>
      <c r="D37" s="13">
        <v>6</v>
      </c>
      <c r="E37" s="13">
        <v>2</v>
      </c>
      <c r="F37" s="20" t="s">
        <v>16</v>
      </c>
      <c r="G37" s="13">
        <v>54</v>
      </c>
      <c r="H37" s="13">
        <v>2.8</v>
      </c>
      <c r="I37" s="13">
        <v>151.19999999999999</v>
      </c>
      <c r="J37" s="13">
        <v>4</v>
      </c>
      <c r="K37" s="14" t="s">
        <v>17</v>
      </c>
      <c r="L37" s="15">
        <v>2</v>
      </c>
      <c r="M37" s="13"/>
      <c r="N37" s="13" t="s">
        <v>18</v>
      </c>
      <c r="O37" s="13">
        <v>91</v>
      </c>
      <c r="Q37"/>
      <c r="R37"/>
    </row>
    <row r="38" spans="1:18" ht="16" x14ac:dyDescent="0.2">
      <c r="A38" s="7" t="s">
        <v>74</v>
      </c>
      <c r="B38" s="13" t="s">
        <v>24</v>
      </c>
      <c r="C38" s="13" t="s">
        <v>15</v>
      </c>
      <c r="D38" s="13">
        <v>8</v>
      </c>
      <c r="E38" s="13">
        <v>2</v>
      </c>
      <c r="F38" s="20" t="s">
        <v>16</v>
      </c>
      <c r="G38" s="13">
        <v>37</v>
      </c>
      <c r="H38" s="13">
        <v>3</v>
      </c>
      <c r="I38" s="13">
        <v>111</v>
      </c>
      <c r="J38" s="13">
        <v>4</v>
      </c>
      <c r="K38" s="14" t="s">
        <v>17</v>
      </c>
      <c r="L38" s="15">
        <v>2</v>
      </c>
      <c r="M38" s="13"/>
      <c r="N38" s="13" t="s">
        <v>18</v>
      </c>
      <c r="O38" s="13">
        <v>98</v>
      </c>
      <c r="Q38"/>
      <c r="R38"/>
    </row>
    <row r="39" spans="1:18" ht="16" x14ac:dyDescent="0.2">
      <c r="A39" s="7" t="s">
        <v>75</v>
      </c>
      <c r="B39" s="13" t="s">
        <v>53</v>
      </c>
      <c r="C39" s="13" t="s">
        <v>20</v>
      </c>
      <c r="D39" s="13">
        <v>8</v>
      </c>
      <c r="E39" s="13">
        <v>2</v>
      </c>
      <c r="F39" s="20" t="s">
        <v>16</v>
      </c>
      <c r="G39" s="13">
        <v>36</v>
      </c>
      <c r="H39" s="13">
        <v>2.7</v>
      </c>
      <c r="I39" s="13">
        <v>97.2</v>
      </c>
      <c r="J39" s="13">
        <v>4</v>
      </c>
      <c r="K39" s="14" t="s">
        <v>17</v>
      </c>
      <c r="L39" s="15">
        <v>2</v>
      </c>
      <c r="M39" s="13"/>
      <c r="N39" s="13" t="s">
        <v>18</v>
      </c>
      <c r="O39" s="13">
        <v>90</v>
      </c>
      <c r="Q39"/>
      <c r="R39"/>
    </row>
    <row r="40" spans="1:18" ht="16" x14ac:dyDescent="0.2">
      <c r="A40" s="7" t="s">
        <v>76</v>
      </c>
      <c r="B40" s="13" t="s">
        <v>77</v>
      </c>
      <c r="C40" s="13" t="s">
        <v>15</v>
      </c>
      <c r="D40" s="13">
        <v>11</v>
      </c>
      <c r="E40" s="13">
        <v>2</v>
      </c>
      <c r="F40" s="20" t="s">
        <v>16</v>
      </c>
      <c r="G40" s="13">
        <v>31</v>
      </c>
      <c r="H40" s="13">
        <v>2.7</v>
      </c>
      <c r="I40" s="13">
        <v>83.7</v>
      </c>
      <c r="J40" s="13">
        <v>4</v>
      </c>
      <c r="K40" s="14" t="s">
        <v>17</v>
      </c>
      <c r="L40" s="15">
        <v>2</v>
      </c>
      <c r="M40" s="13"/>
      <c r="N40" s="13" t="s">
        <v>18</v>
      </c>
      <c r="O40" s="13">
        <v>97</v>
      </c>
      <c r="Q40"/>
      <c r="R40"/>
    </row>
    <row r="41" spans="1:18" ht="16" x14ac:dyDescent="0.2">
      <c r="A41" s="7" t="s">
        <v>78</v>
      </c>
      <c r="B41" s="13" t="s">
        <v>24</v>
      </c>
      <c r="C41" s="13" t="s">
        <v>24</v>
      </c>
      <c r="D41" s="13" t="s">
        <v>24</v>
      </c>
      <c r="E41" s="13">
        <v>2</v>
      </c>
      <c r="F41" s="20" t="s">
        <v>16</v>
      </c>
      <c r="G41" s="13">
        <v>36</v>
      </c>
      <c r="H41" s="13">
        <v>2.7</v>
      </c>
      <c r="I41" s="13">
        <v>97.2</v>
      </c>
      <c r="J41" s="13">
        <v>4</v>
      </c>
      <c r="K41" s="35" t="s">
        <v>27</v>
      </c>
      <c r="L41" s="36">
        <v>2</v>
      </c>
      <c r="M41" s="13"/>
      <c r="N41" s="13" t="s">
        <v>18</v>
      </c>
      <c r="O41" s="13">
        <v>98</v>
      </c>
      <c r="Q41"/>
      <c r="R41"/>
    </row>
    <row r="42" spans="1:18" ht="16" x14ac:dyDescent="0.2">
      <c r="A42" s="7" t="s">
        <v>79</v>
      </c>
      <c r="B42" s="13" t="s">
        <v>44</v>
      </c>
      <c r="C42" s="13" t="s">
        <v>20</v>
      </c>
      <c r="D42" s="13">
        <v>12</v>
      </c>
      <c r="E42" s="13">
        <v>2</v>
      </c>
      <c r="F42" s="20" t="s">
        <v>16</v>
      </c>
      <c r="G42" s="13">
        <v>36</v>
      </c>
      <c r="H42" s="13">
        <v>3.1</v>
      </c>
      <c r="I42" s="13">
        <v>110.2</v>
      </c>
      <c r="J42" s="13">
        <v>4</v>
      </c>
      <c r="K42" s="14" t="s">
        <v>17</v>
      </c>
      <c r="L42" s="15">
        <v>2</v>
      </c>
      <c r="M42" s="13"/>
      <c r="N42" s="13" t="s">
        <v>18</v>
      </c>
      <c r="O42" s="13">
        <v>85</v>
      </c>
      <c r="Q42"/>
      <c r="R42"/>
    </row>
    <row r="43" spans="1:18" ht="16" x14ac:dyDescent="0.2">
      <c r="A43" s="7" t="s">
        <v>80</v>
      </c>
      <c r="B43" s="13" t="s">
        <v>81</v>
      </c>
      <c r="C43" s="13" t="s">
        <v>82</v>
      </c>
      <c r="D43" s="13">
        <v>5</v>
      </c>
      <c r="E43" s="13">
        <v>2</v>
      </c>
      <c r="F43" s="20" t="s">
        <v>16</v>
      </c>
      <c r="G43" s="13">
        <v>30</v>
      </c>
      <c r="H43" s="13">
        <v>3</v>
      </c>
      <c r="I43" s="13">
        <v>90</v>
      </c>
      <c r="J43" s="13">
        <v>4</v>
      </c>
      <c r="K43" s="14" t="s">
        <v>17</v>
      </c>
      <c r="L43" s="15">
        <v>2</v>
      </c>
      <c r="M43" s="13"/>
      <c r="N43" s="13" t="s">
        <v>18</v>
      </c>
      <c r="O43" s="13">
        <v>76</v>
      </c>
      <c r="Q43"/>
      <c r="R43"/>
    </row>
    <row r="44" spans="1:18" ht="16" x14ac:dyDescent="0.2">
      <c r="A44" s="7" t="s">
        <v>83</v>
      </c>
      <c r="B44" s="13" t="s">
        <v>69</v>
      </c>
      <c r="C44" s="13" t="s">
        <v>15</v>
      </c>
      <c r="D44" s="13">
        <v>13</v>
      </c>
      <c r="E44" s="13">
        <v>2</v>
      </c>
      <c r="F44" s="20" t="s">
        <v>16</v>
      </c>
      <c r="G44" s="13">
        <v>26</v>
      </c>
      <c r="H44" s="13">
        <v>2.8</v>
      </c>
      <c r="I44" s="13">
        <v>79.900000000000006</v>
      </c>
      <c r="J44" s="13">
        <v>4</v>
      </c>
      <c r="K44" s="16" t="s">
        <v>27</v>
      </c>
      <c r="L44" s="15">
        <v>2</v>
      </c>
      <c r="M44" s="13"/>
      <c r="N44" s="13" t="s">
        <v>18</v>
      </c>
      <c r="O44" s="13">
        <v>99</v>
      </c>
      <c r="Q44"/>
      <c r="R44"/>
    </row>
    <row r="45" spans="1:18" ht="16" x14ac:dyDescent="0.2">
      <c r="A45" s="7" t="s">
        <v>84</v>
      </c>
      <c r="B45" s="13" t="s">
        <v>24</v>
      </c>
      <c r="C45" s="13" t="s">
        <v>24</v>
      </c>
      <c r="D45" s="13" t="s">
        <v>24</v>
      </c>
      <c r="E45" s="13">
        <v>2</v>
      </c>
      <c r="F45" s="20" t="s">
        <v>16</v>
      </c>
      <c r="G45" s="13">
        <v>30</v>
      </c>
      <c r="H45" s="13">
        <v>2.8</v>
      </c>
      <c r="I45" s="13">
        <v>85.1</v>
      </c>
      <c r="J45" s="13">
        <v>4</v>
      </c>
      <c r="K45" s="34" t="s">
        <v>17</v>
      </c>
      <c r="L45" s="34">
        <v>3</v>
      </c>
      <c r="M45" s="13"/>
      <c r="N45" s="13" t="s">
        <v>18</v>
      </c>
      <c r="O45" s="13">
        <v>97</v>
      </c>
      <c r="Q45"/>
      <c r="R45"/>
    </row>
    <row r="46" spans="1:18" ht="16" x14ac:dyDescent="0.2">
      <c r="A46" s="7" t="s">
        <v>85</v>
      </c>
      <c r="B46" s="13" t="s">
        <v>24</v>
      </c>
      <c r="C46" s="13" t="s">
        <v>20</v>
      </c>
      <c r="D46" s="13">
        <v>12</v>
      </c>
      <c r="E46" s="13">
        <v>2</v>
      </c>
      <c r="F46" s="20" t="s">
        <v>16</v>
      </c>
      <c r="G46" s="13">
        <v>20</v>
      </c>
      <c r="H46" s="13">
        <v>3.16</v>
      </c>
      <c r="I46" s="13">
        <v>63.33</v>
      </c>
      <c r="J46" s="13">
        <v>4</v>
      </c>
      <c r="K46" s="14" t="s">
        <v>17</v>
      </c>
      <c r="L46" s="14">
        <v>3</v>
      </c>
      <c r="M46" s="13"/>
      <c r="N46" s="13" t="s">
        <v>18</v>
      </c>
      <c r="O46" s="13">
        <v>98</v>
      </c>
      <c r="Q46"/>
      <c r="R46"/>
    </row>
    <row r="47" spans="1:18" ht="16" x14ac:dyDescent="0.2">
      <c r="A47" s="7" t="s">
        <v>86</v>
      </c>
      <c r="B47" s="13" t="s">
        <v>87</v>
      </c>
      <c r="C47" s="13" t="s">
        <v>82</v>
      </c>
      <c r="D47" s="13" t="s">
        <v>24</v>
      </c>
      <c r="E47" s="7">
        <v>3</v>
      </c>
      <c r="F47" s="20" t="s">
        <v>16</v>
      </c>
      <c r="G47" s="13">
        <v>26</v>
      </c>
      <c r="H47" s="13">
        <v>5.4</v>
      </c>
      <c r="I47" s="13">
        <v>140.4</v>
      </c>
      <c r="J47" s="13">
        <v>4</v>
      </c>
      <c r="K47" s="34" t="s">
        <v>17</v>
      </c>
      <c r="L47" s="36">
        <v>2</v>
      </c>
      <c r="M47" s="13"/>
      <c r="N47" s="13" t="s">
        <v>18</v>
      </c>
      <c r="O47" s="13">
        <v>88</v>
      </c>
      <c r="Q47"/>
      <c r="R47"/>
    </row>
    <row r="48" spans="1:18" ht="16" x14ac:dyDescent="0.2">
      <c r="A48" s="7" t="s">
        <v>88</v>
      </c>
      <c r="B48" s="13" t="s">
        <v>89</v>
      </c>
      <c r="C48" s="13" t="s">
        <v>15</v>
      </c>
      <c r="D48" s="13">
        <v>8</v>
      </c>
      <c r="E48" s="13">
        <v>2</v>
      </c>
      <c r="F48" s="20" t="s">
        <v>16</v>
      </c>
      <c r="G48" s="13">
        <v>27</v>
      </c>
      <c r="H48" s="13">
        <v>2.9</v>
      </c>
      <c r="I48" s="13">
        <v>78.3</v>
      </c>
      <c r="J48" s="13">
        <v>4</v>
      </c>
      <c r="K48" s="35" t="s">
        <v>27</v>
      </c>
      <c r="L48" s="36">
        <v>2</v>
      </c>
      <c r="M48" s="13"/>
      <c r="N48" s="13" t="s">
        <v>18</v>
      </c>
      <c r="O48" s="13">
        <v>86</v>
      </c>
      <c r="Q48"/>
      <c r="R48"/>
    </row>
    <row r="49" spans="1:18" ht="16" x14ac:dyDescent="0.2">
      <c r="A49" s="7" t="s">
        <v>90</v>
      </c>
      <c r="B49" s="13" t="s">
        <v>91</v>
      </c>
      <c r="C49" s="13" t="s">
        <v>15</v>
      </c>
      <c r="D49" s="13">
        <v>5</v>
      </c>
      <c r="E49" s="7">
        <v>1</v>
      </c>
      <c r="F49" s="20" t="s">
        <v>16</v>
      </c>
      <c r="G49" s="13">
        <v>15</v>
      </c>
      <c r="H49" s="13">
        <v>1.8</v>
      </c>
      <c r="I49" s="13">
        <v>27.3</v>
      </c>
      <c r="J49" s="13">
        <v>4</v>
      </c>
      <c r="K49" s="16" t="s">
        <v>27</v>
      </c>
      <c r="L49" s="15">
        <v>2</v>
      </c>
      <c r="M49" s="13"/>
      <c r="N49" s="13" t="s">
        <v>18</v>
      </c>
      <c r="O49" s="13">
        <v>94</v>
      </c>
      <c r="Q49"/>
      <c r="R49"/>
    </row>
    <row r="50" spans="1:18" ht="16" x14ac:dyDescent="0.2">
      <c r="A50" s="7" t="s">
        <v>92</v>
      </c>
      <c r="B50" s="13" t="s">
        <v>24</v>
      </c>
      <c r="C50" s="13" t="s">
        <v>24</v>
      </c>
      <c r="D50" s="13" t="s">
        <v>24</v>
      </c>
      <c r="E50" s="13">
        <v>2</v>
      </c>
      <c r="F50" s="20" t="s">
        <v>16</v>
      </c>
      <c r="G50" s="13">
        <v>40</v>
      </c>
      <c r="H50" s="13">
        <v>2.8</v>
      </c>
      <c r="I50" s="13">
        <v>112.2</v>
      </c>
      <c r="J50" s="13">
        <v>4</v>
      </c>
      <c r="K50" s="16" t="s">
        <v>27</v>
      </c>
      <c r="L50" s="15">
        <v>2</v>
      </c>
      <c r="M50" s="13"/>
      <c r="N50" s="13" t="s">
        <v>18</v>
      </c>
      <c r="O50" s="13">
        <v>98</v>
      </c>
      <c r="Q50"/>
      <c r="R50"/>
    </row>
    <row r="51" spans="1:18" ht="16" x14ac:dyDescent="0.2">
      <c r="A51" s="7" t="s">
        <v>93</v>
      </c>
      <c r="B51" s="13" t="s">
        <v>44</v>
      </c>
      <c r="C51" s="13" t="s">
        <v>20</v>
      </c>
      <c r="D51" s="13">
        <v>10</v>
      </c>
      <c r="E51" s="7">
        <v>1</v>
      </c>
      <c r="F51" s="20" t="s">
        <v>16</v>
      </c>
      <c r="G51" s="13">
        <v>15</v>
      </c>
      <c r="H51" s="13">
        <v>2.1</v>
      </c>
      <c r="I51" s="13">
        <v>31.5</v>
      </c>
      <c r="J51" s="19">
        <v>4</v>
      </c>
      <c r="K51" s="16" t="s">
        <v>27</v>
      </c>
      <c r="L51" s="15">
        <v>2</v>
      </c>
      <c r="M51" s="13"/>
      <c r="N51" s="13" t="s">
        <v>18</v>
      </c>
      <c r="O51" s="13">
        <v>95</v>
      </c>
      <c r="Q51"/>
      <c r="R51"/>
    </row>
    <row r="52" spans="1:18" ht="16" x14ac:dyDescent="0.2">
      <c r="A52" s="7" t="s">
        <v>94</v>
      </c>
      <c r="B52" s="13" t="s">
        <v>44</v>
      </c>
      <c r="C52" s="13" t="s">
        <v>20</v>
      </c>
      <c r="D52" s="13" t="s">
        <v>24</v>
      </c>
      <c r="E52" s="13">
        <v>2</v>
      </c>
      <c r="F52" s="20" t="s">
        <v>16</v>
      </c>
      <c r="G52" s="13">
        <v>34</v>
      </c>
      <c r="H52" s="13">
        <v>3</v>
      </c>
      <c r="I52" s="13">
        <v>100.5</v>
      </c>
      <c r="J52" s="13">
        <v>4</v>
      </c>
      <c r="K52" s="14" t="s">
        <v>17</v>
      </c>
      <c r="L52" s="14">
        <v>3</v>
      </c>
      <c r="M52" s="13"/>
      <c r="N52" s="13" t="s">
        <v>18</v>
      </c>
      <c r="O52" s="13">
        <v>97</v>
      </c>
      <c r="Q52"/>
      <c r="R52"/>
    </row>
    <row r="53" spans="1:18" ht="16" x14ac:dyDescent="0.2">
      <c r="A53" s="7" t="s">
        <v>95</v>
      </c>
      <c r="B53" s="13" t="s">
        <v>53</v>
      </c>
      <c r="C53" s="13" t="s">
        <v>15</v>
      </c>
      <c r="D53" s="13">
        <v>9</v>
      </c>
      <c r="E53" s="13">
        <v>2</v>
      </c>
      <c r="F53" s="20" t="s">
        <v>16</v>
      </c>
      <c r="G53" s="13">
        <v>40</v>
      </c>
      <c r="H53" s="13">
        <v>2.8</v>
      </c>
      <c r="I53" s="13">
        <v>112.9</v>
      </c>
      <c r="J53" s="13">
        <v>4</v>
      </c>
      <c r="K53" s="16" t="s">
        <v>27</v>
      </c>
      <c r="L53" s="15">
        <v>2</v>
      </c>
      <c r="M53" s="13"/>
      <c r="N53" s="13" t="s">
        <v>18</v>
      </c>
      <c r="O53" s="13">
        <v>96</v>
      </c>
      <c r="Q53"/>
      <c r="R53"/>
    </row>
    <row r="54" spans="1:18" ht="16" x14ac:dyDescent="0.2">
      <c r="A54" s="7" t="s">
        <v>96</v>
      </c>
      <c r="B54" s="13" t="s">
        <v>97</v>
      </c>
      <c r="C54" s="13" t="s">
        <v>20</v>
      </c>
      <c r="D54" s="13">
        <v>7</v>
      </c>
      <c r="E54" s="13">
        <v>2</v>
      </c>
      <c r="F54" s="20" t="s">
        <v>16</v>
      </c>
      <c r="G54" s="13">
        <v>6.4</v>
      </c>
      <c r="H54" s="13">
        <v>1.5</v>
      </c>
      <c r="I54" s="13">
        <v>9.6</v>
      </c>
      <c r="J54" s="13">
        <v>4</v>
      </c>
      <c r="K54" s="14" t="s">
        <v>17</v>
      </c>
      <c r="L54" s="15">
        <v>2</v>
      </c>
      <c r="M54" s="13"/>
      <c r="N54" s="13" t="s">
        <v>18</v>
      </c>
      <c r="O54" s="13">
        <v>93</v>
      </c>
      <c r="Q54"/>
      <c r="R54"/>
    </row>
    <row r="55" spans="1:18" ht="16" x14ac:dyDescent="0.2">
      <c r="A55" s="7" t="s">
        <v>98</v>
      </c>
      <c r="B55" s="13" t="s">
        <v>53</v>
      </c>
      <c r="C55" s="13" t="s">
        <v>20</v>
      </c>
      <c r="D55" s="13">
        <v>4</v>
      </c>
      <c r="E55" s="13">
        <v>2</v>
      </c>
      <c r="F55" s="20" t="s">
        <v>16</v>
      </c>
      <c r="G55" s="13">
        <v>3</v>
      </c>
      <c r="H55" s="13">
        <v>1.7</v>
      </c>
      <c r="I55" s="13">
        <v>5.0999999999999996</v>
      </c>
      <c r="J55" s="13">
        <v>4</v>
      </c>
      <c r="K55" s="16" t="s">
        <v>27</v>
      </c>
      <c r="L55" s="15">
        <v>2</v>
      </c>
      <c r="M55" s="13"/>
      <c r="N55" s="13" t="s">
        <v>18</v>
      </c>
      <c r="O55" s="13">
        <v>95</v>
      </c>
      <c r="Q55"/>
      <c r="R55"/>
    </row>
    <row r="56" spans="1:18" ht="16" x14ac:dyDescent="0.2">
      <c r="A56" s="7" t="s">
        <v>99</v>
      </c>
      <c r="B56" s="13" t="s">
        <v>77</v>
      </c>
      <c r="C56" s="13" t="s">
        <v>15</v>
      </c>
      <c r="D56" s="13">
        <v>2</v>
      </c>
      <c r="E56" s="13">
        <v>2</v>
      </c>
      <c r="F56" s="20" t="s">
        <v>16</v>
      </c>
      <c r="G56" s="13">
        <v>5.6</v>
      </c>
      <c r="H56" s="13">
        <v>1.43</v>
      </c>
      <c r="I56" s="13">
        <v>8.0299999999999994</v>
      </c>
      <c r="J56" s="13">
        <v>4</v>
      </c>
      <c r="K56" s="16" t="s">
        <v>27</v>
      </c>
      <c r="L56" s="15">
        <v>2</v>
      </c>
      <c r="M56" s="13"/>
      <c r="N56" s="13" t="s">
        <v>18</v>
      </c>
      <c r="O56" s="13">
        <v>94</v>
      </c>
      <c r="Q56"/>
      <c r="R56"/>
    </row>
    <row r="57" spans="1:18" ht="16" x14ac:dyDescent="0.2">
      <c r="A57" s="7" t="s">
        <v>100</v>
      </c>
      <c r="B57" s="13" t="s">
        <v>24</v>
      </c>
      <c r="C57" s="13" t="s">
        <v>24</v>
      </c>
      <c r="D57" s="13" t="s">
        <v>24</v>
      </c>
      <c r="E57" s="13">
        <v>2</v>
      </c>
      <c r="F57" s="20" t="s">
        <v>16</v>
      </c>
      <c r="G57" s="13">
        <v>14</v>
      </c>
      <c r="H57" s="13">
        <v>2.2999999999999998</v>
      </c>
      <c r="I57" s="13">
        <v>32.200000000000003</v>
      </c>
      <c r="J57" s="13">
        <v>4</v>
      </c>
      <c r="K57" s="14" t="s">
        <v>17</v>
      </c>
      <c r="L57" s="14">
        <v>3</v>
      </c>
      <c r="M57" s="13"/>
      <c r="N57" s="13" t="s">
        <v>18</v>
      </c>
      <c r="O57" s="13">
        <v>99</v>
      </c>
      <c r="Q57"/>
      <c r="R57"/>
    </row>
    <row r="58" spans="1:18" ht="16" x14ac:dyDescent="0.2">
      <c r="A58" s="7" t="s">
        <v>101</v>
      </c>
      <c r="B58" s="13" t="s">
        <v>24</v>
      </c>
      <c r="C58" s="13" t="s">
        <v>24</v>
      </c>
      <c r="D58" s="13" t="s">
        <v>24</v>
      </c>
      <c r="E58" s="13">
        <v>2</v>
      </c>
      <c r="F58" s="20" t="s">
        <v>16</v>
      </c>
      <c r="G58" s="13">
        <v>12</v>
      </c>
      <c r="H58" s="13">
        <v>2.67</v>
      </c>
      <c r="I58" s="13">
        <v>32.04</v>
      </c>
      <c r="J58" s="13">
        <v>4</v>
      </c>
      <c r="K58" s="14" t="s">
        <v>17</v>
      </c>
      <c r="L58" s="14">
        <v>3</v>
      </c>
      <c r="M58" s="13"/>
      <c r="N58" s="13" t="s">
        <v>18</v>
      </c>
      <c r="O58" s="13">
        <v>80</v>
      </c>
      <c r="Q58"/>
      <c r="R58"/>
    </row>
    <row r="59" spans="1:18" ht="16" x14ac:dyDescent="0.2">
      <c r="A59" s="7" t="s">
        <v>102</v>
      </c>
      <c r="B59" s="13" t="s">
        <v>24</v>
      </c>
      <c r="C59" s="13" t="s">
        <v>24</v>
      </c>
      <c r="D59" s="13" t="s">
        <v>24</v>
      </c>
      <c r="E59" s="13">
        <v>2</v>
      </c>
      <c r="F59" s="20" t="s">
        <v>16</v>
      </c>
      <c r="G59" s="13">
        <v>8.1999999999999993</v>
      </c>
      <c r="H59" s="13">
        <v>2.37</v>
      </c>
      <c r="I59" s="13">
        <v>19.43</v>
      </c>
      <c r="J59" s="13">
        <v>4</v>
      </c>
      <c r="K59" s="16" t="s">
        <v>27</v>
      </c>
      <c r="L59" s="15">
        <v>2</v>
      </c>
      <c r="M59" s="13"/>
      <c r="N59" s="13" t="s">
        <v>18</v>
      </c>
      <c r="O59" s="13">
        <v>85</v>
      </c>
      <c r="Q59"/>
      <c r="R59"/>
    </row>
    <row r="60" spans="1:18" ht="16" x14ac:dyDescent="0.2">
      <c r="A60" s="7" t="s">
        <v>103</v>
      </c>
      <c r="B60" s="13" t="s">
        <v>22</v>
      </c>
      <c r="C60" s="13" t="s">
        <v>15</v>
      </c>
      <c r="D60" s="13">
        <v>10</v>
      </c>
      <c r="E60" s="13">
        <v>2</v>
      </c>
      <c r="F60" s="20" t="s">
        <v>16</v>
      </c>
      <c r="G60" s="13">
        <v>60</v>
      </c>
      <c r="H60" s="13">
        <v>2.8</v>
      </c>
      <c r="I60" s="13">
        <v>167.3</v>
      </c>
      <c r="J60" s="13">
        <v>4</v>
      </c>
      <c r="K60" s="16" t="s">
        <v>27</v>
      </c>
      <c r="L60" s="15">
        <v>2</v>
      </c>
      <c r="M60" s="13"/>
      <c r="N60" s="13" t="s">
        <v>18</v>
      </c>
      <c r="O60" s="13">
        <v>97</v>
      </c>
      <c r="Q60"/>
      <c r="R60"/>
    </row>
    <row r="61" spans="1:18" ht="16" x14ac:dyDescent="0.2">
      <c r="A61" s="7" t="s">
        <v>104</v>
      </c>
      <c r="B61" s="13" t="s">
        <v>53</v>
      </c>
      <c r="C61" s="13" t="s">
        <v>15</v>
      </c>
      <c r="D61" s="13">
        <v>9</v>
      </c>
      <c r="E61" s="13">
        <v>2</v>
      </c>
      <c r="F61" s="20" t="s">
        <v>16</v>
      </c>
      <c r="G61" s="13">
        <v>24</v>
      </c>
      <c r="H61" s="13">
        <v>2.9</v>
      </c>
      <c r="I61" s="13">
        <v>69.599999999999994</v>
      </c>
      <c r="J61" s="13">
        <v>4</v>
      </c>
      <c r="K61" s="14" t="s">
        <v>17</v>
      </c>
      <c r="L61" s="15">
        <v>2</v>
      </c>
      <c r="M61" s="13"/>
      <c r="N61" s="13" t="s">
        <v>18</v>
      </c>
      <c r="O61" s="13">
        <v>98</v>
      </c>
      <c r="Q61"/>
      <c r="R61"/>
    </row>
    <row r="62" spans="1:18" ht="16" x14ac:dyDescent="0.2">
      <c r="A62" s="7" t="s">
        <v>105</v>
      </c>
      <c r="B62" s="13" t="s">
        <v>106</v>
      </c>
      <c r="C62" s="13" t="s">
        <v>24</v>
      </c>
      <c r="D62" s="13" t="s">
        <v>24</v>
      </c>
      <c r="E62" s="13">
        <v>2</v>
      </c>
      <c r="F62" s="20" t="s">
        <v>16</v>
      </c>
      <c r="G62" s="13">
        <v>42</v>
      </c>
      <c r="H62" s="13">
        <v>3.1</v>
      </c>
      <c r="I62" s="13" t="s">
        <v>107</v>
      </c>
      <c r="J62" s="13">
        <v>4</v>
      </c>
      <c r="K62" s="14" t="s">
        <v>17</v>
      </c>
      <c r="L62" s="15">
        <v>2</v>
      </c>
      <c r="M62" s="13"/>
      <c r="N62" s="13" t="s">
        <v>18</v>
      </c>
      <c r="O62" s="13">
        <v>98</v>
      </c>
      <c r="Q62"/>
      <c r="R62"/>
    </row>
    <row r="63" spans="1:18" ht="16" x14ac:dyDescent="0.2">
      <c r="A63" s="7" t="s">
        <v>108</v>
      </c>
      <c r="B63" s="13" t="s">
        <v>22</v>
      </c>
      <c r="C63" s="13" t="s">
        <v>20</v>
      </c>
      <c r="D63" s="13">
        <v>9</v>
      </c>
      <c r="E63" s="13">
        <v>2</v>
      </c>
      <c r="F63" s="20" t="s">
        <v>16</v>
      </c>
      <c r="G63" s="13">
        <v>60</v>
      </c>
      <c r="H63" s="13">
        <v>3.1</v>
      </c>
      <c r="I63" s="13">
        <v>187.7</v>
      </c>
      <c r="J63" s="13">
        <v>4</v>
      </c>
      <c r="K63" s="14" t="s">
        <v>17</v>
      </c>
      <c r="L63" s="14">
        <v>3</v>
      </c>
      <c r="M63" s="13" t="s">
        <v>47</v>
      </c>
      <c r="N63" s="13" t="s">
        <v>18</v>
      </c>
      <c r="O63" s="13">
        <v>81</v>
      </c>
      <c r="Q63"/>
      <c r="R63"/>
    </row>
    <row r="64" spans="1:18" ht="16" x14ac:dyDescent="0.2">
      <c r="A64" s="7" t="s">
        <v>109</v>
      </c>
      <c r="B64" s="13" t="s">
        <v>44</v>
      </c>
      <c r="C64" s="13" t="s">
        <v>20</v>
      </c>
      <c r="D64" s="13">
        <v>7</v>
      </c>
      <c r="E64" s="13">
        <v>2</v>
      </c>
      <c r="F64" s="20" t="s">
        <v>16</v>
      </c>
      <c r="G64" s="13">
        <v>30</v>
      </c>
      <c r="H64" s="13">
        <v>2.7</v>
      </c>
      <c r="I64" s="13">
        <v>79.7</v>
      </c>
      <c r="J64" s="13">
        <v>4</v>
      </c>
      <c r="K64" s="14" t="s">
        <v>17</v>
      </c>
      <c r="L64" s="15">
        <v>2</v>
      </c>
      <c r="M64" s="13"/>
      <c r="N64" s="13" t="s">
        <v>18</v>
      </c>
      <c r="O64" s="17">
        <v>32</v>
      </c>
      <c r="Q64"/>
      <c r="R64"/>
    </row>
    <row r="65" spans="1:18" ht="16" x14ac:dyDescent="0.2">
      <c r="A65" s="7" t="s">
        <v>110</v>
      </c>
      <c r="B65" s="13" t="s">
        <v>24</v>
      </c>
      <c r="C65" s="13" t="s">
        <v>24</v>
      </c>
      <c r="D65" s="13" t="s">
        <v>24</v>
      </c>
      <c r="E65" s="13">
        <v>2</v>
      </c>
      <c r="F65" s="20" t="s">
        <v>16</v>
      </c>
      <c r="G65" s="13">
        <v>3.4</v>
      </c>
      <c r="H65" s="13">
        <v>1.97</v>
      </c>
      <c r="I65" s="13">
        <v>6.69</v>
      </c>
      <c r="J65" s="13">
        <v>4</v>
      </c>
      <c r="K65" s="16" t="s">
        <v>27</v>
      </c>
      <c r="L65" s="15">
        <v>2</v>
      </c>
      <c r="M65" s="13" t="s">
        <v>47</v>
      </c>
      <c r="N65" s="13" t="s">
        <v>18</v>
      </c>
      <c r="O65" s="13">
        <v>97</v>
      </c>
      <c r="Q65"/>
      <c r="R65"/>
    </row>
    <row r="66" spans="1:18" ht="16" x14ac:dyDescent="0.2">
      <c r="A66" s="7" t="s">
        <v>111</v>
      </c>
      <c r="B66" s="13" t="s">
        <v>53</v>
      </c>
      <c r="C66" s="13" t="s">
        <v>20</v>
      </c>
      <c r="D66" s="13">
        <v>7</v>
      </c>
      <c r="E66" s="13">
        <v>2</v>
      </c>
      <c r="F66" s="20" t="s">
        <v>16</v>
      </c>
      <c r="G66" s="13" t="s">
        <v>24</v>
      </c>
      <c r="H66" s="13" t="s">
        <v>24</v>
      </c>
      <c r="I66" s="13" t="s">
        <v>24</v>
      </c>
      <c r="J66" s="13">
        <v>2</v>
      </c>
      <c r="K66" s="14" t="s">
        <v>17</v>
      </c>
      <c r="L66" s="14">
        <v>3</v>
      </c>
      <c r="M66" s="13"/>
      <c r="N66" s="13" t="s">
        <v>18</v>
      </c>
      <c r="O66" s="13">
        <v>98</v>
      </c>
      <c r="Q66"/>
      <c r="R66"/>
    </row>
    <row r="67" spans="1:18" ht="16" x14ac:dyDescent="0.2">
      <c r="A67" s="7" t="s">
        <v>112</v>
      </c>
      <c r="B67" s="13" t="s">
        <v>24</v>
      </c>
      <c r="C67" s="13" t="s">
        <v>24</v>
      </c>
      <c r="D67" s="13" t="s">
        <v>24</v>
      </c>
      <c r="E67" s="13">
        <v>2</v>
      </c>
      <c r="F67" s="20" t="s">
        <v>16</v>
      </c>
      <c r="G67" s="13">
        <v>8.4</v>
      </c>
      <c r="H67" s="13">
        <v>2.4300000000000002</v>
      </c>
      <c r="I67" s="13">
        <v>20.440000000000001</v>
      </c>
      <c r="J67" s="13">
        <v>4</v>
      </c>
      <c r="K67" s="16" t="s">
        <v>27</v>
      </c>
      <c r="L67" s="40">
        <v>1</v>
      </c>
      <c r="M67" s="13"/>
      <c r="N67" s="13" t="s">
        <v>18</v>
      </c>
      <c r="O67" s="17" t="s">
        <v>113</v>
      </c>
      <c r="Q67"/>
      <c r="R67"/>
    </row>
    <row r="68" spans="1:18" ht="16" x14ac:dyDescent="0.2">
      <c r="A68" s="7" t="s">
        <v>114</v>
      </c>
      <c r="B68" s="13" t="s">
        <v>14</v>
      </c>
      <c r="C68" s="13" t="s">
        <v>15</v>
      </c>
      <c r="D68" s="13">
        <v>10</v>
      </c>
      <c r="E68" s="13">
        <v>2</v>
      </c>
      <c r="F68" s="20" t="s">
        <v>16</v>
      </c>
      <c r="G68" s="13">
        <v>23.6</v>
      </c>
      <c r="H68" s="13">
        <v>2.4700000000000002</v>
      </c>
      <c r="I68" s="13">
        <v>58.21</v>
      </c>
      <c r="J68" s="13">
        <v>4</v>
      </c>
      <c r="K68" s="14" t="s">
        <v>17</v>
      </c>
      <c r="L68" s="14">
        <v>3</v>
      </c>
      <c r="M68" s="13"/>
      <c r="N68" s="13" t="s">
        <v>18</v>
      </c>
      <c r="O68" s="13">
        <v>97</v>
      </c>
      <c r="Q68"/>
      <c r="R68"/>
    </row>
    <row r="69" spans="1:18" ht="16" x14ac:dyDescent="0.2">
      <c r="A69" s="7" t="s">
        <v>115</v>
      </c>
      <c r="B69" s="13" t="s">
        <v>116</v>
      </c>
      <c r="C69" s="13" t="s">
        <v>15</v>
      </c>
      <c r="D69" s="13">
        <v>12</v>
      </c>
      <c r="E69" s="13">
        <v>2</v>
      </c>
      <c r="F69" s="20" t="s">
        <v>16</v>
      </c>
      <c r="G69" s="13">
        <v>30</v>
      </c>
      <c r="H69" s="13">
        <v>2.7</v>
      </c>
      <c r="I69" s="13">
        <v>80.900000000000006</v>
      </c>
      <c r="J69" s="13">
        <v>4</v>
      </c>
      <c r="K69" s="16" t="s">
        <v>27</v>
      </c>
      <c r="L69" s="15">
        <v>2</v>
      </c>
      <c r="M69" s="13"/>
      <c r="N69" s="13" t="s">
        <v>18</v>
      </c>
      <c r="O69" s="13">
        <v>87</v>
      </c>
      <c r="Q69"/>
      <c r="R69"/>
    </row>
    <row r="70" spans="1:18" ht="16" x14ac:dyDescent="0.2">
      <c r="A70" s="7" t="s">
        <v>117</v>
      </c>
      <c r="B70" s="13" t="s">
        <v>118</v>
      </c>
      <c r="C70" s="13" t="s">
        <v>20</v>
      </c>
      <c r="D70" s="13">
        <v>12</v>
      </c>
      <c r="E70" s="13">
        <v>2</v>
      </c>
      <c r="F70" s="20" t="s">
        <v>16</v>
      </c>
      <c r="G70" s="13">
        <v>36</v>
      </c>
      <c r="H70" s="13">
        <v>2.5</v>
      </c>
      <c r="I70" s="13">
        <v>91.6</v>
      </c>
      <c r="J70" s="13">
        <v>4</v>
      </c>
      <c r="K70" s="14" t="s">
        <v>17</v>
      </c>
      <c r="L70" s="15">
        <v>2</v>
      </c>
      <c r="M70" s="13"/>
      <c r="N70" s="13" t="s">
        <v>18</v>
      </c>
      <c r="O70" s="13">
        <v>88</v>
      </c>
      <c r="Q70"/>
      <c r="R70"/>
    </row>
    <row r="71" spans="1:18" ht="16" x14ac:dyDescent="0.2">
      <c r="A71" s="7" t="s">
        <v>119</v>
      </c>
      <c r="B71" s="13" t="s">
        <v>120</v>
      </c>
      <c r="C71" s="13" t="s">
        <v>20</v>
      </c>
      <c r="D71" s="13">
        <v>13</v>
      </c>
      <c r="E71" s="13">
        <v>2</v>
      </c>
      <c r="F71" s="20" t="s">
        <v>16</v>
      </c>
      <c r="G71" s="13">
        <v>60</v>
      </c>
      <c r="H71" s="13">
        <v>2.8</v>
      </c>
      <c r="I71" s="13">
        <v>169.1</v>
      </c>
      <c r="J71" s="13">
        <v>4</v>
      </c>
      <c r="K71" s="16" t="s">
        <v>27</v>
      </c>
      <c r="L71" s="15">
        <v>2</v>
      </c>
      <c r="M71" s="13" t="s">
        <v>47</v>
      </c>
      <c r="N71" s="13" t="s">
        <v>18</v>
      </c>
      <c r="O71" s="13">
        <v>90</v>
      </c>
      <c r="Q71"/>
      <c r="R71"/>
    </row>
    <row r="72" spans="1:18" ht="16" x14ac:dyDescent="0.2">
      <c r="A72" s="7" t="s">
        <v>121</v>
      </c>
      <c r="B72" s="13" t="s">
        <v>122</v>
      </c>
      <c r="C72" s="13" t="s">
        <v>15</v>
      </c>
      <c r="D72" s="13">
        <v>12</v>
      </c>
      <c r="E72" s="13">
        <v>2</v>
      </c>
      <c r="F72" s="20" t="s">
        <v>16</v>
      </c>
      <c r="G72" s="13">
        <v>60</v>
      </c>
      <c r="H72" s="13">
        <v>2.8</v>
      </c>
      <c r="I72" s="13">
        <v>168</v>
      </c>
      <c r="J72" s="13">
        <v>4</v>
      </c>
      <c r="K72" s="14" t="s">
        <v>17</v>
      </c>
      <c r="L72" s="15">
        <v>2</v>
      </c>
      <c r="M72" s="13"/>
      <c r="N72" s="13" t="s">
        <v>18</v>
      </c>
      <c r="O72" s="13">
        <v>98</v>
      </c>
      <c r="Q72"/>
      <c r="R72"/>
    </row>
    <row r="73" spans="1:18" ht="16" x14ac:dyDescent="0.2">
      <c r="A73" s="7" t="s">
        <v>123</v>
      </c>
      <c r="B73" s="13" t="s">
        <v>22</v>
      </c>
      <c r="C73" s="13" t="s">
        <v>15</v>
      </c>
      <c r="D73" s="13">
        <v>4</v>
      </c>
      <c r="E73" s="13">
        <v>2</v>
      </c>
      <c r="F73" s="20" t="s">
        <v>16</v>
      </c>
      <c r="G73" s="13">
        <v>38</v>
      </c>
      <c r="H73" s="13">
        <v>3.2</v>
      </c>
      <c r="I73" s="13">
        <v>120.5</v>
      </c>
      <c r="J73" s="13">
        <v>4</v>
      </c>
      <c r="K73" s="14" t="s">
        <v>17</v>
      </c>
      <c r="L73" s="14">
        <v>3</v>
      </c>
      <c r="M73" s="13"/>
      <c r="N73" s="13" t="s">
        <v>18</v>
      </c>
      <c r="O73" s="13">
        <v>98</v>
      </c>
      <c r="Q73"/>
      <c r="R73"/>
    </row>
    <row r="74" spans="1:18" ht="16" x14ac:dyDescent="0.2">
      <c r="A74" s="7" t="s">
        <v>124</v>
      </c>
      <c r="B74" s="13" t="s">
        <v>91</v>
      </c>
      <c r="C74" s="13" t="s">
        <v>20</v>
      </c>
      <c r="D74" s="13">
        <v>10</v>
      </c>
      <c r="E74" s="13">
        <v>2</v>
      </c>
      <c r="F74" s="20" t="s">
        <v>16</v>
      </c>
      <c r="G74" s="13">
        <v>45</v>
      </c>
      <c r="H74" s="13">
        <v>3</v>
      </c>
      <c r="I74" s="13">
        <v>134.4</v>
      </c>
      <c r="J74" s="13">
        <v>4</v>
      </c>
      <c r="K74" s="14" t="s">
        <v>17</v>
      </c>
      <c r="L74" s="15">
        <v>2</v>
      </c>
      <c r="M74" s="13"/>
      <c r="N74" s="13" t="s">
        <v>18</v>
      </c>
      <c r="O74" s="13">
        <v>97</v>
      </c>
      <c r="Q74"/>
      <c r="R74"/>
    </row>
    <row r="75" spans="1:18" ht="16" x14ac:dyDescent="0.2">
      <c r="A75" s="7" t="s">
        <v>125</v>
      </c>
      <c r="B75" s="13" t="s">
        <v>24</v>
      </c>
      <c r="C75" s="13" t="s">
        <v>24</v>
      </c>
      <c r="D75" s="13" t="s">
        <v>24</v>
      </c>
      <c r="E75" s="13">
        <v>2</v>
      </c>
      <c r="F75" s="20" t="s">
        <v>16</v>
      </c>
      <c r="G75" s="13">
        <v>36</v>
      </c>
      <c r="H75" s="13">
        <v>3</v>
      </c>
      <c r="I75" s="13">
        <v>109.1</v>
      </c>
      <c r="J75" s="13">
        <v>4</v>
      </c>
      <c r="K75" s="16" t="s">
        <v>27</v>
      </c>
      <c r="L75" s="40">
        <v>1</v>
      </c>
      <c r="M75" s="13"/>
      <c r="N75" s="13" t="s">
        <v>18</v>
      </c>
      <c r="O75" s="13">
        <v>99</v>
      </c>
      <c r="Q75"/>
      <c r="R75"/>
    </row>
    <row r="76" spans="1:18" ht="16" x14ac:dyDescent="0.2">
      <c r="A76" s="7" t="s">
        <v>126</v>
      </c>
      <c r="B76" s="13" t="s">
        <v>14</v>
      </c>
      <c r="C76" s="13" t="s">
        <v>24</v>
      </c>
      <c r="D76" s="13" t="s">
        <v>24</v>
      </c>
      <c r="E76" s="13">
        <v>2</v>
      </c>
      <c r="F76" s="20" t="s">
        <v>16</v>
      </c>
      <c r="G76" s="13">
        <v>40</v>
      </c>
      <c r="H76" s="13">
        <v>2.8</v>
      </c>
      <c r="I76" s="13">
        <v>110.8</v>
      </c>
      <c r="J76" s="13">
        <v>4</v>
      </c>
      <c r="K76" s="16" t="s">
        <v>27</v>
      </c>
      <c r="L76" s="15">
        <v>2</v>
      </c>
      <c r="M76" s="13"/>
      <c r="N76" s="13" t="s">
        <v>18</v>
      </c>
      <c r="O76" s="13">
        <v>99</v>
      </c>
      <c r="Q76"/>
      <c r="R76"/>
    </row>
    <row r="77" spans="1:18" ht="16" x14ac:dyDescent="0.2">
      <c r="A77" s="7" t="s">
        <v>127</v>
      </c>
      <c r="B77" s="13" t="s">
        <v>53</v>
      </c>
      <c r="C77" s="13" t="s">
        <v>15</v>
      </c>
      <c r="D77" s="13">
        <v>16</v>
      </c>
      <c r="E77" s="13">
        <v>2</v>
      </c>
      <c r="F77" s="20" t="s">
        <v>16</v>
      </c>
      <c r="G77" s="13">
        <v>36</v>
      </c>
      <c r="H77" s="13">
        <v>2.9</v>
      </c>
      <c r="I77" s="13">
        <v>102.8</v>
      </c>
      <c r="J77" s="13">
        <v>4</v>
      </c>
      <c r="K77" s="14" t="s">
        <v>17</v>
      </c>
      <c r="L77" s="14">
        <v>3</v>
      </c>
      <c r="M77" s="13" t="s">
        <v>47</v>
      </c>
      <c r="N77" s="13" t="s">
        <v>18</v>
      </c>
      <c r="O77" s="13">
        <v>95</v>
      </c>
      <c r="Q77"/>
      <c r="R77"/>
    </row>
    <row r="78" spans="1:18" ht="16" x14ac:dyDescent="0.2">
      <c r="A78" s="7" t="s">
        <v>128</v>
      </c>
      <c r="B78" s="13" t="s">
        <v>63</v>
      </c>
      <c r="C78" s="13" t="s">
        <v>15</v>
      </c>
      <c r="D78" s="13">
        <v>6</v>
      </c>
      <c r="E78" s="13">
        <v>2</v>
      </c>
      <c r="F78" s="20" t="s">
        <v>16</v>
      </c>
      <c r="G78" s="13">
        <v>25</v>
      </c>
      <c r="H78" s="13">
        <v>2.6</v>
      </c>
      <c r="I78" s="13">
        <v>66.7</v>
      </c>
      <c r="J78" s="13">
        <v>4</v>
      </c>
      <c r="K78" s="14" t="s">
        <v>17</v>
      </c>
      <c r="L78" s="15">
        <v>2</v>
      </c>
      <c r="M78" s="13"/>
      <c r="N78" s="13" t="s">
        <v>18</v>
      </c>
      <c r="O78" s="13">
        <v>86</v>
      </c>
      <c r="Q78"/>
      <c r="R78"/>
    </row>
    <row r="79" spans="1:18" ht="16" x14ac:dyDescent="0.2">
      <c r="A79" s="7" t="s">
        <v>129</v>
      </c>
      <c r="B79" s="13" t="s">
        <v>24</v>
      </c>
      <c r="C79" s="13" t="s">
        <v>24</v>
      </c>
      <c r="D79" s="13" t="s">
        <v>24</v>
      </c>
      <c r="E79" s="13">
        <v>2</v>
      </c>
      <c r="F79" s="20" t="s">
        <v>16</v>
      </c>
      <c r="G79" s="13">
        <v>30</v>
      </c>
      <c r="H79" s="13">
        <v>2.8</v>
      </c>
      <c r="I79" s="13">
        <v>83.4</v>
      </c>
      <c r="J79" s="13">
        <v>4</v>
      </c>
      <c r="K79" s="16" t="s">
        <v>27</v>
      </c>
      <c r="L79" s="15">
        <v>2</v>
      </c>
      <c r="M79" s="13"/>
      <c r="N79" s="13" t="s">
        <v>18</v>
      </c>
      <c r="O79" s="13">
        <v>96</v>
      </c>
      <c r="Q79"/>
      <c r="R79"/>
    </row>
    <row r="80" spans="1:18" ht="16" x14ac:dyDescent="0.2">
      <c r="A80" s="7" t="s">
        <v>130</v>
      </c>
      <c r="B80" s="13" t="s">
        <v>44</v>
      </c>
      <c r="C80" s="13" t="s">
        <v>15</v>
      </c>
      <c r="D80" s="13">
        <v>7</v>
      </c>
      <c r="E80" s="13">
        <v>2</v>
      </c>
      <c r="F80" s="20" t="s">
        <v>16</v>
      </c>
      <c r="G80" s="13">
        <v>24.5</v>
      </c>
      <c r="H80" s="13">
        <v>3.2</v>
      </c>
      <c r="I80" s="13">
        <v>78.400000000000006</v>
      </c>
      <c r="J80" s="13">
        <v>4</v>
      </c>
      <c r="K80" s="16" t="s">
        <v>27</v>
      </c>
      <c r="L80" s="15">
        <v>2</v>
      </c>
      <c r="M80" s="13"/>
      <c r="N80" s="13" t="s">
        <v>18</v>
      </c>
      <c r="O80" s="13">
        <v>91</v>
      </c>
      <c r="Q80"/>
      <c r="R80"/>
    </row>
    <row r="81" spans="1:18" ht="16" x14ac:dyDescent="0.2">
      <c r="A81" s="7" t="s">
        <v>131</v>
      </c>
      <c r="B81" s="13" t="s">
        <v>14</v>
      </c>
      <c r="C81" s="13" t="s">
        <v>20</v>
      </c>
      <c r="D81" s="13">
        <v>11</v>
      </c>
      <c r="E81" s="13">
        <v>2</v>
      </c>
      <c r="F81" s="20" t="s">
        <v>16</v>
      </c>
      <c r="G81" s="13">
        <v>47</v>
      </c>
      <c r="H81" s="13">
        <v>3.6</v>
      </c>
      <c r="I81" s="13">
        <v>169.2</v>
      </c>
      <c r="J81" s="13">
        <v>4</v>
      </c>
      <c r="K81" s="14" t="s">
        <v>17</v>
      </c>
      <c r="L81" s="14">
        <v>3</v>
      </c>
      <c r="M81" s="13"/>
      <c r="N81" s="13" t="s">
        <v>18</v>
      </c>
      <c r="O81" s="13">
        <v>92</v>
      </c>
      <c r="Q81"/>
      <c r="R81"/>
    </row>
    <row r="82" spans="1:18" ht="16" x14ac:dyDescent="0.2">
      <c r="A82" s="7" t="s">
        <v>132</v>
      </c>
      <c r="B82" s="13" t="s">
        <v>73</v>
      </c>
      <c r="C82" s="13" t="s">
        <v>15</v>
      </c>
      <c r="D82" s="13">
        <v>8</v>
      </c>
      <c r="E82" s="13">
        <v>2</v>
      </c>
      <c r="F82" s="17" t="s">
        <v>133</v>
      </c>
      <c r="G82" s="13">
        <v>41</v>
      </c>
      <c r="H82" s="13">
        <v>3.9</v>
      </c>
      <c r="I82" s="13">
        <v>159.9</v>
      </c>
      <c r="J82" s="13">
        <v>4</v>
      </c>
      <c r="K82" s="14" t="s">
        <v>17</v>
      </c>
      <c r="L82" s="14">
        <v>3</v>
      </c>
      <c r="M82" s="13" t="s">
        <v>47</v>
      </c>
      <c r="N82" s="13" t="s">
        <v>18</v>
      </c>
      <c r="O82" s="13">
        <v>98</v>
      </c>
      <c r="Q82"/>
      <c r="R82"/>
    </row>
    <row r="83" spans="1:18" ht="16" x14ac:dyDescent="0.2">
      <c r="A83" s="7" t="s">
        <v>134</v>
      </c>
      <c r="B83" s="13" t="s">
        <v>24</v>
      </c>
      <c r="C83" s="13" t="s">
        <v>24</v>
      </c>
      <c r="D83" s="13" t="s">
        <v>24</v>
      </c>
      <c r="E83" s="13">
        <v>2</v>
      </c>
      <c r="F83" s="20" t="s">
        <v>16</v>
      </c>
      <c r="G83" s="13">
        <v>9</v>
      </c>
      <c r="H83" s="13">
        <v>1.8</v>
      </c>
      <c r="I83" s="13">
        <v>16.2</v>
      </c>
      <c r="J83" s="13">
        <v>4</v>
      </c>
      <c r="K83" s="16" t="s">
        <v>27</v>
      </c>
      <c r="L83" s="15">
        <v>2</v>
      </c>
      <c r="M83" s="13"/>
      <c r="N83" s="13" t="s">
        <v>18</v>
      </c>
      <c r="O83" s="13">
        <v>98</v>
      </c>
      <c r="Q83"/>
      <c r="R83"/>
    </row>
    <row r="84" spans="1:18" ht="16" x14ac:dyDescent="0.2">
      <c r="A84" s="7" t="s">
        <v>135</v>
      </c>
      <c r="B84" s="13" t="s">
        <v>73</v>
      </c>
      <c r="C84" s="13" t="s">
        <v>15</v>
      </c>
      <c r="D84" s="13">
        <v>9</v>
      </c>
      <c r="E84" s="13">
        <v>2</v>
      </c>
      <c r="F84" s="20" t="s">
        <v>16</v>
      </c>
      <c r="G84" s="13">
        <v>14</v>
      </c>
      <c r="H84" s="13">
        <v>2.2000000000000002</v>
      </c>
      <c r="I84" s="13">
        <v>30.8</v>
      </c>
      <c r="J84" s="13">
        <v>4</v>
      </c>
      <c r="K84" s="14" t="s">
        <v>17</v>
      </c>
      <c r="L84" s="14">
        <v>3</v>
      </c>
      <c r="M84" s="13"/>
      <c r="N84" s="13" t="s">
        <v>18</v>
      </c>
      <c r="O84" s="13">
        <v>97</v>
      </c>
      <c r="Q84"/>
      <c r="R84"/>
    </row>
    <row r="85" spans="1:18" ht="16" x14ac:dyDescent="0.2">
      <c r="A85" s="7" t="s">
        <v>136</v>
      </c>
      <c r="B85" s="13" t="s">
        <v>53</v>
      </c>
      <c r="C85" s="13" t="s">
        <v>15</v>
      </c>
      <c r="D85" s="13">
        <v>8</v>
      </c>
      <c r="E85" s="13">
        <v>2</v>
      </c>
      <c r="F85" s="20" t="s">
        <v>16</v>
      </c>
      <c r="G85" s="13">
        <v>18</v>
      </c>
      <c r="H85" s="13">
        <v>1.8</v>
      </c>
      <c r="I85" s="13">
        <v>32.4</v>
      </c>
      <c r="J85" s="13">
        <v>4</v>
      </c>
      <c r="K85" s="16" t="s">
        <v>27</v>
      </c>
      <c r="L85" s="15">
        <v>2</v>
      </c>
      <c r="M85" s="13"/>
      <c r="N85" s="13" t="s">
        <v>18</v>
      </c>
      <c r="O85" s="13">
        <v>93</v>
      </c>
      <c r="Q85"/>
      <c r="R85"/>
    </row>
    <row r="86" spans="1:18" ht="16" x14ac:dyDescent="0.2">
      <c r="A86" s="7" t="s">
        <v>137</v>
      </c>
      <c r="B86" s="13" t="s">
        <v>55</v>
      </c>
      <c r="C86" s="13" t="s">
        <v>15</v>
      </c>
      <c r="D86" s="13">
        <v>6</v>
      </c>
      <c r="E86" s="7">
        <v>1</v>
      </c>
      <c r="F86" s="20" t="s">
        <v>16</v>
      </c>
      <c r="G86" s="13">
        <v>10</v>
      </c>
      <c r="H86" s="13">
        <v>2.1</v>
      </c>
      <c r="I86" s="13">
        <v>21</v>
      </c>
      <c r="J86" s="13">
        <v>4</v>
      </c>
      <c r="K86" s="16" t="s">
        <v>27</v>
      </c>
      <c r="L86" s="15">
        <v>2</v>
      </c>
      <c r="M86" s="13" t="s">
        <v>47</v>
      </c>
      <c r="N86" s="13" t="s">
        <v>18</v>
      </c>
      <c r="O86" s="13">
        <v>97</v>
      </c>
      <c r="Q86"/>
      <c r="R86"/>
    </row>
    <row r="87" spans="1:18" ht="16" x14ac:dyDescent="0.2">
      <c r="A87" s="7" t="s">
        <v>138</v>
      </c>
      <c r="B87" s="13" t="s">
        <v>14</v>
      </c>
      <c r="C87" s="13" t="s">
        <v>20</v>
      </c>
      <c r="D87" s="13">
        <v>12</v>
      </c>
      <c r="E87" s="13">
        <v>2</v>
      </c>
      <c r="F87" s="20" t="s">
        <v>16</v>
      </c>
      <c r="G87" s="13">
        <v>44</v>
      </c>
      <c r="H87" s="13">
        <v>2.6</v>
      </c>
      <c r="I87" s="13">
        <v>114.4</v>
      </c>
      <c r="J87" s="13">
        <v>4</v>
      </c>
      <c r="K87" s="14" t="s">
        <v>17</v>
      </c>
      <c r="L87" s="15">
        <v>2</v>
      </c>
      <c r="M87" s="13"/>
      <c r="N87" s="13" t="s">
        <v>18</v>
      </c>
      <c r="O87" s="13">
        <v>97</v>
      </c>
      <c r="Q87"/>
      <c r="R87"/>
    </row>
    <row r="88" spans="1:18" ht="16" x14ac:dyDescent="0.2">
      <c r="A88" s="7" t="s">
        <v>139</v>
      </c>
      <c r="B88" s="13" t="s">
        <v>14</v>
      </c>
      <c r="C88" s="13" t="s">
        <v>20</v>
      </c>
      <c r="D88" s="13">
        <v>11</v>
      </c>
      <c r="E88" s="13">
        <v>2</v>
      </c>
      <c r="F88" s="20" t="s">
        <v>16</v>
      </c>
      <c r="G88" s="13">
        <v>18</v>
      </c>
      <c r="H88" s="13">
        <v>2.4</v>
      </c>
      <c r="I88" s="13">
        <v>43.2</v>
      </c>
      <c r="J88" s="13">
        <v>4</v>
      </c>
      <c r="K88" s="16" t="s">
        <v>27</v>
      </c>
      <c r="L88" s="15">
        <v>2</v>
      </c>
      <c r="M88" s="13"/>
      <c r="N88" s="13" t="s">
        <v>18</v>
      </c>
      <c r="O88" s="13">
        <v>93</v>
      </c>
      <c r="Q88"/>
      <c r="R88"/>
    </row>
    <row r="89" spans="1:18" ht="16" x14ac:dyDescent="0.2">
      <c r="A89" s="7" t="s">
        <v>140</v>
      </c>
      <c r="B89" s="13" t="s">
        <v>24</v>
      </c>
      <c r="C89" s="13" t="s">
        <v>24</v>
      </c>
      <c r="D89" s="13" t="s">
        <v>24</v>
      </c>
      <c r="E89" s="7">
        <v>1</v>
      </c>
      <c r="F89" s="20" t="s">
        <v>16</v>
      </c>
      <c r="G89" s="13">
        <v>9</v>
      </c>
      <c r="H89" s="13">
        <v>2.1</v>
      </c>
      <c r="I89" s="13">
        <v>18.899999999999999</v>
      </c>
      <c r="J89" s="13">
        <v>4</v>
      </c>
      <c r="K89" s="16" t="s">
        <v>27</v>
      </c>
      <c r="L89" s="15">
        <v>2</v>
      </c>
      <c r="M89" s="13"/>
      <c r="N89" s="13" t="s">
        <v>18</v>
      </c>
      <c r="O89" s="13">
        <v>97</v>
      </c>
      <c r="Q89"/>
      <c r="R89"/>
    </row>
    <row r="90" spans="1:18" ht="16" x14ac:dyDescent="0.2">
      <c r="A90" s="7" t="s">
        <v>141</v>
      </c>
      <c r="B90" s="13" t="s">
        <v>24</v>
      </c>
      <c r="C90" s="13" t="s">
        <v>24</v>
      </c>
      <c r="D90" s="13">
        <v>11</v>
      </c>
      <c r="E90" s="13">
        <v>2</v>
      </c>
      <c r="F90" s="20" t="s">
        <v>16</v>
      </c>
      <c r="G90" s="13">
        <v>29</v>
      </c>
      <c r="H90" s="13">
        <v>2.6</v>
      </c>
      <c r="I90" s="13">
        <v>75.400000000000006</v>
      </c>
      <c r="J90" s="13">
        <v>4</v>
      </c>
      <c r="K90" s="14" t="s">
        <v>17</v>
      </c>
      <c r="L90" s="15">
        <v>2</v>
      </c>
      <c r="M90" s="13"/>
      <c r="N90" s="13" t="s">
        <v>18</v>
      </c>
      <c r="O90" s="13">
        <v>98</v>
      </c>
      <c r="Q90"/>
      <c r="R90"/>
    </row>
    <row r="91" spans="1:18" ht="16" x14ac:dyDescent="0.2">
      <c r="A91" s="7" t="s">
        <v>142</v>
      </c>
      <c r="B91" s="13" t="s">
        <v>69</v>
      </c>
      <c r="C91" s="13" t="s">
        <v>20</v>
      </c>
      <c r="D91" s="13">
        <v>8</v>
      </c>
      <c r="E91" s="7">
        <v>1</v>
      </c>
      <c r="F91" s="20" t="s">
        <v>16</v>
      </c>
      <c r="G91" s="13">
        <v>22</v>
      </c>
      <c r="H91" s="13">
        <v>2.1</v>
      </c>
      <c r="I91" s="13">
        <v>46.2</v>
      </c>
      <c r="J91" s="13">
        <v>4</v>
      </c>
      <c r="K91" s="16" t="s">
        <v>27</v>
      </c>
      <c r="L91" s="15">
        <v>2</v>
      </c>
      <c r="M91" s="13"/>
      <c r="N91" s="13" t="s">
        <v>18</v>
      </c>
      <c r="O91" s="13">
        <v>98</v>
      </c>
      <c r="Q91"/>
      <c r="R91"/>
    </row>
    <row r="92" spans="1:18" ht="16" x14ac:dyDescent="0.2">
      <c r="A92" s="7" t="s">
        <v>143</v>
      </c>
      <c r="B92" s="13" t="s">
        <v>24</v>
      </c>
      <c r="C92" s="13" t="s">
        <v>24</v>
      </c>
      <c r="D92" s="13" t="s">
        <v>24</v>
      </c>
      <c r="E92" s="7">
        <v>1</v>
      </c>
      <c r="F92" s="20" t="s">
        <v>16</v>
      </c>
      <c r="G92" s="13">
        <v>7</v>
      </c>
      <c r="H92" s="13">
        <v>1.5</v>
      </c>
      <c r="I92" s="13">
        <v>10.5</v>
      </c>
      <c r="J92" s="13">
        <v>4</v>
      </c>
      <c r="K92" s="16" t="s">
        <v>27</v>
      </c>
      <c r="L92" s="15">
        <v>2</v>
      </c>
      <c r="M92" s="13"/>
      <c r="N92" s="13" t="s">
        <v>18</v>
      </c>
      <c r="O92" s="13">
        <v>98</v>
      </c>
      <c r="Q92"/>
      <c r="R92"/>
    </row>
    <row r="93" spans="1:18" ht="16" x14ac:dyDescent="0.2">
      <c r="A93" s="7" t="s">
        <v>144</v>
      </c>
      <c r="B93" s="13" t="s">
        <v>81</v>
      </c>
      <c r="C93" s="13" t="s">
        <v>20</v>
      </c>
      <c r="D93" s="13">
        <v>5</v>
      </c>
      <c r="E93" s="13">
        <v>2</v>
      </c>
      <c r="F93" s="20" t="s">
        <v>16</v>
      </c>
      <c r="G93" s="13">
        <v>15.6</v>
      </c>
      <c r="H93" s="13">
        <v>1.9</v>
      </c>
      <c r="I93" s="13">
        <v>29.64</v>
      </c>
      <c r="J93" s="13">
        <v>4</v>
      </c>
      <c r="K93" s="16" t="s">
        <v>27</v>
      </c>
      <c r="L93" s="15">
        <v>2</v>
      </c>
      <c r="M93" s="13"/>
      <c r="N93" s="13" t="s">
        <v>18</v>
      </c>
      <c r="O93" s="13">
        <v>98</v>
      </c>
    </row>
    <row r="94" spans="1:18" ht="16" x14ac:dyDescent="0.2">
      <c r="A94" s="7" t="s">
        <v>145</v>
      </c>
      <c r="B94" s="13" t="s">
        <v>14</v>
      </c>
      <c r="C94" s="13" t="s">
        <v>15</v>
      </c>
      <c r="D94" s="13">
        <v>5</v>
      </c>
      <c r="E94" s="13">
        <v>2</v>
      </c>
      <c r="F94" s="20" t="s">
        <v>16</v>
      </c>
      <c r="G94" s="13">
        <v>25.4</v>
      </c>
      <c r="H94" s="13">
        <v>2.09</v>
      </c>
      <c r="I94" s="13">
        <v>53</v>
      </c>
      <c r="J94" s="13">
        <v>4</v>
      </c>
      <c r="K94" s="16" t="s">
        <v>27</v>
      </c>
      <c r="L94" s="15">
        <v>2</v>
      </c>
      <c r="M94" s="13"/>
      <c r="N94" s="13" t="s">
        <v>18</v>
      </c>
      <c r="O94" s="13">
        <v>97</v>
      </c>
    </row>
    <row r="95" spans="1:18" ht="16" x14ac:dyDescent="0.2">
      <c r="A95" s="7" t="s">
        <v>146</v>
      </c>
      <c r="B95" s="13" t="s">
        <v>24</v>
      </c>
      <c r="C95" s="13" t="s">
        <v>24</v>
      </c>
      <c r="D95" s="13" t="s">
        <v>24</v>
      </c>
      <c r="E95" s="7">
        <v>1</v>
      </c>
      <c r="F95" s="20" t="s">
        <v>16</v>
      </c>
      <c r="G95" s="13">
        <v>28.2</v>
      </c>
      <c r="H95" s="13">
        <v>2.12</v>
      </c>
      <c r="I95" s="13">
        <v>59.78</v>
      </c>
      <c r="J95" s="13">
        <v>4</v>
      </c>
      <c r="K95" s="16" t="s">
        <v>27</v>
      </c>
      <c r="L95" s="15">
        <v>2</v>
      </c>
      <c r="M95" s="13"/>
      <c r="N95" s="13" t="s">
        <v>18</v>
      </c>
      <c r="O95" s="13">
        <v>83</v>
      </c>
    </row>
    <row r="96" spans="1:18" ht="16" x14ac:dyDescent="0.2">
      <c r="A96" s="7" t="s">
        <v>147</v>
      </c>
      <c r="B96" s="13" t="s">
        <v>148</v>
      </c>
      <c r="C96" s="13" t="s">
        <v>15</v>
      </c>
      <c r="D96" s="13">
        <v>10</v>
      </c>
      <c r="E96" s="13">
        <v>2</v>
      </c>
      <c r="F96" s="20" t="s">
        <v>16</v>
      </c>
      <c r="G96" s="13">
        <v>67</v>
      </c>
      <c r="H96" s="13">
        <v>2.12</v>
      </c>
      <c r="I96" s="13">
        <v>142</v>
      </c>
      <c r="J96" s="13">
        <v>4</v>
      </c>
      <c r="K96" s="14" t="s">
        <v>17</v>
      </c>
      <c r="L96" s="14">
        <v>3</v>
      </c>
      <c r="M96" s="13"/>
      <c r="N96" s="13" t="s">
        <v>18</v>
      </c>
      <c r="O96" s="13">
        <v>98</v>
      </c>
    </row>
    <row r="97" spans="1:18" ht="16" x14ac:dyDescent="0.2">
      <c r="A97" s="7" t="s">
        <v>149</v>
      </c>
      <c r="B97" s="13" t="s">
        <v>24</v>
      </c>
      <c r="C97" s="13" t="s">
        <v>24</v>
      </c>
      <c r="D97" s="13" t="s">
        <v>24</v>
      </c>
      <c r="E97" s="13">
        <v>2</v>
      </c>
      <c r="F97" s="20" t="s">
        <v>16</v>
      </c>
      <c r="G97" s="13">
        <v>41.8</v>
      </c>
      <c r="H97" s="13">
        <v>2.12</v>
      </c>
      <c r="I97" s="13">
        <v>88.61</v>
      </c>
      <c r="J97" s="13">
        <v>4</v>
      </c>
      <c r="K97" s="16" t="s">
        <v>27</v>
      </c>
      <c r="L97" s="40">
        <v>1</v>
      </c>
      <c r="M97" s="13"/>
      <c r="N97" s="13" t="s">
        <v>18</v>
      </c>
      <c r="O97" s="13">
        <v>90</v>
      </c>
    </row>
    <row r="98" spans="1:18" ht="16" x14ac:dyDescent="0.2">
      <c r="A98" s="22"/>
      <c r="B98" s="21"/>
      <c r="C98" s="21"/>
      <c r="D98" s="21"/>
      <c r="E98" s="21"/>
      <c r="F98" s="22"/>
      <c r="G98" s="21"/>
      <c r="H98" s="21"/>
      <c r="I98" s="21"/>
      <c r="J98" s="21"/>
      <c r="K98" s="22"/>
      <c r="L98" s="22"/>
      <c r="M98" s="21"/>
      <c r="N98" s="21"/>
      <c r="O98" s="33"/>
    </row>
    <row r="99" spans="1:18" ht="16" x14ac:dyDescent="0.2">
      <c r="A99" s="25"/>
      <c r="B99" s="7" t="s">
        <v>150</v>
      </c>
      <c r="C99" s="24">
        <f>COUNTIF(C2:C97,"M")/COUNTA(C2:C97)</f>
        <v>2.0833333333333332E-2</v>
      </c>
      <c r="D99" s="18">
        <f>AVERAGE(D2:D97)</f>
        <v>8.8888888888888893</v>
      </c>
      <c r="E99" s="18">
        <f>AVERAGE(E2:E97)</f>
        <v>1.8958333333333333</v>
      </c>
      <c r="F99" s="7" t="s">
        <v>151</v>
      </c>
      <c r="G99" s="18">
        <f>AVERAGE(G2:G97)</f>
        <v>29.769148936170215</v>
      </c>
      <c r="H99" s="18">
        <f>AVERAGE(H2:H97)</f>
        <v>2.5763829787234047</v>
      </c>
      <c r="I99" s="18">
        <f>AVERAGE(I2:I97)</f>
        <v>81.753548387096728</v>
      </c>
      <c r="J99" s="14" t="s">
        <v>17</v>
      </c>
      <c r="K99" s="24">
        <f>COUNTIF(K2:K97,"High")/COUNTA(K2:K97)</f>
        <v>0.59375</v>
      </c>
      <c r="L99" s="24">
        <f>COUNTIF(L2:L97,"1")/COUNTA(L2:L97)</f>
        <v>3.125E-2</v>
      </c>
      <c r="M99" s="26">
        <v>1</v>
      </c>
      <c r="N99" s="23"/>
    </row>
    <row r="100" spans="1:18" ht="16" x14ac:dyDescent="0.2">
      <c r="A100" s="25"/>
      <c r="B100" s="7" t="s">
        <v>152</v>
      </c>
      <c r="C100" s="24">
        <f>COUNTIF(C2:C97,"Mc")/COUNTA(C2:C97)</f>
        <v>0.33333333333333331</v>
      </c>
      <c r="D100" s="13">
        <f>MEDIAN(D2:D97)</f>
        <v>9</v>
      </c>
      <c r="E100" s="13">
        <f>MEDIAN(E2:E97)</f>
        <v>2</v>
      </c>
      <c r="F100" s="7" t="s">
        <v>153</v>
      </c>
      <c r="G100" s="18">
        <f>MEDIAN(G2:G97)</f>
        <v>28.6</v>
      </c>
      <c r="H100" s="18">
        <f>MEDIAN(H2:H97)</f>
        <v>2.7</v>
      </c>
      <c r="I100" s="18">
        <f>MEDIAN(I2:I97)</f>
        <v>79.900000000000006</v>
      </c>
      <c r="J100" s="16" t="s">
        <v>27</v>
      </c>
      <c r="K100" s="24">
        <f>COUNTIF(K2:K97,"low")/COUNTA(K2:K97)</f>
        <v>0.40625</v>
      </c>
      <c r="L100" s="24">
        <f>COUNTIF(L2:L97,"2")/COUNTA(L2:L97)</f>
        <v>0.65625</v>
      </c>
      <c r="M100" s="15">
        <v>2</v>
      </c>
      <c r="N100" s="23"/>
    </row>
    <row r="101" spans="1:18" ht="16" x14ac:dyDescent="0.2">
      <c r="A101" s="25"/>
      <c r="B101" s="7" t="s">
        <v>154</v>
      </c>
      <c r="C101" s="24">
        <f>COUNTIF(C2:C97,"F")/COUNTA(C2:C97)</f>
        <v>2.0833333333333332E-2</v>
      </c>
      <c r="D101" s="13"/>
      <c r="E101" s="13"/>
      <c r="F101" s="7"/>
      <c r="G101" s="13"/>
      <c r="H101" s="13"/>
      <c r="I101" s="13"/>
      <c r="J101" s="27"/>
      <c r="K101" s="24"/>
      <c r="L101" s="24">
        <f>COUNTIF(L2:L97,"3")/COUNTA(L2:L97)</f>
        <v>0.3125</v>
      </c>
      <c r="M101" s="14">
        <v>3</v>
      </c>
      <c r="N101" s="23"/>
    </row>
    <row r="102" spans="1:18" ht="16" x14ac:dyDescent="0.2">
      <c r="A102" s="25"/>
      <c r="B102" s="7" t="s">
        <v>155</v>
      </c>
      <c r="C102" s="24">
        <f>COUNTIF(C2:C97,"Fs")/COUNTA(C2:C97)</f>
        <v>0.39583333333333331</v>
      </c>
      <c r="D102" s="13"/>
      <c r="E102" s="13"/>
      <c r="F102" s="7"/>
      <c r="G102" s="13"/>
      <c r="H102" s="13"/>
      <c r="I102" s="13"/>
      <c r="J102" s="13" t="s">
        <v>156</v>
      </c>
      <c r="K102" s="24">
        <f>SUM(K99:K101)</f>
        <v>1</v>
      </c>
      <c r="L102" s="24">
        <f>SUM(L99:L101)</f>
        <v>1</v>
      </c>
      <c r="M102" s="13" t="s">
        <v>156</v>
      </c>
      <c r="N102" s="23"/>
    </row>
    <row r="103" spans="1:18" ht="16" x14ac:dyDescent="0.2">
      <c r="A103" s="25"/>
      <c r="B103" s="13"/>
      <c r="C103" s="13"/>
      <c r="D103" s="13"/>
      <c r="E103" s="13"/>
      <c r="F103" s="7"/>
      <c r="G103" s="13"/>
      <c r="H103" s="13"/>
      <c r="I103" s="13"/>
      <c r="J103" s="13"/>
      <c r="K103" s="7"/>
      <c r="L103" s="7"/>
      <c r="M103" s="13"/>
      <c r="N103" s="23"/>
    </row>
    <row r="104" spans="1:18" ht="16" x14ac:dyDescent="0.2">
      <c r="A104" s="25"/>
      <c r="B104" s="13"/>
      <c r="C104" s="13"/>
      <c r="D104" s="13"/>
      <c r="E104" s="13"/>
      <c r="F104" s="7" t="s">
        <v>160</v>
      </c>
      <c r="G104" s="13">
        <v>30</v>
      </c>
      <c r="H104" s="13" t="s">
        <v>251</v>
      </c>
      <c r="I104" s="13"/>
      <c r="J104" s="13" t="s">
        <v>17</v>
      </c>
      <c r="K104" s="7">
        <f>COUNTIF(K2:K97,"high")</f>
        <v>57</v>
      </c>
      <c r="L104" s="7">
        <f>COUNTIF(L2:L97,"1")</f>
        <v>3</v>
      </c>
      <c r="M104" s="13">
        <v>1</v>
      </c>
      <c r="N104" s="23"/>
    </row>
    <row r="105" spans="1:18" ht="16" x14ac:dyDescent="0.2">
      <c r="A105" s="25"/>
      <c r="B105" s="13"/>
      <c r="C105" s="13"/>
      <c r="D105" s="13"/>
      <c r="E105" s="13"/>
      <c r="F105" s="7" t="s">
        <v>165</v>
      </c>
      <c r="G105" s="13">
        <v>27</v>
      </c>
      <c r="H105" s="13" t="s">
        <v>252</v>
      </c>
      <c r="I105" s="13"/>
      <c r="J105" s="13" t="s">
        <v>27</v>
      </c>
      <c r="K105" s="7">
        <f>COUNTIF(K2:K97,"low")</f>
        <v>39</v>
      </c>
      <c r="L105" s="7">
        <f>COUNTIF(L2:L97,"2")</f>
        <v>63</v>
      </c>
      <c r="M105" s="13">
        <v>2</v>
      </c>
      <c r="N105" s="23"/>
    </row>
    <row r="106" spans="1:18" ht="16" x14ac:dyDescent="0.2">
      <c r="A106" s="25"/>
      <c r="B106" s="13"/>
      <c r="C106" s="13"/>
      <c r="D106" s="13"/>
      <c r="E106" s="13"/>
      <c r="F106" s="7" t="s">
        <v>158</v>
      </c>
      <c r="G106" s="13">
        <v>36</v>
      </c>
      <c r="H106" s="13" t="s">
        <v>251</v>
      </c>
      <c r="I106" s="13"/>
      <c r="J106" s="19"/>
      <c r="K106" s="19"/>
      <c r="L106" s="7">
        <f>COUNTIF(L2:L97,"3")</f>
        <v>30</v>
      </c>
      <c r="M106" s="13">
        <v>3</v>
      </c>
      <c r="N106" s="23"/>
    </row>
    <row r="107" spans="1:18" ht="16" x14ac:dyDescent="0.2">
      <c r="A107" s="25"/>
      <c r="B107" s="13"/>
      <c r="C107" s="13"/>
      <c r="D107" s="13"/>
      <c r="E107" s="13"/>
      <c r="F107" s="7" t="s">
        <v>178</v>
      </c>
      <c r="G107" s="13">
        <v>3</v>
      </c>
      <c r="H107" s="13"/>
      <c r="I107" s="13"/>
      <c r="J107" s="13" t="s">
        <v>156</v>
      </c>
      <c r="K107" s="7">
        <f>SUM(K104:K105)</f>
        <v>96</v>
      </c>
      <c r="L107" s="7">
        <f>SUM(L104:L106)</f>
        <v>96</v>
      </c>
      <c r="M107" s="13" t="s">
        <v>156</v>
      </c>
      <c r="N107" s="23"/>
    </row>
    <row r="108" spans="1:18" ht="16" x14ac:dyDescent="0.2">
      <c r="A108" s="25"/>
      <c r="B108" s="23"/>
      <c r="C108" s="23"/>
      <c r="D108" s="23"/>
      <c r="E108" s="23"/>
      <c r="F108" s="13" t="s">
        <v>156</v>
      </c>
      <c r="G108" s="7">
        <f>SUM(G104:G107)</f>
        <v>96</v>
      </c>
      <c r="H108" s="23"/>
      <c r="I108" s="23"/>
      <c r="J108" s="23"/>
      <c r="K108" s="23"/>
      <c r="L108" s="23"/>
      <c r="O108" s="19"/>
      <c r="P108" s="19"/>
      <c r="Q108"/>
      <c r="R108"/>
    </row>
    <row r="109" spans="1:18" ht="16" x14ac:dyDescent="0.2">
      <c r="A109" s="25"/>
      <c r="B109" s="23"/>
      <c r="C109" s="23"/>
      <c r="D109" s="23"/>
      <c r="E109" s="23"/>
      <c r="F109" s="25"/>
      <c r="G109" s="23"/>
      <c r="H109" s="23"/>
      <c r="I109" s="23"/>
      <c r="J109" s="23"/>
      <c r="K109" s="23"/>
      <c r="L109" s="23"/>
      <c r="O109" s="19"/>
      <c r="P109" s="19"/>
      <c r="Q109"/>
      <c r="R109"/>
    </row>
    <row r="110" spans="1:18" ht="16" x14ac:dyDescent="0.2">
      <c r="A110" s="25"/>
      <c r="B110" s="23"/>
      <c r="C110" s="23"/>
      <c r="D110" s="23"/>
      <c r="E110" s="23"/>
      <c r="F110" s="25"/>
      <c r="G110" s="23"/>
      <c r="H110" s="23"/>
      <c r="I110" s="23"/>
      <c r="J110" s="23"/>
      <c r="K110" s="23"/>
      <c r="L110" s="23"/>
      <c r="O110" s="19"/>
      <c r="P110" s="19"/>
      <c r="Q110"/>
      <c r="R110"/>
    </row>
    <row r="111" spans="1:18" ht="16" x14ac:dyDescent="0.2">
      <c r="A111" s="25"/>
      <c r="B111" s="23"/>
      <c r="C111" s="23"/>
      <c r="D111" s="23"/>
      <c r="E111" s="23"/>
      <c r="F111" s="25"/>
      <c r="G111" s="23"/>
      <c r="H111" s="23"/>
      <c r="I111" s="23"/>
      <c r="N111" s="23"/>
    </row>
    <row r="112" spans="1:18" ht="16" x14ac:dyDescent="0.2">
      <c r="A112" s="25"/>
      <c r="B112" s="23"/>
      <c r="C112" s="23"/>
      <c r="D112" s="23"/>
      <c r="E112" s="23"/>
      <c r="F112" s="25"/>
      <c r="G112" s="23"/>
      <c r="H112" s="23"/>
      <c r="I112" s="23"/>
      <c r="N112" s="23"/>
    </row>
  </sheetData>
  <printOptions gridLines="1"/>
  <pageMargins left="0.70866141732283472" right="0.70866141732283472" top="0.78740157480314965" bottom="0.78740157480314965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topLeftCell="A20" workbookViewId="0">
      <selection activeCell="A33" sqref="A33"/>
    </sheetView>
  </sheetViews>
  <sheetFormatPr baseColWidth="10" defaultRowHeight="15" x14ac:dyDescent="0.2"/>
  <cols>
    <col min="1" max="1" width="18.6640625" style="32" customWidth="1"/>
    <col min="2" max="2" width="23.33203125" customWidth="1"/>
    <col min="3" max="3" width="10.1640625" customWidth="1"/>
    <col min="5" max="5" width="12.6640625" customWidth="1"/>
    <col min="6" max="6" width="8.5" customWidth="1"/>
  </cols>
  <sheetData>
    <row r="1" spans="1:15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509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248</v>
      </c>
      <c r="N1" s="11" t="s">
        <v>250</v>
      </c>
      <c r="O1" s="12" t="s">
        <v>12</v>
      </c>
    </row>
    <row r="2" spans="1:15" ht="16" x14ac:dyDescent="0.2">
      <c r="A2" s="7" t="s">
        <v>529</v>
      </c>
      <c r="B2" s="13" t="s">
        <v>24</v>
      </c>
      <c r="C2" s="13" t="s">
        <v>24</v>
      </c>
      <c r="D2" s="13" t="s">
        <v>24</v>
      </c>
      <c r="E2" s="13">
        <v>2</v>
      </c>
      <c r="F2" s="80" t="s">
        <v>16</v>
      </c>
      <c r="G2" s="13">
        <v>17</v>
      </c>
      <c r="H2" s="13">
        <v>1.6</v>
      </c>
      <c r="I2" s="13">
        <v>27.2</v>
      </c>
      <c r="J2" s="13">
        <v>4</v>
      </c>
      <c r="K2" s="7" t="s">
        <v>319</v>
      </c>
      <c r="L2" s="7" t="s">
        <v>319</v>
      </c>
      <c r="M2" s="13"/>
      <c r="N2" s="13" t="s">
        <v>18</v>
      </c>
      <c r="O2" s="13">
        <v>80</v>
      </c>
    </row>
    <row r="3" spans="1:15" ht="16" x14ac:dyDescent="0.2">
      <c r="A3" s="7" t="s">
        <v>530</v>
      </c>
      <c r="B3" s="13" t="s">
        <v>41</v>
      </c>
      <c r="C3" s="13" t="s">
        <v>24</v>
      </c>
      <c r="D3" s="13" t="s">
        <v>24</v>
      </c>
      <c r="E3" s="13">
        <v>2</v>
      </c>
      <c r="F3" s="80" t="s">
        <v>16</v>
      </c>
      <c r="G3" s="13">
        <v>14.4</v>
      </c>
      <c r="H3" s="13">
        <v>1.97</v>
      </c>
      <c r="I3" s="13">
        <v>28.32</v>
      </c>
      <c r="J3" s="13">
        <v>4</v>
      </c>
      <c r="K3" s="7" t="s">
        <v>319</v>
      </c>
      <c r="L3" s="7" t="s">
        <v>319</v>
      </c>
      <c r="M3" s="13"/>
      <c r="N3" s="13" t="s">
        <v>18</v>
      </c>
      <c r="O3" s="13">
        <v>80</v>
      </c>
    </row>
    <row r="4" spans="1:15" ht="16" x14ac:dyDescent="0.2">
      <c r="A4" s="7" t="s">
        <v>531</v>
      </c>
      <c r="B4" s="13" t="s">
        <v>14</v>
      </c>
      <c r="C4" s="13" t="s">
        <v>15</v>
      </c>
      <c r="D4" s="13">
        <v>5</v>
      </c>
      <c r="E4" s="13">
        <v>2</v>
      </c>
      <c r="F4" s="80" t="s">
        <v>16</v>
      </c>
      <c r="G4" s="13">
        <v>8.4</v>
      </c>
      <c r="H4" s="13">
        <v>1.6</v>
      </c>
      <c r="I4" s="13">
        <v>13.44</v>
      </c>
      <c r="J4" s="13">
        <v>4</v>
      </c>
      <c r="K4" s="7" t="s">
        <v>319</v>
      </c>
      <c r="L4" s="7" t="s">
        <v>319</v>
      </c>
      <c r="M4" s="13"/>
      <c r="N4" s="13" t="s">
        <v>18</v>
      </c>
      <c r="O4" s="13">
        <v>95</v>
      </c>
    </row>
    <row r="5" spans="1:15" ht="16" x14ac:dyDescent="0.2">
      <c r="A5" s="7" t="s">
        <v>532</v>
      </c>
      <c r="B5" s="13" t="s">
        <v>44</v>
      </c>
      <c r="C5" s="13" t="s">
        <v>20</v>
      </c>
      <c r="D5" s="13">
        <v>7</v>
      </c>
      <c r="E5" s="13">
        <v>1</v>
      </c>
      <c r="F5" s="80" t="s">
        <v>16</v>
      </c>
      <c r="G5" s="13">
        <v>7</v>
      </c>
      <c r="H5" s="13">
        <v>1.9</v>
      </c>
      <c r="I5" s="13">
        <v>13</v>
      </c>
      <c r="J5" s="13">
        <v>4</v>
      </c>
      <c r="K5" s="7" t="s">
        <v>319</v>
      </c>
      <c r="L5" s="7" t="s">
        <v>319</v>
      </c>
      <c r="M5" s="13"/>
      <c r="N5" s="13" t="s">
        <v>18</v>
      </c>
      <c r="O5" s="13">
        <v>89</v>
      </c>
    </row>
    <row r="6" spans="1:15" ht="16" x14ac:dyDescent="0.2">
      <c r="A6" s="7" t="s">
        <v>533</v>
      </c>
      <c r="B6" s="13" t="s">
        <v>44</v>
      </c>
      <c r="C6" s="13" t="s">
        <v>82</v>
      </c>
      <c r="D6" s="13">
        <v>5</v>
      </c>
      <c r="E6" s="13">
        <v>2</v>
      </c>
      <c r="F6" s="80" t="s">
        <v>16</v>
      </c>
      <c r="G6" s="13">
        <v>48</v>
      </c>
      <c r="H6" s="13">
        <v>3.1</v>
      </c>
      <c r="I6" s="13">
        <v>148.19999999999999</v>
      </c>
      <c r="J6" s="13">
        <v>4</v>
      </c>
      <c r="K6" s="7" t="s">
        <v>319</v>
      </c>
      <c r="L6" s="7" t="s">
        <v>319</v>
      </c>
      <c r="M6" s="13"/>
      <c r="N6" s="13" t="s">
        <v>18</v>
      </c>
      <c r="O6" s="13">
        <v>78</v>
      </c>
    </row>
    <row r="7" spans="1:15" ht="16" x14ac:dyDescent="0.2">
      <c r="A7" s="7" t="s">
        <v>534</v>
      </c>
      <c r="B7" s="13" t="s">
        <v>24</v>
      </c>
      <c r="C7" s="13" t="s">
        <v>24</v>
      </c>
      <c r="D7" s="13" t="s">
        <v>24</v>
      </c>
      <c r="E7" s="13">
        <v>1</v>
      </c>
      <c r="F7" s="80" t="s">
        <v>16</v>
      </c>
      <c r="G7" s="18">
        <v>12.2</v>
      </c>
      <c r="H7" s="13">
        <v>1.73</v>
      </c>
      <c r="I7" s="13">
        <v>21.15</v>
      </c>
      <c r="J7" s="13">
        <v>4</v>
      </c>
      <c r="K7" s="7" t="s">
        <v>319</v>
      </c>
      <c r="L7" s="7" t="s">
        <v>319</v>
      </c>
      <c r="M7" s="13"/>
      <c r="N7" s="13" t="s">
        <v>18</v>
      </c>
      <c r="O7" s="13">
        <v>97</v>
      </c>
    </row>
    <row r="8" spans="1:15" ht="16" x14ac:dyDescent="0.2">
      <c r="A8" s="7" t="s">
        <v>535</v>
      </c>
      <c r="B8" s="13" t="s">
        <v>24</v>
      </c>
      <c r="C8" s="13" t="s">
        <v>20</v>
      </c>
      <c r="D8" s="13">
        <v>6</v>
      </c>
      <c r="E8" s="13">
        <v>1</v>
      </c>
      <c r="F8" s="80" t="s">
        <v>16</v>
      </c>
      <c r="G8" s="13">
        <v>18</v>
      </c>
      <c r="H8" s="13">
        <v>2</v>
      </c>
      <c r="I8" s="13">
        <v>36.5</v>
      </c>
      <c r="J8" s="13">
        <v>4</v>
      </c>
      <c r="K8" s="27" t="s">
        <v>47</v>
      </c>
      <c r="L8" s="7" t="s">
        <v>319</v>
      </c>
      <c r="M8" s="13"/>
      <c r="N8" s="13" t="s">
        <v>18</v>
      </c>
      <c r="O8" s="13">
        <v>96</v>
      </c>
    </row>
    <row r="9" spans="1:15" ht="16" x14ac:dyDescent="0.2">
      <c r="A9" s="7" t="s">
        <v>536</v>
      </c>
      <c r="B9" s="13" t="s">
        <v>24</v>
      </c>
      <c r="C9" s="13" t="s">
        <v>15</v>
      </c>
      <c r="D9" s="13">
        <v>9</v>
      </c>
      <c r="E9" s="13">
        <v>2</v>
      </c>
      <c r="F9" s="80" t="s">
        <v>16</v>
      </c>
      <c r="G9" s="13">
        <v>5.6</v>
      </c>
      <c r="H9" s="13">
        <v>1.37</v>
      </c>
      <c r="I9" s="13">
        <v>7.65</v>
      </c>
      <c r="J9" s="13">
        <v>4</v>
      </c>
      <c r="K9" s="16" t="s">
        <v>27</v>
      </c>
      <c r="L9" s="39">
        <v>2</v>
      </c>
      <c r="M9" s="13"/>
      <c r="N9" s="13" t="s">
        <v>18</v>
      </c>
      <c r="O9" s="13">
        <v>89</v>
      </c>
    </row>
    <row r="10" spans="1:15" ht="16" x14ac:dyDescent="0.2">
      <c r="A10" s="7" t="s">
        <v>537</v>
      </c>
      <c r="B10" s="13" t="s">
        <v>24</v>
      </c>
      <c r="C10" s="13" t="s">
        <v>20</v>
      </c>
      <c r="D10" s="13">
        <v>7</v>
      </c>
      <c r="E10" s="13">
        <v>2</v>
      </c>
      <c r="F10" s="80" t="s">
        <v>16</v>
      </c>
      <c r="G10" s="13">
        <v>2.8</v>
      </c>
      <c r="H10" s="13">
        <v>1.73</v>
      </c>
      <c r="I10" s="13">
        <v>4.8499999999999996</v>
      </c>
      <c r="J10" s="13">
        <v>4</v>
      </c>
      <c r="K10" s="27" t="s">
        <v>47</v>
      </c>
      <c r="L10" s="7" t="s">
        <v>319</v>
      </c>
      <c r="M10" s="13"/>
      <c r="N10" s="13" t="s">
        <v>18</v>
      </c>
      <c r="O10" s="13">
        <v>85</v>
      </c>
    </row>
    <row r="11" spans="1:15" ht="16" x14ac:dyDescent="0.2">
      <c r="A11" s="7" t="s">
        <v>538</v>
      </c>
      <c r="B11" s="13" t="s">
        <v>24</v>
      </c>
      <c r="C11" s="13" t="s">
        <v>15</v>
      </c>
      <c r="D11" s="13">
        <v>8</v>
      </c>
      <c r="E11" s="13">
        <v>2</v>
      </c>
      <c r="F11" s="80" t="s">
        <v>16</v>
      </c>
      <c r="G11" s="13">
        <v>26</v>
      </c>
      <c r="H11" s="13">
        <v>3</v>
      </c>
      <c r="I11" s="13">
        <v>78</v>
      </c>
      <c r="J11" s="13">
        <v>4</v>
      </c>
      <c r="K11" s="7" t="s">
        <v>319</v>
      </c>
      <c r="L11" s="7" t="s">
        <v>319</v>
      </c>
      <c r="M11" s="13"/>
      <c r="N11" s="13" t="s">
        <v>18</v>
      </c>
      <c r="O11" s="13">
        <v>88</v>
      </c>
    </row>
    <row r="12" spans="1:15" ht="16" x14ac:dyDescent="0.2">
      <c r="A12" s="7" t="s">
        <v>539</v>
      </c>
      <c r="B12" s="13" t="s">
        <v>24</v>
      </c>
      <c r="C12" s="13" t="s">
        <v>24</v>
      </c>
      <c r="D12" s="13" t="s">
        <v>24</v>
      </c>
      <c r="E12" s="13">
        <v>2</v>
      </c>
      <c r="F12" s="80" t="s">
        <v>16</v>
      </c>
      <c r="G12" s="13">
        <v>9.4</v>
      </c>
      <c r="H12" s="13">
        <v>2.4700000000000002</v>
      </c>
      <c r="I12" s="13">
        <v>23.22</v>
      </c>
      <c r="J12" s="13">
        <v>4</v>
      </c>
      <c r="K12" s="16" t="s">
        <v>27</v>
      </c>
      <c r="L12" s="39">
        <v>2</v>
      </c>
      <c r="M12" s="13"/>
      <c r="N12" s="13" t="s">
        <v>18</v>
      </c>
      <c r="O12" s="13">
        <v>96</v>
      </c>
    </row>
    <row r="13" spans="1:15" ht="16" x14ac:dyDescent="0.2">
      <c r="A13" s="79" t="s">
        <v>540</v>
      </c>
      <c r="B13" s="13" t="s">
        <v>24</v>
      </c>
      <c r="C13" s="13" t="s">
        <v>24</v>
      </c>
      <c r="D13" s="13" t="s">
        <v>24</v>
      </c>
      <c r="E13" s="13">
        <v>2</v>
      </c>
      <c r="F13" s="80" t="s">
        <v>16</v>
      </c>
      <c r="G13" s="13">
        <v>10.8</v>
      </c>
      <c r="H13" s="13">
        <v>1.57</v>
      </c>
      <c r="I13" s="13">
        <v>16.899999999999999</v>
      </c>
      <c r="J13" s="67" t="s">
        <v>541</v>
      </c>
      <c r="K13" s="7" t="s">
        <v>319</v>
      </c>
      <c r="L13" s="7" t="s">
        <v>319</v>
      </c>
      <c r="M13" s="13"/>
      <c r="N13" s="13" t="s">
        <v>18</v>
      </c>
      <c r="O13" s="67">
        <v>97</v>
      </c>
    </row>
    <row r="14" spans="1:15" ht="16" x14ac:dyDescent="0.2">
      <c r="A14" s="7" t="s">
        <v>542</v>
      </c>
      <c r="B14" s="13" t="s">
        <v>543</v>
      </c>
      <c r="C14" s="13" t="s">
        <v>15</v>
      </c>
      <c r="D14" s="13">
        <v>9</v>
      </c>
      <c r="E14" s="13">
        <v>2</v>
      </c>
      <c r="F14" s="80" t="s">
        <v>16</v>
      </c>
      <c r="G14" s="13">
        <v>40</v>
      </c>
      <c r="H14" s="13">
        <v>3</v>
      </c>
      <c r="I14" s="13">
        <v>120.6</v>
      </c>
      <c r="J14" s="13">
        <v>4</v>
      </c>
      <c r="K14" s="16" t="s">
        <v>27</v>
      </c>
      <c r="L14" s="39">
        <v>2</v>
      </c>
      <c r="M14" s="13"/>
      <c r="N14" s="13" t="s">
        <v>18</v>
      </c>
      <c r="O14" s="13">
        <v>89</v>
      </c>
    </row>
    <row r="15" spans="1:15" ht="16" x14ac:dyDescent="0.2">
      <c r="A15" s="7" t="s">
        <v>544</v>
      </c>
      <c r="B15" s="13" t="s">
        <v>24</v>
      </c>
      <c r="C15" s="13" t="s">
        <v>20</v>
      </c>
      <c r="D15" s="13">
        <v>6</v>
      </c>
      <c r="E15" s="13">
        <v>2</v>
      </c>
      <c r="F15" s="80" t="s">
        <v>16</v>
      </c>
      <c r="G15" s="13">
        <v>4</v>
      </c>
      <c r="H15" s="13">
        <v>1.5</v>
      </c>
      <c r="I15" s="13">
        <v>6</v>
      </c>
      <c r="J15" s="13">
        <v>4</v>
      </c>
      <c r="K15" s="16" t="s">
        <v>27</v>
      </c>
      <c r="L15" s="39">
        <v>2</v>
      </c>
      <c r="M15" s="13"/>
      <c r="N15" s="13" t="s">
        <v>18</v>
      </c>
      <c r="O15" s="13">
        <v>97</v>
      </c>
    </row>
    <row r="16" spans="1:15" ht="16" x14ac:dyDescent="0.2">
      <c r="A16" s="7" t="s">
        <v>545</v>
      </c>
      <c r="B16" s="13" t="s">
        <v>546</v>
      </c>
      <c r="C16" s="13" t="s">
        <v>15</v>
      </c>
      <c r="D16" s="13">
        <v>6</v>
      </c>
      <c r="E16" s="13">
        <v>2</v>
      </c>
      <c r="F16" s="80" t="s">
        <v>16</v>
      </c>
      <c r="G16" s="13">
        <v>26</v>
      </c>
      <c r="H16" s="13">
        <v>2.8</v>
      </c>
      <c r="I16" s="13">
        <v>72.599999999999994</v>
      </c>
      <c r="J16" s="13">
        <v>4</v>
      </c>
      <c r="K16" s="16" t="s">
        <v>27</v>
      </c>
      <c r="L16" s="39">
        <v>2</v>
      </c>
      <c r="M16" s="13"/>
      <c r="N16" s="13" t="s">
        <v>18</v>
      </c>
      <c r="O16" s="13">
        <v>91</v>
      </c>
    </row>
    <row r="17" spans="1:15" ht="16" x14ac:dyDescent="0.2">
      <c r="A17" s="7" t="s">
        <v>547</v>
      </c>
      <c r="B17" s="13" t="s">
        <v>24</v>
      </c>
      <c r="C17" s="13" t="s">
        <v>24</v>
      </c>
      <c r="D17" s="13" t="s">
        <v>24</v>
      </c>
      <c r="E17" s="13">
        <v>1</v>
      </c>
      <c r="F17" s="80" t="s">
        <v>16</v>
      </c>
      <c r="G17" s="13">
        <v>12</v>
      </c>
      <c r="H17" s="13">
        <v>1.9</v>
      </c>
      <c r="I17" s="13">
        <v>23.3</v>
      </c>
      <c r="J17" s="13">
        <v>4</v>
      </c>
      <c r="K17" s="7" t="s">
        <v>319</v>
      </c>
      <c r="L17" s="7" t="s">
        <v>319</v>
      </c>
      <c r="M17" s="13"/>
      <c r="N17" s="13" t="s">
        <v>18</v>
      </c>
      <c r="O17" s="13">
        <v>99</v>
      </c>
    </row>
    <row r="18" spans="1:15" ht="16" x14ac:dyDescent="0.2">
      <c r="A18" s="7" t="s">
        <v>548</v>
      </c>
      <c r="B18" s="13" t="s">
        <v>44</v>
      </c>
      <c r="C18" s="13" t="s">
        <v>15</v>
      </c>
      <c r="D18" s="13">
        <v>12</v>
      </c>
      <c r="E18" s="13">
        <v>2</v>
      </c>
      <c r="F18" s="80" t="s">
        <v>16</v>
      </c>
      <c r="G18" s="13">
        <v>75</v>
      </c>
      <c r="H18" s="13">
        <v>2.5</v>
      </c>
      <c r="I18" s="13">
        <v>186.4</v>
      </c>
      <c r="J18" s="13">
        <v>4</v>
      </c>
      <c r="K18" s="16" t="s">
        <v>27</v>
      </c>
      <c r="L18" s="39">
        <v>2</v>
      </c>
      <c r="M18" s="13"/>
      <c r="N18" s="13" t="s">
        <v>18</v>
      </c>
      <c r="O18" s="13">
        <v>89</v>
      </c>
    </row>
    <row r="19" spans="1:15" ht="16" x14ac:dyDescent="0.2">
      <c r="A19" s="7" t="s">
        <v>549</v>
      </c>
      <c r="B19" s="13" t="s">
        <v>53</v>
      </c>
      <c r="C19" s="13" t="s">
        <v>15</v>
      </c>
      <c r="D19" s="13">
        <v>10</v>
      </c>
      <c r="E19" s="13">
        <v>2</v>
      </c>
      <c r="F19" s="80" t="s">
        <v>16</v>
      </c>
      <c r="G19" s="13">
        <v>36</v>
      </c>
      <c r="H19" s="13">
        <v>2.5</v>
      </c>
      <c r="I19" s="13">
        <v>90.3</v>
      </c>
      <c r="J19" s="13">
        <v>4</v>
      </c>
      <c r="K19" s="7" t="s">
        <v>319</v>
      </c>
      <c r="L19" s="7" t="s">
        <v>319</v>
      </c>
      <c r="M19" s="13"/>
      <c r="N19" s="13" t="s">
        <v>18</v>
      </c>
      <c r="O19" s="13">
        <v>96</v>
      </c>
    </row>
    <row r="20" spans="1:15" ht="16" x14ac:dyDescent="0.2">
      <c r="A20" s="7" t="s">
        <v>550</v>
      </c>
      <c r="B20" s="13" t="s">
        <v>44</v>
      </c>
      <c r="C20" s="13" t="s">
        <v>20</v>
      </c>
      <c r="D20" s="13">
        <v>4</v>
      </c>
      <c r="E20" s="13">
        <v>1</v>
      </c>
      <c r="F20" s="80" t="s">
        <v>16</v>
      </c>
      <c r="G20" s="13">
        <v>6</v>
      </c>
      <c r="H20" s="13">
        <v>2.0699999999999998</v>
      </c>
      <c r="I20" s="13">
        <v>12.4</v>
      </c>
      <c r="J20" s="13">
        <v>4</v>
      </c>
      <c r="K20" s="16" t="s">
        <v>27</v>
      </c>
      <c r="L20" s="26">
        <v>1</v>
      </c>
      <c r="M20" s="13"/>
      <c r="N20" s="13" t="s">
        <v>18</v>
      </c>
      <c r="O20" s="13">
        <v>90</v>
      </c>
    </row>
    <row r="21" spans="1:15" ht="16" x14ac:dyDescent="0.2">
      <c r="A21" s="7" t="s">
        <v>551</v>
      </c>
      <c r="B21" s="13" t="s">
        <v>44</v>
      </c>
      <c r="C21" s="13" t="s">
        <v>15</v>
      </c>
      <c r="D21" s="13">
        <v>0.66</v>
      </c>
      <c r="E21" s="13">
        <v>1</v>
      </c>
      <c r="F21" s="80" t="s">
        <v>16</v>
      </c>
      <c r="G21" s="13">
        <v>12</v>
      </c>
      <c r="H21" s="13">
        <v>2</v>
      </c>
      <c r="I21" s="13">
        <v>24</v>
      </c>
      <c r="J21" s="13">
        <v>4</v>
      </c>
      <c r="K21" s="7" t="s">
        <v>319</v>
      </c>
      <c r="L21" s="7" t="s">
        <v>319</v>
      </c>
      <c r="M21" s="13"/>
      <c r="N21" s="13" t="s">
        <v>18</v>
      </c>
      <c r="O21" s="13">
        <v>81</v>
      </c>
    </row>
    <row r="22" spans="1:15" ht="16" x14ac:dyDescent="0.2">
      <c r="A22" s="7" t="s">
        <v>552</v>
      </c>
      <c r="B22" s="13" t="s">
        <v>24</v>
      </c>
      <c r="C22" s="13" t="s">
        <v>20</v>
      </c>
      <c r="D22" s="13">
        <v>7</v>
      </c>
      <c r="E22" s="13">
        <v>1</v>
      </c>
      <c r="F22" s="80" t="s">
        <v>16</v>
      </c>
      <c r="G22" s="13">
        <v>15</v>
      </c>
      <c r="H22" s="13">
        <v>2</v>
      </c>
      <c r="I22" s="13">
        <v>30</v>
      </c>
      <c r="J22" s="13">
        <v>4</v>
      </c>
      <c r="K22" s="7" t="s">
        <v>319</v>
      </c>
      <c r="L22" s="7" t="s">
        <v>319</v>
      </c>
      <c r="M22" s="13"/>
      <c r="N22" s="13" t="s">
        <v>18</v>
      </c>
      <c r="O22" s="13">
        <v>99</v>
      </c>
    </row>
    <row r="23" spans="1:15" ht="16" x14ac:dyDescent="0.2">
      <c r="A23" s="7" t="s">
        <v>553</v>
      </c>
      <c r="B23" s="13" t="s">
        <v>554</v>
      </c>
      <c r="C23" s="13" t="s">
        <v>15</v>
      </c>
      <c r="D23" s="13">
        <v>10</v>
      </c>
      <c r="E23" s="13">
        <v>2</v>
      </c>
      <c r="F23" s="80" t="s">
        <v>16</v>
      </c>
      <c r="G23" s="13">
        <v>55</v>
      </c>
      <c r="H23" s="13">
        <v>2.7</v>
      </c>
      <c r="I23" s="13">
        <v>149.69999999999999</v>
      </c>
      <c r="J23" s="13">
        <v>4</v>
      </c>
      <c r="K23" s="27" t="s">
        <v>47</v>
      </c>
      <c r="L23" s="7" t="s">
        <v>319</v>
      </c>
      <c r="M23" s="13"/>
      <c r="N23" s="13" t="s">
        <v>18</v>
      </c>
      <c r="O23" s="13">
        <v>99</v>
      </c>
    </row>
    <row r="24" spans="1:15" ht="16" x14ac:dyDescent="0.2">
      <c r="A24" s="7" t="s">
        <v>555</v>
      </c>
      <c r="B24" s="13" t="s">
        <v>44</v>
      </c>
      <c r="C24" s="13" t="s">
        <v>15</v>
      </c>
      <c r="D24" s="13">
        <v>5</v>
      </c>
      <c r="E24" s="13">
        <v>1</v>
      </c>
      <c r="F24" s="80" t="s">
        <v>16</v>
      </c>
      <c r="G24" s="13">
        <v>2.4</v>
      </c>
      <c r="H24" s="13">
        <v>2.27</v>
      </c>
      <c r="I24" s="13">
        <v>5.44</v>
      </c>
      <c r="J24" s="13">
        <v>4</v>
      </c>
      <c r="K24" s="16" t="s">
        <v>27</v>
      </c>
      <c r="L24" s="39">
        <v>2</v>
      </c>
      <c r="M24" s="13"/>
      <c r="N24" s="13" t="s">
        <v>18</v>
      </c>
      <c r="O24" s="13">
        <v>98</v>
      </c>
    </row>
    <row r="25" spans="1:15" ht="16" x14ac:dyDescent="0.2">
      <c r="A25" s="7" t="s">
        <v>556</v>
      </c>
      <c r="B25" s="13" t="s">
        <v>53</v>
      </c>
      <c r="C25" s="13" t="s">
        <v>20</v>
      </c>
      <c r="D25" s="13">
        <v>11</v>
      </c>
      <c r="E25" s="13">
        <v>2</v>
      </c>
      <c r="F25" s="80" t="s">
        <v>16</v>
      </c>
      <c r="G25" s="13">
        <v>11.4</v>
      </c>
      <c r="H25" s="13">
        <v>2.83</v>
      </c>
      <c r="I25" s="13">
        <v>32.299999999999997</v>
      </c>
      <c r="J25" s="13">
        <v>4</v>
      </c>
      <c r="K25" s="16" t="s">
        <v>27</v>
      </c>
      <c r="L25" s="39">
        <v>2</v>
      </c>
      <c r="M25" s="13"/>
      <c r="N25" s="13" t="s">
        <v>18</v>
      </c>
      <c r="O25" s="13">
        <v>81</v>
      </c>
    </row>
    <row r="26" spans="1:15" ht="16" x14ac:dyDescent="0.2">
      <c r="A26" s="7" t="s">
        <v>557</v>
      </c>
      <c r="B26" s="13" t="s">
        <v>558</v>
      </c>
      <c r="C26" s="13" t="s">
        <v>15</v>
      </c>
      <c r="D26" s="13">
        <v>8</v>
      </c>
      <c r="E26" s="13">
        <v>1</v>
      </c>
      <c r="F26" s="80" t="s">
        <v>16</v>
      </c>
      <c r="G26" s="13">
        <v>10</v>
      </c>
      <c r="H26" s="13">
        <v>1.7</v>
      </c>
      <c r="I26" s="13">
        <v>17.2</v>
      </c>
      <c r="J26" s="13">
        <v>4</v>
      </c>
      <c r="K26" s="7" t="s">
        <v>319</v>
      </c>
      <c r="L26" s="7" t="s">
        <v>319</v>
      </c>
      <c r="M26" s="13"/>
      <c r="N26" s="13" t="s">
        <v>18</v>
      </c>
      <c r="O26" s="13">
        <v>98</v>
      </c>
    </row>
    <row r="27" spans="1:15" ht="16" x14ac:dyDescent="0.2">
      <c r="A27" s="7" t="s">
        <v>559</v>
      </c>
      <c r="B27" s="13" t="s">
        <v>53</v>
      </c>
      <c r="C27" s="13" t="s">
        <v>15</v>
      </c>
      <c r="D27" s="13">
        <v>4</v>
      </c>
      <c r="E27" s="13">
        <v>2</v>
      </c>
      <c r="F27" s="80" t="s">
        <v>16</v>
      </c>
      <c r="G27" s="13">
        <v>45</v>
      </c>
      <c r="H27" s="13">
        <v>2.6</v>
      </c>
      <c r="I27" s="13">
        <v>116.7</v>
      </c>
      <c r="J27" s="13">
        <v>4</v>
      </c>
      <c r="K27" s="27" t="s">
        <v>47</v>
      </c>
      <c r="L27" s="7" t="s">
        <v>319</v>
      </c>
      <c r="M27" s="13"/>
      <c r="N27" s="13" t="s">
        <v>18</v>
      </c>
      <c r="O27" s="13">
        <v>98</v>
      </c>
    </row>
    <row r="28" spans="1:15" ht="16" x14ac:dyDescent="0.2">
      <c r="A28" s="7" t="s">
        <v>560</v>
      </c>
      <c r="B28" s="13" t="s">
        <v>24</v>
      </c>
      <c r="C28" s="13" t="s">
        <v>24</v>
      </c>
      <c r="D28" s="13" t="s">
        <v>24</v>
      </c>
      <c r="E28" s="13">
        <v>2</v>
      </c>
      <c r="F28" s="80" t="s">
        <v>16</v>
      </c>
      <c r="G28" s="13">
        <v>36</v>
      </c>
      <c r="H28" s="13">
        <v>2.5</v>
      </c>
      <c r="I28" s="13">
        <v>89.8</v>
      </c>
      <c r="J28" s="13">
        <v>4</v>
      </c>
      <c r="K28" s="7" t="s">
        <v>319</v>
      </c>
      <c r="L28" s="7" t="s">
        <v>319</v>
      </c>
      <c r="M28" s="13"/>
      <c r="N28" s="13" t="s">
        <v>18</v>
      </c>
      <c r="O28" s="13">
        <v>98</v>
      </c>
    </row>
    <row r="29" spans="1:15" ht="16" x14ac:dyDescent="0.2">
      <c r="A29" s="7" t="s">
        <v>561</v>
      </c>
      <c r="B29" s="13" t="s">
        <v>53</v>
      </c>
      <c r="C29" s="13" t="s">
        <v>24</v>
      </c>
      <c r="D29" s="13" t="s">
        <v>24</v>
      </c>
      <c r="E29" s="13">
        <v>2</v>
      </c>
      <c r="F29" s="80" t="s">
        <v>16</v>
      </c>
      <c r="G29" s="13">
        <v>60</v>
      </c>
      <c r="H29" s="13">
        <v>2.8</v>
      </c>
      <c r="I29" s="13">
        <v>166.8</v>
      </c>
      <c r="J29" s="13">
        <v>4</v>
      </c>
      <c r="K29" s="7" t="s">
        <v>319</v>
      </c>
      <c r="L29" s="7" t="s">
        <v>319</v>
      </c>
      <c r="M29" s="13"/>
      <c r="N29" s="13" t="s">
        <v>18</v>
      </c>
      <c r="O29" s="13">
        <v>96</v>
      </c>
    </row>
    <row r="30" spans="1:15" ht="16" x14ac:dyDescent="0.2">
      <c r="A30" s="7" t="s">
        <v>562</v>
      </c>
      <c r="B30" s="13" t="s">
        <v>53</v>
      </c>
      <c r="C30" s="13" t="s">
        <v>24</v>
      </c>
      <c r="D30" s="13" t="s">
        <v>24</v>
      </c>
      <c r="E30" s="13">
        <v>2</v>
      </c>
      <c r="F30" s="80" t="s">
        <v>16</v>
      </c>
      <c r="G30" s="13">
        <v>50</v>
      </c>
      <c r="H30" s="13">
        <v>2.7</v>
      </c>
      <c r="I30" s="13">
        <v>134.30000000000001</v>
      </c>
      <c r="J30" s="13">
        <v>4</v>
      </c>
      <c r="K30" s="7" t="s">
        <v>319</v>
      </c>
      <c r="L30" s="7" t="s">
        <v>319</v>
      </c>
      <c r="M30" s="13"/>
      <c r="N30" s="13" t="s">
        <v>18</v>
      </c>
      <c r="O30" s="13">
        <v>96</v>
      </c>
    </row>
    <row r="31" spans="1:15" ht="16" x14ac:dyDescent="0.2">
      <c r="A31" s="7" t="s">
        <v>563</v>
      </c>
      <c r="B31" s="13" t="s">
        <v>374</v>
      </c>
      <c r="C31" s="13" t="s">
        <v>15</v>
      </c>
      <c r="D31" s="13">
        <v>5</v>
      </c>
      <c r="E31" s="13">
        <v>1</v>
      </c>
      <c r="F31" s="80" t="s">
        <v>16</v>
      </c>
      <c r="G31" s="13">
        <v>3</v>
      </c>
      <c r="H31" s="13">
        <v>1.7</v>
      </c>
      <c r="I31" s="13">
        <v>5</v>
      </c>
      <c r="J31" s="13">
        <v>4</v>
      </c>
      <c r="K31" s="16" t="s">
        <v>27</v>
      </c>
      <c r="L31" s="39">
        <v>2</v>
      </c>
      <c r="M31" s="13"/>
      <c r="N31" s="13" t="s">
        <v>18</v>
      </c>
      <c r="O31" s="13">
        <v>97</v>
      </c>
    </row>
    <row r="32" spans="1:15" ht="16" x14ac:dyDescent="0.2">
      <c r="A32" s="7" t="s">
        <v>564</v>
      </c>
      <c r="B32" s="13" t="s">
        <v>14</v>
      </c>
      <c r="C32" s="13" t="s">
        <v>24</v>
      </c>
      <c r="D32" s="13" t="s">
        <v>24</v>
      </c>
      <c r="E32" s="13">
        <v>1</v>
      </c>
      <c r="F32" s="80" t="s">
        <v>16</v>
      </c>
      <c r="G32" s="13">
        <v>6</v>
      </c>
      <c r="H32" s="13">
        <v>2</v>
      </c>
      <c r="I32" s="13">
        <v>12.1</v>
      </c>
      <c r="J32" s="13">
        <v>4</v>
      </c>
      <c r="K32" s="7" t="s">
        <v>319</v>
      </c>
      <c r="L32" s="7" t="s">
        <v>319</v>
      </c>
      <c r="M32" s="13"/>
      <c r="N32" s="13" t="s">
        <v>18</v>
      </c>
      <c r="O32" s="13">
        <v>98</v>
      </c>
    </row>
    <row r="33" spans="1:15" ht="16" x14ac:dyDescent="0.2">
      <c r="A33" s="7" t="s">
        <v>565</v>
      </c>
      <c r="B33" s="13" t="s">
        <v>24</v>
      </c>
      <c r="C33" s="13" t="s">
        <v>24</v>
      </c>
      <c r="D33" s="13" t="s">
        <v>24</v>
      </c>
      <c r="E33" s="13">
        <v>2</v>
      </c>
      <c r="F33" s="80" t="s">
        <v>16</v>
      </c>
      <c r="G33" s="13">
        <v>28</v>
      </c>
      <c r="H33" s="13">
        <v>2.6</v>
      </c>
      <c r="I33" s="13">
        <v>73.8</v>
      </c>
      <c r="J33" s="13">
        <v>4</v>
      </c>
      <c r="K33" s="7" t="s">
        <v>319</v>
      </c>
      <c r="L33" s="7" t="s">
        <v>319</v>
      </c>
      <c r="M33" s="13"/>
      <c r="N33" s="13" t="s">
        <v>18</v>
      </c>
      <c r="O33" s="13">
        <v>87</v>
      </c>
    </row>
    <row r="34" spans="1:15" ht="16" x14ac:dyDescent="0.2">
      <c r="A34" s="7" t="s">
        <v>566</v>
      </c>
      <c r="B34" s="13" t="s">
        <v>567</v>
      </c>
      <c r="C34" s="13" t="s">
        <v>20</v>
      </c>
      <c r="D34" s="13">
        <v>8</v>
      </c>
      <c r="E34" s="13">
        <v>2</v>
      </c>
      <c r="F34" s="80" t="s">
        <v>16</v>
      </c>
      <c r="G34" s="13">
        <v>6</v>
      </c>
      <c r="H34" s="13">
        <v>1.9</v>
      </c>
      <c r="I34" s="13">
        <v>11.4</v>
      </c>
      <c r="J34" s="13">
        <v>4</v>
      </c>
      <c r="K34" s="16" t="s">
        <v>27</v>
      </c>
      <c r="L34" s="39">
        <v>2</v>
      </c>
      <c r="M34" s="13"/>
      <c r="N34" s="13" t="s">
        <v>18</v>
      </c>
      <c r="O34" s="13">
        <v>96</v>
      </c>
    </row>
    <row r="35" spans="1:15" ht="16" x14ac:dyDescent="0.2">
      <c r="A35" s="7" t="s">
        <v>568</v>
      </c>
      <c r="B35" s="13" t="s">
        <v>87</v>
      </c>
      <c r="C35" s="13" t="s">
        <v>82</v>
      </c>
      <c r="D35" s="13">
        <v>1</v>
      </c>
      <c r="E35" s="13">
        <v>2</v>
      </c>
      <c r="F35" s="80" t="s">
        <v>16</v>
      </c>
      <c r="G35" s="13">
        <v>14</v>
      </c>
      <c r="H35" s="13">
        <v>1.9</v>
      </c>
      <c r="I35" s="13">
        <v>26.6</v>
      </c>
      <c r="J35" s="13">
        <v>4</v>
      </c>
      <c r="K35" s="7" t="s">
        <v>319</v>
      </c>
      <c r="L35" s="7" t="s">
        <v>319</v>
      </c>
      <c r="M35" s="13"/>
      <c r="N35" s="13" t="s">
        <v>18</v>
      </c>
      <c r="O35" s="13">
        <v>94</v>
      </c>
    </row>
    <row r="36" spans="1:15" ht="16" x14ac:dyDescent="0.2">
      <c r="A36" s="7" t="s">
        <v>569</v>
      </c>
      <c r="B36" s="13" t="s">
        <v>77</v>
      </c>
      <c r="C36" s="13" t="s">
        <v>20</v>
      </c>
      <c r="D36" s="13">
        <v>2</v>
      </c>
      <c r="E36" s="13">
        <v>2</v>
      </c>
      <c r="F36" s="80" t="s">
        <v>16</v>
      </c>
      <c r="G36" s="13">
        <v>29</v>
      </c>
      <c r="H36" s="13">
        <v>2.4</v>
      </c>
      <c r="I36" s="13">
        <v>69.599999999999994</v>
      </c>
      <c r="J36" s="13">
        <v>4</v>
      </c>
      <c r="K36" s="27" t="s">
        <v>47</v>
      </c>
      <c r="L36" s="7" t="s">
        <v>319</v>
      </c>
      <c r="M36" s="13"/>
      <c r="N36" s="13" t="s">
        <v>18</v>
      </c>
      <c r="O36" s="13">
        <v>94</v>
      </c>
    </row>
    <row r="37" spans="1:15" ht="16" x14ac:dyDescent="0.2">
      <c r="A37" s="7" t="s">
        <v>570</v>
      </c>
      <c r="B37" s="13" t="s">
        <v>32</v>
      </c>
      <c r="C37" s="13" t="s">
        <v>15</v>
      </c>
      <c r="D37" s="13">
        <v>8</v>
      </c>
      <c r="E37" s="13">
        <v>2</v>
      </c>
      <c r="F37" s="80" t="s">
        <v>16</v>
      </c>
      <c r="G37" s="13">
        <v>33</v>
      </c>
      <c r="H37" s="13">
        <v>2.8</v>
      </c>
      <c r="I37" s="13">
        <v>92.4</v>
      </c>
      <c r="J37" s="13">
        <v>4</v>
      </c>
      <c r="K37" s="7" t="s">
        <v>319</v>
      </c>
      <c r="L37" s="39">
        <v>2</v>
      </c>
      <c r="M37" s="13"/>
      <c r="N37" s="13" t="s">
        <v>18</v>
      </c>
      <c r="O37" s="13">
        <v>90</v>
      </c>
    </row>
    <row r="38" spans="1:15" ht="16" x14ac:dyDescent="0.2">
      <c r="A38" s="7" t="s">
        <v>571</v>
      </c>
      <c r="B38" s="13" t="s">
        <v>572</v>
      </c>
      <c r="C38" s="13" t="s">
        <v>15</v>
      </c>
      <c r="D38" s="13">
        <v>12</v>
      </c>
      <c r="E38" s="13">
        <v>2</v>
      </c>
      <c r="F38" s="80" t="s">
        <v>16</v>
      </c>
      <c r="G38" s="13">
        <v>41</v>
      </c>
      <c r="H38" s="13">
        <v>2.9</v>
      </c>
      <c r="I38" s="13">
        <v>118.9</v>
      </c>
      <c r="J38" s="13">
        <v>4</v>
      </c>
      <c r="K38" s="14" t="s">
        <v>17</v>
      </c>
      <c r="L38" s="39">
        <v>2</v>
      </c>
      <c r="M38" s="13"/>
      <c r="N38" s="13" t="s">
        <v>18</v>
      </c>
      <c r="O38" s="13">
        <v>96</v>
      </c>
    </row>
    <row r="39" spans="1:15" ht="16" x14ac:dyDescent="0.2">
      <c r="A39" s="7" t="s">
        <v>573</v>
      </c>
      <c r="B39" s="13" t="s">
        <v>24</v>
      </c>
      <c r="C39" s="13" t="s">
        <v>24</v>
      </c>
      <c r="D39" s="13" t="s">
        <v>24</v>
      </c>
      <c r="E39" s="13">
        <v>1</v>
      </c>
      <c r="F39" s="80" t="s">
        <v>16</v>
      </c>
      <c r="G39" s="13">
        <v>3</v>
      </c>
      <c r="H39" s="13">
        <v>1.7</v>
      </c>
      <c r="I39" s="13">
        <v>5.0999999999999996</v>
      </c>
      <c r="J39" s="13">
        <v>4</v>
      </c>
      <c r="K39" s="7" t="s">
        <v>319</v>
      </c>
      <c r="L39" s="7" t="s">
        <v>319</v>
      </c>
      <c r="M39" s="13"/>
      <c r="N39" s="13" t="s">
        <v>18</v>
      </c>
      <c r="O39" s="13">
        <v>88</v>
      </c>
    </row>
    <row r="40" spans="1:15" ht="16" x14ac:dyDescent="0.2">
      <c r="A40" s="7" t="s">
        <v>574</v>
      </c>
      <c r="B40" s="13" t="s">
        <v>291</v>
      </c>
      <c r="C40" s="13" t="s">
        <v>46</v>
      </c>
      <c r="D40" s="13">
        <v>7</v>
      </c>
      <c r="E40" s="13">
        <v>1</v>
      </c>
      <c r="F40" s="80" t="s">
        <v>16</v>
      </c>
      <c r="G40" s="13">
        <v>5</v>
      </c>
      <c r="H40" s="13">
        <v>1.7</v>
      </c>
      <c r="I40" s="13">
        <v>8.5</v>
      </c>
      <c r="J40" s="13">
        <v>4</v>
      </c>
      <c r="K40" s="7" t="s">
        <v>319</v>
      </c>
      <c r="L40" s="7" t="s">
        <v>319</v>
      </c>
      <c r="M40" s="13"/>
      <c r="N40" s="13" t="s">
        <v>18</v>
      </c>
      <c r="O40" s="13">
        <v>90</v>
      </c>
    </row>
    <row r="41" spans="1:15" ht="16" x14ac:dyDescent="0.2">
      <c r="A41" s="44"/>
      <c r="B41" s="43"/>
      <c r="C41" s="43"/>
      <c r="D41" s="43"/>
      <c r="E41" s="43"/>
      <c r="F41" s="43"/>
      <c r="G41" s="43"/>
      <c r="H41" s="43"/>
      <c r="I41" s="43"/>
      <c r="J41" s="43"/>
      <c r="K41" s="44"/>
      <c r="L41" s="44"/>
      <c r="M41" s="43"/>
      <c r="N41" s="13"/>
      <c r="O41" s="13"/>
    </row>
    <row r="42" spans="1:15" ht="16" x14ac:dyDescent="0.2">
      <c r="A42" s="7"/>
      <c r="B42" s="7" t="s">
        <v>150</v>
      </c>
      <c r="C42" s="24">
        <f>COUNTIF(C2:C40,"M")/COUNTA(C2:C40)</f>
        <v>2.564102564102564E-2</v>
      </c>
      <c r="D42" s="81">
        <f>AVERAGE(D2:D40)</f>
        <v>6.7651851851851852</v>
      </c>
      <c r="E42" s="81">
        <f>AVERAGE(E2:E40)</f>
        <v>1.6666666666666667</v>
      </c>
      <c r="F42" s="82" t="s">
        <v>151</v>
      </c>
      <c r="G42" s="18">
        <f>AVERAGE(G2:G40)</f>
        <v>21.625641025641023</v>
      </c>
      <c r="H42" s="18">
        <f>AVERAGE(H2:H40)</f>
        <v>2.2053846153846162</v>
      </c>
      <c r="I42" s="18">
        <f>AVERAGE(I2:I40)</f>
        <v>54.350512820512812</v>
      </c>
      <c r="J42" s="14" t="s">
        <v>17</v>
      </c>
      <c r="K42" s="24">
        <f>COUNTIF(K2:K40,"High")/COUNTA(K2:K40)</f>
        <v>2.564102564102564E-2</v>
      </c>
      <c r="L42" s="24">
        <f>COUNTIF(L2:L40,"1")/COUNTA(L2:L40)</f>
        <v>2.564102564102564E-2</v>
      </c>
      <c r="M42" s="26">
        <v>1</v>
      </c>
      <c r="N42" s="13"/>
      <c r="O42" s="13"/>
    </row>
    <row r="43" spans="1:15" ht="16" x14ac:dyDescent="0.2">
      <c r="A43" s="7"/>
      <c r="B43" s="7" t="s">
        <v>152</v>
      </c>
      <c r="C43" s="24">
        <f>COUNTIF(C2:C40,"Mc")/COUNTA(C2:C40)</f>
        <v>0.23076923076923078</v>
      </c>
      <c r="D43" s="23">
        <f>MEDIAN(D2:D40)</f>
        <v>7</v>
      </c>
      <c r="E43" s="23">
        <f>MEDIAN(E2:E40)</f>
        <v>2</v>
      </c>
      <c r="F43" s="82" t="s">
        <v>153</v>
      </c>
      <c r="G43" s="18">
        <f>MEDIAN(G2:G40)</f>
        <v>14</v>
      </c>
      <c r="H43" s="18">
        <f>MEDIAN(H2:H40)</f>
        <v>2</v>
      </c>
      <c r="I43" s="18">
        <f>MEDIAN(I2:I40)</f>
        <v>27.2</v>
      </c>
      <c r="J43" s="16" t="s">
        <v>27</v>
      </c>
      <c r="K43" s="24">
        <f>COUNTIF(K2:K40,"low")/COUNTA(K2:K40)</f>
        <v>0.28205128205128205</v>
      </c>
      <c r="L43" s="24">
        <f>COUNTIF(L2:L40,"2")/COUNTA(L2:L40)</f>
        <v>0.30769230769230771</v>
      </c>
      <c r="M43" s="39">
        <v>2</v>
      </c>
      <c r="N43" s="13"/>
      <c r="O43" s="13"/>
    </row>
    <row r="44" spans="1:15" ht="16" x14ac:dyDescent="0.2">
      <c r="A44" s="7"/>
      <c r="B44" s="7" t="s">
        <v>154</v>
      </c>
      <c r="C44" s="24">
        <f>COUNTIF(C2:C40,"F")/COUNTA(C2:C40)</f>
        <v>5.128205128205128E-2</v>
      </c>
      <c r="D44" s="18"/>
      <c r="E44" s="18"/>
      <c r="F44" s="13"/>
      <c r="G44" s="13"/>
      <c r="H44" s="13"/>
      <c r="I44" s="13"/>
      <c r="J44" s="27" t="s">
        <v>575</v>
      </c>
      <c r="K44" s="24">
        <f>COUNTIF(K2:K40,"sc")/COUNTA(K2:K40)</f>
        <v>0.12820512820512819</v>
      </c>
      <c r="L44" s="24">
        <f>COUNTIF(L2:L40,"3")/COUNTA(L2:L40)</f>
        <v>0</v>
      </c>
      <c r="M44" s="14">
        <v>3</v>
      </c>
      <c r="N44" s="13"/>
      <c r="O44" s="13"/>
    </row>
    <row r="45" spans="1:15" ht="16" x14ac:dyDescent="0.2">
      <c r="A45" s="7"/>
      <c r="B45" s="7" t="s">
        <v>155</v>
      </c>
      <c r="C45" s="24">
        <f>COUNTIF(C2:C40,"Fs")/COUNTA(C2:C40)</f>
        <v>0.38461538461538464</v>
      </c>
      <c r="D45" s="18"/>
      <c r="E45" s="18"/>
      <c r="F45" s="13"/>
      <c r="G45" s="13"/>
      <c r="H45" s="13"/>
      <c r="I45" s="13"/>
      <c r="J45" s="13" t="s">
        <v>319</v>
      </c>
      <c r="K45" s="24">
        <f>COUNTIF(K2:K40,".")/COUNTA(K2:K40)</f>
        <v>0.5641025641025641</v>
      </c>
      <c r="L45" s="24">
        <f>COUNTIF(L2:L40,".")/COUNTA(L2:L40)</f>
        <v>0.66666666666666663</v>
      </c>
      <c r="M45" s="7" t="s">
        <v>319</v>
      </c>
      <c r="N45" s="13"/>
      <c r="O45" s="13"/>
    </row>
    <row r="46" spans="1:15" ht="16" x14ac:dyDescent="0.2">
      <c r="A46" s="7"/>
      <c r="B46" s="13"/>
      <c r="C46" s="13"/>
      <c r="D46" s="13"/>
      <c r="E46" s="13"/>
      <c r="F46" s="13"/>
      <c r="G46" s="13"/>
      <c r="H46" s="13"/>
      <c r="I46" s="13"/>
      <c r="J46" s="13" t="s">
        <v>156</v>
      </c>
      <c r="K46" s="24">
        <f>SUM(K42:K45)</f>
        <v>1</v>
      </c>
      <c r="L46" s="24">
        <f>SUM(L42:L45)</f>
        <v>1</v>
      </c>
      <c r="M46" s="13" t="s">
        <v>156</v>
      </c>
      <c r="N46" s="13"/>
      <c r="O46" s="13"/>
    </row>
    <row r="47" spans="1:15" ht="16" x14ac:dyDescent="0.2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7"/>
      <c r="L47" s="7"/>
      <c r="M47" s="13"/>
      <c r="N47" s="13"/>
      <c r="O47" s="13"/>
    </row>
    <row r="48" spans="1:15" ht="16" x14ac:dyDescent="0.2">
      <c r="A48" s="7"/>
      <c r="B48" s="13"/>
      <c r="C48" s="13"/>
      <c r="D48" s="13"/>
      <c r="E48" s="13"/>
      <c r="F48" s="13"/>
      <c r="G48" s="13"/>
      <c r="H48" s="13"/>
      <c r="I48" s="13"/>
      <c r="J48" s="23" t="s">
        <v>17</v>
      </c>
      <c r="K48" s="25">
        <f>COUNTIF(K2:K40,"high")</f>
        <v>1</v>
      </c>
      <c r="L48" s="25">
        <f>COUNTIF(L2:L40,"1")</f>
        <v>1</v>
      </c>
      <c r="M48" s="23">
        <v>1</v>
      </c>
      <c r="N48" s="13"/>
      <c r="O48" s="13"/>
    </row>
    <row r="49" spans="1:15" ht="16" x14ac:dyDescent="0.2">
      <c r="A49" s="7"/>
      <c r="B49" s="13"/>
      <c r="C49" s="13"/>
      <c r="D49" s="13"/>
      <c r="E49" s="13"/>
      <c r="F49" s="13"/>
      <c r="G49" s="13"/>
      <c r="H49" s="13"/>
      <c r="I49" s="13"/>
      <c r="J49" s="23" t="s">
        <v>27</v>
      </c>
      <c r="K49" s="25">
        <f>COUNTIF(K2:K40,"low")</f>
        <v>11</v>
      </c>
      <c r="L49" s="25">
        <f>COUNTIF(L2:L40,"2")</f>
        <v>12</v>
      </c>
      <c r="M49" s="23">
        <v>2</v>
      </c>
      <c r="N49" s="13"/>
      <c r="O49" s="13"/>
    </row>
    <row r="50" spans="1:15" ht="16" x14ac:dyDescent="0.2">
      <c r="A50" s="7"/>
      <c r="B50" s="13"/>
      <c r="C50" s="13"/>
      <c r="D50" s="13"/>
      <c r="E50" s="13"/>
      <c r="F50" s="13"/>
      <c r="G50" s="13"/>
      <c r="H50" s="13"/>
      <c r="I50" s="13"/>
      <c r="J50" s="23" t="s">
        <v>47</v>
      </c>
      <c r="K50" s="25">
        <f>COUNTIF(K2:K40,"sc")</f>
        <v>5</v>
      </c>
      <c r="L50" s="25">
        <f>COUNTIF(L2:L40,"3")</f>
        <v>0</v>
      </c>
      <c r="M50" s="23">
        <v>3</v>
      </c>
      <c r="N50" s="13"/>
      <c r="O50" s="13"/>
    </row>
    <row r="51" spans="1:15" ht="16" x14ac:dyDescent="0.2">
      <c r="A51" s="7"/>
      <c r="B51" s="13"/>
      <c r="C51" s="13"/>
      <c r="D51" s="13"/>
      <c r="E51" s="13"/>
      <c r="F51" s="13"/>
      <c r="G51" s="13"/>
      <c r="H51" s="13"/>
      <c r="I51" s="13"/>
      <c r="J51" s="23" t="s">
        <v>319</v>
      </c>
      <c r="K51" s="25">
        <f>COUNTIF(K2:K40,".")</f>
        <v>22</v>
      </c>
      <c r="L51" s="25">
        <f>COUNTIF(L2:L40,".")</f>
        <v>26</v>
      </c>
      <c r="M51" s="23" t="s">
        <v>319</v>
      </c>
      <c r="N51" s="13"/>
      <c r="O51" s="13"/>
    </row>
    <row r="52" spans="1:15" ht="16" x14ac:dyDescent="0.2">
      <c r="A52" s="7"/>
      <c r="B52" s="13"/>
      <c r="C52" s="13"/>
      <c r="D52" s="13"/>
      <c r="E52" s="13"/>
      <c r="F52" s="13"/>
      <c r="G52" s="13"/>
      <c r="H52" s="13"/>
      <c r="I52" s="13"/>
      <c r="J52" s="23" t="s">
        <v>156</v>
      </c>
      <c r="K52" s="25">
        <f>SUM(K48:K51)</f>
        <v>39</v>
      </c>
      <c r="L52" s="25">
        <f>SUM(L48:L51)</f>
        <v>39</v>
      </c>
      <c r="M52" s="23" t="s">
        <v>156</v>
      </c>
      <c r="N52" s="13"/>
      <c r="O52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8"/>
  <sheetViews>
    <sheetView workbookViewId="0">
      <selection activeCell="E110" sqref="E110"/>
    </sheetView>
  </sheetViews>
  <sheetFormatPr baseColWidth="10" defaultColWidth="9.1640625" defaultRowHeight="16" x14ac:dyDescent="0.2"/>
  <cols>
    <col min="1" max="1" width="19.1640625" style="13" customWidth="1"/>
    <col min="2" max="2" width="26.33203125" style="13" customWidth="1"/>
    <col min="3" max="3" width="9.1640625" style="13"/>
    <col min="4" max="4" width="19.6640625" style="13" customWidth="1"/>
    <col min="5" max="5" width="13" style="13" customWidth="1"/>
    <col min="6" max="6" width="9.1640625" style="13"/>
    <col min="7" max="7" width="9.33203125" style="13" customWidth="1"/>
    <col min="8" max="8" width="15.5" style="13" customWidth="1"/>
    <col min="9" max="16384" width="9.1640625" style="13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248</v>
      </c>
      <c r="N1" s="11" t="s">
        <v>250</v>
      </c>
      <c r="O1" s="41" t="s">
        <v>12</v>
      </c>
    </row>
    <row r="2" spans="1:15" x14ac:dyDescent="0.2">
      <c r="A2" s="31" t="s">
        <v>355</v>
      </c>
      <c r="B2" s="13" t="s">
        <v>14</v>
      </c>
      <c r="C2" s="13" t="s">
        <v>15</v>
      </c>
      <c r="D2" s="13">
        <v>11</v>
      </c>
      <c r="E2" s="13">
        <v>2</v>
      </c>
      <c r="F2" s="13" t="s">
        <v>350</v>
      </c>
      <c r="G2" s="13">
        <v>35</v>
      </c>
      <c r="H2" s="13">
        <v>2.2999999999999998</v>
      </c>
      <c r="I2" s="13">
        <v>80.5</v>
      </c>
      <c r="J2" s="48">
        <v>4</v>
      </c>
      <c r="K2" s="51" t="s">
        <v>17</v>
      </c>
      <c r="L2" s="51">
        <v>3</v>
      </c>
    </row>
    <row r="3" spans="1:15" x14ac:dyDescent="0.2">
      <c r="A3" s="31" t="s">
        <v>354</v>
      </c>
      <c r="B3" s="13" t="s">
        <v>14</v>
      </c>
      <c r="C3" s="13" t="s">
        <v>20</v>
      </c>
      <c r="D3" s="13">
        <v>13</v>
      </c>
      <c r="E3" s="13">
        <v>2</v>
      </c>
      <c r="F3" s="13" t="s">
        <v>350</v>
      </c>
      <c r="G3" s="13">
        <v>125</v>
      </c>
      <c r="H3" s="13">
        <v>2.9</v>
      </c>
      <c r="I3" s="13">
        <v>362.5</v>
      </c>
      <c r="J3" s="48">
        <v>4</v>
      </c>
      <c r="K3" s="13" t="s">
        <v>17</v>
      </c>
      <c r="L3" s="13">
        <v>3</v>
      </c>
      <c r="N3" s="13" t="s">
        <v>18</v>
      </c>
    </row>
    <row r="4" spans="1:15" x14ac:dyDescent="0.2">
      <c r="A4" s="31" t="s">
        <v>159</v>
      </c>
      <c r="B4" s="13" t="s">
        <v>24</v>
      </c>
      <c r="C4" s="13" t="s">
        <v>15</v>
      </c>
      <c r="D4" s="13">
        <v>6</v>
      </c>
      <c r="E4" s="13">
        <v>3</v>
      </c>
      <c r="F4" s="13" t="s">
        <v>350</v>
      </c>
      <c r="G4" s="13">
        <v>37.6</v>
      </c>
      <c r="H4" s="13">
        <v>2.17</v>
      </c>
      <c r="I4" s="13">
        <v>81.47</v>
      </c>
      <c r="J4" s="13">
        <v>4</v>
      </c>
      <c r="K4" s="13" t="s">
        <v>17</v>
      </c>
      <c r="L4" s="13">
        <v>3</v>
      </c>
      <c r="N4" s="13" t="s">
        <v>18</v>
      </c>
    </row>
    <row r="5" spans="1:15" x14ac:dyDescent="0.2">
      <c r="A5" s="31" t="s">
        <v>170</v>
      </c>
      <c r="B5" s="13" t="s">
        <v>364</v>
      </c>
      <c r="C5" s="13" t="s">
        <v>15</v>
      </c>
      <c r="D5" s="13">
        <v>4</v>
      </c>
      <c r="E5" s="13">
        <v>3</v>
      </c>
      <c r="F5" s="13" t="s">
        <v>350</v>
      </c>
      <c r="G5" s="13">
        <v>20.6</v>
      </c>
      <c r="H5" s="13">
        <v>3.03</v>
      </c>
      <c r="I5" s="13">
        <v>62.49</v>
      </c>
      <c r="J5" s="13">
        <v>4</v>
      </c>
      <c r="K5" s="13" t="s">
        <v>17</v>
      </c>
      <c r="L5" s="13">
        <v>3</v>
      </c>
      <c r="N5" s="13" t="s">
        <v>18</v>
      </c>
    </row>
    <row r="6" spans="1:15" x14ac:dyDescent="0.2">
      <c r="A6" s="31" t="s">
        <v>173</v>
      </c>
      <c r="B6" s="13" t="s">
        <v>24</v>
      </c>
      <c r="C6" s="13" t="s">
        <v>20</v>
      </c>
      <c r="D6" s="13">
        <v>10</v>
      </c>
      <c r="E6" s="13">
        <v>2</v>
      </c>
      <c r="F6" s="13" t="s">
        <v>350</v>
      </c>
      <c r="G6" s="13">
        <v>11.8</v>
      </c>
      <c r="H6" s="13">
        <v>1.73</v>
      </c>
      <c r="I6" s="13">
        <v>20.45</v>
      </c>
      <c r="J6" s="13">
        <v>4</v>
      </c>
      <c r="K6" s="13" t="s">
        <v>17</v>
      </c>
      <c r="L6" s="13">
        <v>3</v>
      </c>
      <c r="N6" s="13" t="s">
        <v>18</v>
      </c>
    </row>
    <row r="7" spans="1:15" x14ac:dyDescent="0.2">
      <c r="A7" s="31" t="s">
        <v>198</v>
      </c>
      <c r="B7" s="13" t="s">
        <v>24</v>
      </c>
      <c r="C7" s="13" t="s">
        <v>20</v>
      </c>
      <c r="D7" s="13">
        <v>9</v>
      </c>
      <c r="E7" s="13">
        <v>2</v>
      </c>
      <c r="F7" s="13" t="s">
        <v>350</v>
      </c>
      <c r="G7" s="13">
        <v>32</v>
      </c>
      <c r="H7" s="13">
        <v>3</v>
      </c>
      <c r="I7" s="13">
        <v>95.1</v>
      </c>
      <c r="J7" s="13">
        <v>4</v>
      </c>
      <c r="K7" s="13" t="s">
        <v>17</v>
      </c>
      <c r="L7" s="13">
        <v>3</v>
      </c>
      <c r="N7" s="13" t="s">
        <v>18</v>
      </c>
    </row>
    <row r="8" spans="1:15" x14ac:dyDescent="0.2">
      <c r="A8" s="31" t="s">
        <v>205</v>
      </c>
      <c r="B8" s="13" t="s">
        <v>44</v>
      </c>
      <c r="C8" s="13" t="s">
        <v>15</v>
      </c>
      <c r="D8" s="13">
        <v>10</v>
      </c>
      <c r="E8" s="13">
        <v>2</v>
      </c>
      <c r="F8" s="13" t="s">
        <v>350</v>
      </c>
      <c r="G8" s="13">
        <v>9</v>
      </c>
      <c r="H8" s="13">
        <v>1.6</v>
      </c>
      <c r="I8" s="13">
        <v>14.4</v>
      </c>
      <c r="J8" s="13">
        <v>4</v>
      </c>
      <c r="K8" s="13" t="s">
        <v>17</v>
      </c>
      <c r="L8" s="13">
        <v>3</v>
      </c>
    </row>
    <row r="9" spans="1:15" x14ac:dyDescent="0.2">
      <c r="A9" s="31" t="s">
        <v>210</v>
      </c>
      <c r="B9" s="13" t="s">
        <v>14</v>
      </c>
      <c r="C9" s="13" t="s">
        <v>15</v>
      </c>
      <c r="D9" s="13" t="s">
        <v>24</v>
      </c>
      <c r="E9" s="13">
        <v>2</v>
      </c>
      <c r="F9" s="13" t="s">
        <v>350</v>
      </c>
      <c r="G9" s="13">
        <v>4.2</v>
      </c>
      <c r="H9" s="13">
        <v>2.27</v>
      </c>
      <c r="I9" s="13">
        <v>9.5299999999999994</v>
      </c>
      <c r="J9" s="13">
        <v>4</v>
      </c>
      <c r="K9" s="13" t="s">
        <v>17</v>
      </c>
      <c r="L9" s="13">
        <v>3</v>
      </c>
      <c r="N9" s="13" t="s">
        <v>18</v>
      </c>
    </row>
    <row r="10" spans="1:15" x14ac:dyDescent="0.2">
      <c r="A10" s="31" t="s">
        <v>247</v>
      </c>
      <c r="B10" s="13" t="s">
        <v>73</v>
      </c>
      <c r="C10" s="13" t="s">
        <v>20</v>
      </c>
      <c r="D10" s="13">
        <v>13</v>
      </c>
      <c r="E10" s="13">
        <v>2</v>
      </c>
      <c r="F10" s="13" t="s">
        <v>350</v>
      </c>
      <c r="G10" s="13">
        <v>75</v>
      </c>
      <c r="H10" s="13">
        <v>3.5</v>
      </c>
      <c r="I10" s="13">
        <v>259.39999999999998</v>
      </c>
      <c r="J10" s="13">
        <v>4</v>
      </c>
      <c r="K10" s="13" t="s">
        <v>17</v>
      </c>
      <c r="L10" s="13">
        <v>3</v>
      </c>
      <c r="N10" s="13" t="s">
        <v>18</v>
      </c>
    </row>
    <row r="11" spans="1:15" x14ac:dyDescent="0.2">
      <c r="A11" s="31" t="s">
        <v>213</v>
      </c>
      <c r="B11" s="13" t="s">
        <v>32</v>
      </c>
      <c r="C11" s="13" t="s">
        <v>20</v>
      </c>
      <c r="D11" s="13">
        <v>7</v>
      </c>
      <c r="E11" s="13">
        <v>2</v>
      </c>
      <c r="F11" s="13" t="s">
        <v>350</v>
      </c>
      <c r="G11" s="13">
        <v>70</v>
      </c>
      <c r="H11" s="13">
        <v>2.9</v>
      </c>
      <c r="I11" s="13">
        <v>202.7</v>
      </c>
      <c r="J11" s="13">
        <v>4</v>
      </c>
      <c r="K11" s="13" t="s">
        <v>17</v>
      </c>
      <c r="L11" s="13">
        <v>3</v>
      </c>
      <c r="N11" s="13" t="s">
        <v>18</v>
      </c>
    </row>
    <row r="12" spans="1:15" x14ac:dyDescent="0.2">
      <c r="A12" s="31" t="s">
        <v>216</v>
      </c>
      <c r="B12" s="13" t="s">
        <v>38</v>
      </c>
      <c r="C12" s="13" t="s">
        <v>15</v>
      </c>
      <c r="D12" s="13">
        <v>7</v>
      </c>
      <c r="E12" s="13">
        <v>2</v>
      </c>
      <c r="F12" s="13" t="s">
        <v>350</v>
      </c>
      <c r="G12" s="13">
        <v>54</v>
      </c>
      <c r="H12" s="13">
        <v>3.6</v>
      </c>
      <c r="I12" s="13">
        <v>194.4</v>
      </c>
      <c r="J12" s="13">
        <v>4</v>
      </c>
      <c r="K12" s="13" t="s">
        <v>17</v>
      </c>
      <c r="L12" s="13">
        <v>3</v>
      </c>
      <c r="N12" s="13" t="s">
        <v>18</v>
      </c>
    </row>
    <row r="13" spans="1:15" x14ac:dyDescent="0.2">
      <c r="A13" s="31" t="s">
        <v>218</v>
      </c>
      <c r="B13" s="13" t="s">
        <v>365</v>
      </c>
      <c r="C13" s="13" t="s">
        <v>20</v>
      </c>
      <c r="D13" s="13">
        <v>7</v>
      </c>
      <c r="E13" s="13">
        <v>1</v>
      </c>
      <c r="F13" s="13" t="s">
        <v>350</v>
      </c>
      <c r="G13" s="13">
        <v>4.8</v>
      </c>
      <c r="H13" s="13">
        <v>1.83</v>
      </c>
      <c r="I13" s="13">
        <v>8.8000000000000007</v>
      </c>
      <c r="J13" s="13">
        <v>4</v>
      </c>
      <c r="K13" s="13" t="s">
        <v>17</v>
      </c>
      <c r="L13" s="13">
        <v>3</v>
      </c>
      <c r="N13" s="13" t="s">
        <v>18</v>
      </c>
    </row>
    <row r="14" spans="1:15" x14ac:dyDescent="0.2">
      <c r="A14" s="31" t="s">
        <v>219</v>
      </c>
      <c r="B14" s="13" t="s">
        <v>366</v>
      </c>
      <c r="C14" s="13" t="s">
        <v>46</v>
      </c>
      <c r="D14" s="13">
        <v>11</v>
      </c>
      <c r="E14" s="13">
        <v>1</v>
      </c>
      <c r="F14" s="13" t="s">
        <v>350</v>
      </c>
      <c r="G14" s="13">
        <v>15</v>
      </c>
      <c r="H14" s="13">
        <v>2</v>
      </c>
      <c r="I14" s="13">
        <v>29.6</v>
      </c>
      <c r="J14" s="13">
        <v>4</v>
      </c>
      <c r="K14" s="13" t="s">
        <v>17</v>
      </c>
      <c r="L14" s="13">
        <v>3</v>
      </c>
      <c r="N14" s="13" t="s">
        <v>18</v>
      </c>
    </row>
    <row r="15" spans="1:15" x14ac:dyDescent="0.2">
      <c r="A15" s="31" t="s">
        <v>220</v>
      </c>
      <c r="B15" s="13" t="s">
        <v>24</v>
      </c>
      <c r="C15" s="13" t="s">
        <v>15</v>
      </c>
      <c r="D15" s="13">
        <v>7</v>
      </c>
      <c r="E15" s="13">
        <v>2</v>
      </c>
      <c r="F15" s="13" t="s">
        <v>350</v>
      </c>
      <c r="G15" s="13">
        <v>35</v>
      </c>
      <c r="H15" s="13">
        <v>3</v>
      </c>
      <c r="I15" s="13">
        <v>103.4</v>
      </c>
      <c r="J15" s="13">
        <v>4</v>
      </c>
      <c r="K15" s="13" t="s">
        <v>17</v>
      </c>
      <c r="L15" s="13">
        <v>3</v>
      </c>
      <c r="N15" s="13" t="s">
        <v>18</v>
      </c>
    </row>
    <row r="16" spans="1:15" x14ac:dyDescent="0.2">
      <c r="A16" s="31" t="s">
        <v>221</v>
      </c>
      <c r="B16" s="13" t="s">
        <v>24</v>
      </c>
      <c r="C16" s="13" t="s">
        <v>24</v>
      </c>
      <c r="D16" s="13" t="s">
        <v>24</v>
      </c>
      <c r="E16" s="13">
        <v>2</v>
      </c>
      <c r="F16" s="13" t="s">
        <v>350</v>
      </c>
      <c r="G16" s="13">
        <v>60</v>
      </c>
      <c r="H16" s="13">
        <v>2.8</v>
      </c>
      <c r="I16" s="13">
        <v>168.2</v>
      </c>
      <c r="J16" s="13">
        <v>4</v>
      </c>
      <c r="K16" s="13" t="s">
        <v>17</v>
      </c>
      <c r="L16" s="13">
        <v>3</v>
      </c>
      <c r="N16" s="13" t="s">
        <v>18</v>
      </c>
    </row>
    <row r="17" spans="1:15" x14ac:dyDescent="0.2">
      <c r="A17" s="31" t="s">
        <v>222</v>
      </c>
      <c r="B17" s="13" t="s">
        <v>44</v>
      </c>
      <c r="C17" s="13" t="s">
        <v>20</v>
      </c>
      <c r="D17" s="13">
        <v>10</v>
      </c>
      <c r="E17" s="13">
        <v>2</v>
      </c>
      <c r="F17" s="13" t="s">
        <v>350</v>
      </c>
      <c r="G17" s="13">
        <v>80</v>
      </c>
      <c r="H17" s="13">
        <v>3.3</v>
      </c>
      <c r="I17" s="13">
        <v>264.60000000000002</v>
      </c>
      <c r="J17" s="13">
        <v>4</v>
      </c>
      <c r="K17" s="13" t="s">
        <v>17</v>
      </c>
      <c r="L17" s="13">
        <v>3</v>
      </c>
      <c r="N17" s="13" t="s">
        <v>18</v>
      </c>
    </row>
    <row r="18" spans="1:15" x14ac:dyDescent="0.2">
      <c r="A18" s="31" t="s">
        <v>224</v>
      </c>
      <c r="B18" s="13" t="s">
        <v>367</v>
      </c>
      <c r="C18" s="13" t="s">
        <v>20</v>
      </c>
      <c r="D18" s="13">
        <v>11</v>
      </c>
      <c r="E18" s="13">
        <v>2</v>
      </c>
      <c r="F18" s="13" t="s">
        <v>350</v>
      </c>
      <c r="G18" s="13">
        <v>12.8</v>
      </c>
      <c r="H18" s="13">
        <v>3.43</v>
      </c>
      <c r="I18" s="13">
        <v>43.95</v>
      </c>
      <c r="J18" s="13">
        <v>4</v>
      </c>
      <c r="K18" s="13" t="s">
        <v>17</v>
      </c>
      <c r="L18" s="13">
        <v>3</v>
      </c>
      <c r="N18" s="13" t="s">
        <v>18</v>
      </c>
    </row>
    <row r="19" spans="1:15" x14ac:dyDescent="0.2">
      <c r="A19" s="31" t="s">
        <v>225</v>
      </c>
      <c r="B19" s="13" t="s">
        <v>44</v>
      </c>
      <c r="C19" s="13" t="s">
        <v>20</v>
      </c>
      <c r="D19" s="13">
        <v>11</v>
      </c>
      <c r="E19" s="13">
        <v>2</v>
      </c>
      <c r="F19" s="13" t="s">
        <v>350</v>
      </c>
      <c r="G19" s="13">
        <v>28</v>
      </c>
      <c r="H19" s="13">
        <v>3</v>
      </c>
      <c r="I19" s="13">
        <v>84</v>
      </c>
      <c r="J19" s="13">
        <v>4</v>
      </c>
      <c r="K19" s="13" t="s">
        <v>17</v>
      </c>
      <c r="L19" s="13">
        <v>3</v>
      </c>
      <c r="N19" s="13" t="s">
        <v>18</v>
      </c>
    </row>
    <row r="20" spans="1:15" x14ac:dyDescent="0.2">
      <c r="A20" s="31" t="s">
        <v>226</v>
      </c>
      <c r="B20" s="13" t="s">
        <v>24</v>
      </c>
      <c r="C20" s="13" t="s">
        <v>15</v>
      </c>
      <c r="D20" s="13">
        <v>6</v>
      </c>
      <c r="E20" s="13">
        <v>3</v>
      </c>
      <c r="F20" s="13" t="s">
        <v>350</v>
      </c>
      <c r="G20" s="13">
        <v>25.8</v>
      </c>
      <c r="H20" s="13">
        <v>2.13</v>
      </c>
      <c r="I20" s="13">
        <v>54.95</v>
      </c>
      <c r="J20" s="13">
        <v>4</v>
      </c>
      <c r="K20" s="13" t="s">
        <v>17</v>
      </c>
      <c r="L20" s="13">
        <v>3</v>
      </c>
      <c r="N20" s="13" t="s">
        <v>18</v>
      </c>
    </row>
    <row r="21" spans="1:15" x14ac:dyDescent="0.2">
      <c r="A21" s="31" t="s">
        <v>356</v>
      </c>
      <c r="B21" s="13" t="s">
        <v>55</v>
      </c>
      <c r="C21" s="13" t="s">
        <v>20</v>
      </c>
      <c r="D21" s="13">
        <v>9</v>
      </c>
      <c r="E21" s="13">
        <v>2</v>
      </c>
      <c r="F21" s="13" t="s">
        <v>350</v>
      </c>
      <c r="G21" s="13">
        <v>11</v>
      </c>
      <c r="H21" s="13">
        <v>1.7</v>
      </c>
      <c r="I21" s="13">
        <v>18.7</v>
      </c>
      <c r="J21" s="13">
        <v>4</v>
      </c>
      <c r="K21" s="13" t="s">
        <v>17</v>
      </c>
      <c r="L21" s="13">
        <v>3</v>
      </c>
      <c r="N21" s="13" t="s">
        <v>18</v>
      </c>
    </row>
    <row r="22" spans="1:15" x14ac:dyDescent="0.2">
      <c r="A22" s="31" t="s">
        <v>231</v>
      </c>
      <c r="B22" s="13" t="s">
        <v>368</v>
      </c>
      <c r="C22" s="13" t="s">
        <v>15</v>
      </c>
      <c r="D22" s="13">
        <v>10</v>
      </c>
      <c r="E22" s="13">
        <v>2</v>
      </c>
      <c r="F22" s="13" t="s">
        <v>350</v>
      </c>
      <c r="G22" s="13">
        <v>38</v>
      </c>
      <c r="H22" s="13">
        <v>4.2</v>
      </c>
      <c r="I22" s="13">
        <v>159.6</v>
      </c>
      <c r="J22" s="13">
        <v>4</v>
      </c>
      <c r="K22" s="13" t="s">
        <v>17</v>
      </c>
      <c r="L22" s="13">
        <v>3</v>
      </c>
      <c r="N22" s="13" t="s">
        <v>18</v>
      </c>
    </row>
    <row r="23" spans="1:15" x14ac:dyDescent="0.2">
      <c r="A23" s="31" t="s">
        <v>234</v>
      </c>
      <c r="B23" s="13" t="s">
        <v>369</v>
      </c>
      <c r="C23" s="13" t="s">
        <v>20</v>
      </c>
      <c r="D23" s="13">
        <v>6</v>
      </c>
      <c r="E23" s="13">
        <v>2</v>
      </c>
      <c r="F23" s="13" t="s">
        <v>350</v>
      </c>
      <c r="G23" s="13">
        <v>56</v>
      </c>
      <c r="H23" s="13">
        <v>3.1</v>
      </c>
      <c r="I23" s="13">
        <v>175.6</v>
      </c>
      <c r="J23" s="13">
        <v>4</v>
      </c>
      <c r="K23" s="13" t="s">
        <v>17</v>
      </c>
      <c r="L23" s="13">
        <v>3</v>
      </c>
      <c r="N23" s="13" t="s">
        <v>18</v>
      </c>
    </row>
    <row r="24" spans="1:15" x14ac:dyDescent="0.2">
      <c r="A24" s="31" t="s">
        <v>235</v>
      </c>
      <c r="B24" s="13" t="s">
        <v>370</v>
      </c>
      <c r="C24" s="13" t="s">
        <v>20</v>
      </c>
      <c r="D24" s="13">
        <v>11</v>
      </c>
      <c r="E24" s="13">
        <v>2</v>
      </c>
      <c r="F24" s="13" t="s">
        <v>350</v>
      </c>
      <c r="G24" s="13">
        <v>40</v>
      </c>
      <c r="H24" s="13">
        <v>2.6</v>
      </c>
      <c r="I24" s="13">
        <v>104</v>
      </c>
      <c r="J24" s="13">
        <v>4</v>
      </c>
      <c r="K24" s="13" t="s">
        <v>17</v>
      </c>
      <c r="L24" s="13">
        <v>3</v>
      </c>
      <c r="O24" s="13" t="s">
        <v>353</v>
      </c>
    </row>
    <row r="25" spans="1:15" x14ac:dyDescent="0.2">
      <c r="A25" s="31" t="s">
        <v>237</v>
      </c>
      <c r="B25" s="13" t="s">
        <v>14</v>
      </c>
      <c r="C25" s="13" t="s">
        <v>15</v>
      </c>
      <c r="D25" s="13">
        <v>10</v>
      </c>
      <c r="E25" s="13">
        <v>2</v>
      </c>
      <c r="F25" s="13" t="s">
        <v>350</v>
      </c>
      <c r="G25" s="13">
        <v>18</v>
      </c>
      <c r="H25" s="13">
        <v>2.2000000000000002</v>
      </c>
      <c r="I25" s="13">
        <v>39.6</v>
      </c>
      <c r="J25" s="13">
        <v>4</v>
      </c>
      <c r="K25" s="13" t="s">
        <v>17</v>
      </c>
      <c r="L25" s="13">
        <v>3</v>
      </c>
    </row>
    <row r="26" spans="1:15" x14ac:dyDescent="0.2">
      <c r="A26" s="31" t="s">
        <v>238</v>
      </c>
      <c r="B26" s="13" t="s">
        <v>24</v>
      </c>
      <c r="C26" s="13" t="s">
        <v>15</v>
      </c>
      <c r="D26" s="13">
        <v>7</v>
      </c>
      <c r="E26" s="13">
        <v>2</v>
      </c>
      <c r="F26" s="13" t="s">
        <v>350</v>
      </c>
      <c r="G26" s="13">
        <v>30</v>
      </c>
      <c r="H26" s="13">
        <v>2.5</v>
      </c>
      <c r="I26" s="13">
        <v>75</v>
      </c>
      <c r="J26" s="13">
        <v>4</v>
      </c>
      <c r="K26" s="13" t="s">
        <v>17</v>
      </c>
      <c r="L26" s="13">
        <v>3</v>
      </c>
    </row>
    <row r="27" spans="1:15" x14ac:dyDescent="0.2">
      <c r="A27" s="31" t="s">
        <v>241</v>
      </c>
      <c r="B27" s="13" t="s">
        <v>14</v>
      </c>
      <c r="C27" s="13" t="s">
        <v>15</v>
      </c>
      <c r="D27" s="13" t="s">
        <v>24</v>
      </c>
      <c r="E27" s="13">
        <v>1</v>
      </c>
      <c r="F27" s="13" t="s">
        <v>350</v>
      </c>
      <c r="G27" s="13">
        <v>26</v>
      </c>
      <c r="H27" s="13">
        <v>2.7</v>
      </c>
      <c r="I27" s="13">
        <v>70.2</v>
      </c>
      <c r="J27" s="13">
        <v>4</v>
      </c>
      <c r="K27" s="13" t="s">
        <v>17</v>
      </c>
      <c r="L27" s="13">
        <v>3</v>
      </c>
    </row>
    <row r="28" spans="1:15" x14ac:dyDescent="0.2">
      <c r="A28" s="31" t="s">
        <v>242</v>
      </c>
      <c r="B28" s="13" t="s">
        <v>69</v>
      </c>
      <c r="C28" s="13" t="s">
        <v>20</v>
      </c>
      <c r="D28" s="13">
        <v>9</v>
      </c>
      <c r="E28" s="13">
        <v>1</v>
      </c>
      <c r="F28" s="13" t="s">
        <v>350</v>
      </c>
      <c r="G28" s="13">
        <v>24.2</v>
      </c>
      <c r="H28" s="13">
        <v>2.64</v>
      </c>
      <c r="I28" s="13">
        <v>63.88</v>
      </c>
      <c r="J28" s="13">
        <v>4</v>
      </c>
      <c r="K28" s="13" t="s">
        <v>17</v>
      </c>
      <c r="L28" s="13">
        <v>3</v>
      </c>
    </row>
    <row r="29" spans="1:15" x14ac:dyDescent="0.2">
      <c r="A29" s="31" t="s">
        <v>361</v>
      </c>
      <c r="B29" s="13" t="s">
        <v>26</v>
      </c>
      <c r="C29" s="13" t="s">
        <v>82</v>
      </c>
      <c r="D29" s="13">
        <v>12</v>
      </c>
      <c r="E29" s="13">
        <v>2</v>
      </c>
      <c r="F29" s="13" t="s">
        <v>350</v>
      </c>
      <c r="G29" s="13">
        <v>56</v>
      </c>
      <c r="H29" s="13">
        <v>3.3</v>
      </c>
      <c r="I29" s="13">
        <v>184.8</v>
      </c>
      <c r="J29" s="13">
        <v>4</v>
      </c>
      <c r="K29" s="51" t="s">
        <v>17</v>
      </c>
      <c r="L29" s="51">
        <v>3</v>
      </c>
    </row>
    <row r="30" spans="1:15" x14ac:dyDescent="0.2">
      <c r="A30" s="31" t="s">
        <v>362</v>
      </c>
      <c r="B30" s="13" t="s">
        <v>14</v>
      </c>
      <c r="C30" s="13" t="s">
        <v>15</v>
      </c>
      <c r="D30" s="13">
        <v>4</v>
      </c>
      <c r="E30" s="13">
        <v>2</v>
      </c>
      <c r="F30" s="13" t="s">
        <v>350</v>
      </c>
      <c r="G30" s="13">
        <v>66</v>
      </c>
      <c r="H30" s="13">
        <v>2.7</v>
      </c>
      <c r="I30" s="13">
        <v>178.2</v>
      </c>
      <c r="J30" s="13">
        <v>4</v>
      </c>
      <c r="K30" s="13" t="s">
        <v>17</v>
      </c>
      <c r="L30" s="13">
        <v>3</v>
      </c>
    </row>
    <row r="31" spans="1:15" x14ac:dyDescent="0.2">
      <c r="A31" s="31" t="s">
        <v>371</v>
      </c>
      <c r="B31" s="13" t="s">
        <v>293</v>
      </c>
      <c r="C31" s="13" t="s">
        <v>15</v>
      </c>
      <c r="D31" s="13">
        <v>14</v>
      </c>
      <c r="E31" s="13">
        <v>2</v>
      </c>
      <c r="F31" s="13" t="s">
        <v>350</v>
      </c>
      <c r="G31" s="13">
        <v>57</v>
      </c>
      <c r="H31" s="13">
        <v>3</v>
      </c>
      <c r="I31" s="13">
        <v>171</v>
      </c>
      <c r="J31" s="13">
        <v>4</v>
      </c>
      <c r="K31" s="51" t="s">
        <v>17</v>
      </c>
      <c r="L31" s="51">
        <v>3</v>
      </c>
    </row>
    <row r="32" spans="1:15" x14ac:dyDescent="0.2">
      <c r="A32" s="28" t="s">
        <v>363</v>
      </c>
      <c r="B32" s="13" t="s">
        <v>373</v>
      </c>
      <c r="C32" s="13" t="s">
        <v>15</v>
      </c>
      <c r="D32" s="13">
        <v>10</v>
      </c>
      <c r="E32" s="13">
        <v>2</v>
      </c>
      <c r="F32" s="13" t="s">
        <v>350</v>
      </c>
      <c r="G32" s="13">
        <v>9</v>
      </c>
      <c r="H32" s="13">
        <v>2.6</v>
      </c>
      <c r="I32" s="13">
        <v>23.4</v>
      </c>
      <c r="J32" s="48">
        <v>4</v>
      </c>
      <c r="K32" s="13" t="s">
        <v>17</v>
      </c>
      <c r="L32" s="13">
        <v>2</v>
      </c>
      <c r="N32" s="13" t="s">
        <v>18</v>
      </c>
    </row>
    <row r="33" spans="1:14" x14ac:dyDescent="0.2">
      <c r="A33" s="28" t="s">
        <v>164</v>
      </c>
      <c r="B33" s="13" t="s">
        <v>24</v>
      </c>
      <c r="C33" s="13" t="s">
        <v>15</v>
      </c>
      <c r="D33" s="13">
        <v>9</v>
      </c>
      <c r="E33" s="13">
        <v>2</v>
      </c>
      <c r="F33" s="13" t="s">
        <v>350</v>
      </c>
      <c r="G33" s="13">
        <v>19</v>
      </c>
      <c r="H33" s="13">
        <v>1.9</v>
      </c>
      <c r="I33" s="13">
        <v>39.1</v>
      </c>
      <c r="J33" s="13">
        <v>4</v>
      </c>
      <c r="K33" s="13" t="s">
        <v>17</v>
      </c>
      <c r="L33" s="13">
        <v>2</v>
      </c>
      <c r="N33" s="13" t="s">
        <v>18</v>
      </c>
    </row>
    <row r="34" spans="1:14" x14ac:dyDescent="0.2">
      <c r="A34" s="28" t="s">
        <v>243</v>
      </c>
      <c r="B34" s="13" t="s">
        <v>44</v>
      </c>
      <c r="C34" s="13" t="s">
        <v>20</v>
      </c>
      <c r="D34" s="13">
        <v>5</v>
      </c>
      <c r="E34" s="13">
        <v>2</v>
      </c>
      <c r="F34" s="13" t="s">
        <v>350</v>
      </c>
      <c r="G34" s="13">
        <v>28.2</v>
      </c>
      <c r="H34" s="13">
        <v>3.23</v>
      </c>
      <c r="I34" s="13">
        <v>91.18</v>
      </c>
      <c r="J34" s="13">
        <v>4</v>
      </c>
      <c r="K34" s="13" t="s">
        <v>17</v>
      </c>
      <c r="L34" s="13" t="s">
        <v>319</v>
      </c>
      <c r="N34" s="13" t="s">
        <v>18</v>
      </c>
    </row>
    <row r="35" spans="1:14" x14ac:dyDescent="0.2">
      <c r="A35" s="28" t="s">
        <v>169</v>
      </c>
      <c r="B35" s="13" t="s">
        <v>77</v>
      </c>
      <c r="C35" s="13" t="s">
        <v>15</v>
      </c>
      <c r="D35" s="13">
        <v>11</v>
      </c>
      <c r="E35" s="13">
        <v>2</v>
      </c>
      <c r="F35" s="13" t="s">
        <v>350</v>
      </c>
      <c r="G35" s="13">
        <v>27</v>
      </c>
      <c r="H35" s="13">
        <v>2.67</v>
      </c>
      <c r="I35" s="13">
        <v>72.09</v>
      </c>
      <c r="J35" s="13">
        <v>4</v>
      </c>
      <c r="K35" s="13" t="s">
        <v>17</v>
      </c>
      <c r="L35" s="13">
        <v>2</v>
      </c>
      <c r="N35" s="13" t="s">
        <v>18</v>
      </c>
    </row>
    <row r="36" spans="1:14" x14ac:dyDescent="0.2">
      <c r="A36" s="28" t="s">
        <v>181</v>
      </c>
      <c r="B36" s="13" t="s">
        <v>374</v>
      </c>
      <c r="C36" s="13" t="s">
        <v>20</v>
      </c>
      <c r="D36" s="13">
        <v>9</v>
      </c>
      <c r="E36" s="13">
        <v>2</v>
      </c>
      <c r="F36" s="13" t="s">
        <v>350</v>
      </c>
      <c r="G36" s="13">
        <v>60</v>
      </c>
      <c r="H36" s="13">
        <v>3.4</v>
      </c>
      <c r="I36" s="13">
        <v>202.1</v>
      </c>
      <c r="J36" s="13">
        <v>4</v>
      </c>
      <c r="K36" s="13" t="s">
        <v>17</v>
      </c>
      <c r="L36" s="13">
        <v>2</v>
      </c>
      <c r="N36" s="13" t="s">
        <v>18</v>
      </c>
    </row>
    <row r="37" spans="1:14" x14ac:dyDescent="0.2">
      <c r="A37" s="28" t="s">
        <v>182</v>
      </c>
      <c r="B37" s="13" t="s">
        <v>374</v>
      </c>
      <c r="C37" s="13" t="s">
        <v>15</v>
      </c>
      <c r="D37" s="13">
        <v>9</v>
      </c>
      <c r="E37" s="13">
        <v>2</v>
      </c>
      <c r="F37" s="13" t="s">
        <v>350</v>
      </c>
      <c r="G37" s="13">
        <v>27</v>
      </c>
      <c r="H37" s="13">
        <v>3.4</v>
      </c>
      <c r="I37" s="13">
        <v>91.3</v>
      </c>
      <c r="J37" s="13">
        <v>4</v>
      </c>
      <c r="K37" s="13" t="s">
        <v>17</v>
      </c>
      <c r="L37" s="13">
        <v>2</v>
      </c>
      <c r="N37" s="13" t="s">
        <v>18</v>
      </c>
    </row>
    <row r="38" spans="1:14" x14ac:dyDescent="0.2">
      <c r="A38" s="28" t="s">
        <v>199</v>
      </c>
      <c r="B38" s="13" t="s">
        <v>53</v>
      </c>
      <c r="C38" s="13" t="s">
        <v>20</v>
      </c>
      <c r="D38" s="13">
        <v>3</v>
      </c>
      <c r="E38" s="13">
        <v>2</v>
      </c>
      <c r="F38" s="13" t="s">
        <v>350</v>
      </c>
      <c r="G38" s="13">
        <v>36</v>
      </c>
      <c r="H38" s="13">
        <v>3</v>
      </c>
      <c r="I38" s="13">
        <v>108</v>
      </c>
      <c r="J38" s="13">
        <v>4</v>
      </c>
      <c r="K38" s="13" t="s">
        <v>17</v>
      </c>
      <c r="L38" s="13">
        <v>2</v>
      </c>
      <c r="N38" s="13" t="s">
        <v>18</v>
      </c>
    </row>
    <row r="39" spans="1:14" x14ac:dyDescent="0.2">
      <c r="A39" s="28" t="s">
        <v>201</v>
      </c>
      <c r="B39" s="13" t="s">
        <v>24</v>
      </c>
      <c r="C39" s="13" t="s">
        <v>46</v>
      </c>
      <c r="D39" s="13">
        <v>7</v>
      </c>
      <c r="E39" s="13">
        <v>2</v>
      </c>
      <c r="F39" s="13" t="s">
        <v>350</v>
      </c>
      <c r="G39" s="13">
        <v>34</v>
      </c>
      <c r="H39" s="13">
        <v>3</v>
      </c>
      <c r="I39" s="13">
        <v>100.6</v>
      </c>
      <c r="J39" s="13">
        <v>4</v>
      </c>
      <c r="K39" s="13" t="s">
        <v>17</v>
      </c>
      <c r="L39" s="13">
        <v>2</v>
      </c>
      <c r="N39" s="13" t="s">
        <v>18</v>
      </c>
    </row>
    <row r="40" spans="1:14" x14ac:dyDescent="0.2">
      <c r="A40" s="28" t="s">
        <v>202</v>
      </c>
      <c r="B40" s="13" t="s">
        <v>24</v>
      </c>
      <c r="C40" s="13" t="s">
        <v>15</v>
      </c>
      <c r="D40" s="13">
        <v>11</v>
      </c>
      <c r="E40" s="13">
        <v>2</v>
      </c>
      <c r="F40" s="13" t="s">
        <v>350</v>
      </c>
      <c r="G40" s="13">
        <v>80</v>
      </c>
      <c r="H40" s="13">
        <v>2.9</v>
      </c>
      <c r="I40" s="13">
        <v>228.6</v>
      </c>
      <c r="J40" s="13">
        <v>4</v>
      </c>
      <c r="K40" s="13" t="s">
        <v>17</v>
      </c>
      <c r="L40" s="13">
        <v>2</v>
      </c>
      <c r="N40" s="13" t="s">
        <v>18</v>
      </c>
    </row>
    <row r="41" spans="1:14" x14ac:dyDescent="0.2">
      <c r="A41" s="28" t="s">
        <v>204</v>
      </c>
      <c r="B41" s="13" t="s">
        <v>44</v>
      </c>
      <c r="C41" s="13" t="s">
        <v>15</v>
      </c>
      <c r="D41" s="13">
        <v>6</v>
      </c>
      <c r="E41" s="13">
        <v>2</v>
      </c>
      <c r="F41" s="13" t="s">
        <v>350</v>
      </c>
      <c r="G41" s="13">
        <v>23.8</v>
      </c>
      <c r="H41" s="13">
        <v>3.33</v>
      </c>
      <c r="I41" s="13">
        <v>79.33</v>
      </c>
      <c r="J41" s="13">
        <v>4</v>
      </c>
      <c r="K41" s="13" t="s">
        <v>17</v>
      </c>
      <c r="L41" s="13">
        <v>2</v>
      </c>
      <c r="N41" s="13" t="s">
        <v>18</v>
      </c>
    </row>
    <row r="42" spans="1:14" x14ac:dyDescent="0.2">
      <c r="A42" s="28" t="s">
        <v>245</v>
      </c>
      <c r="B42" s="13" t="s">
        <v>24</v>
      </c>
      <c r="C42" s="13" t="s">
        <v>24</v>
      </c>
      <c r="D42" s="13" t="s">
        <v>24</v>
      </c>
      <c r="E42" s="13">
        <v>2</v>
      </c>
      <c r="F42" s="13" t="s">
        <v>350</v>
      </c>
      <c r="G42" s="13">
        <v>40</v>
      </c>
      <c r="H42" s="13">
        <v>3</v>
      </c>
      <c r="I42" s="13">
        <v>121.7</v>
      </c>
      <c r="J42" s="13">
        <v>4</v>
      </c>
      <c r="K42" s="13" t="s">
        <v>319</v>
      </c>
      <c r="L42" s="13" t="s">
        <v>319</v>
      </c>
      <c r="N42" s="13" t="s">
        <v>18</v>
      </c>
    </row>
    <row r="43" spans="1:14" x14ac:dyDescent="0.2">
      <c r="A43" s="28" t="s">
        <v>246</v>
      </c>
      <c r="B43" s="13" t="s">
        <v>73</v>
      </c>
      <c r="C43" s="13" t="s">
        <v>46</v>
      </c>
      <c r="D43" s="13">
        <v>8</v>
      </c>
      <c r="E43" s="13">
        <v>2</v>
      </c>
      <c r="F43" s="13" t="s">
        <v>350</v>
      </c>
      <c r="G43" s="13">
        <v>46</v>
      </c>
      <c r="H43" s="13">
        <v>2.9</v>
      </c>
      <c r="I43" s="13">
        <v>134.19999999999999</v>
      </c>
      <c r="J43" s="13">
        <v>4</v>
      </c>
      <c r="K43" s="13" t="s">
        <v>319</v>
      </c>
      <c r="L43" s="13" t="s">
        <v>319</v>
      </c>
      <c r="N43" s="13" t="s">
        <v>18</v>
      </c>
    </row>
    <row r="44" spans="1:14" x14ac:dyDescent="0.2">
      <c r="A44" s="28" t="s">
        <v>211</v>
      </c>
      <c r="B44" s="13" t="s">
        <v>273</v>
      </c>
      <c r="C44" s="13" t="s">
        <v>20</v>
      </c>
      <c r="D44" s="13">
        <v>5</v>
      </c>
      <c r="E44" s="13">
        <v>2</v>
      </c>
      <c r="F44" s="13" t="s">
        <v>350</v>
      </c>
      <c r="G44" s="13">
        <v>16.8</v>
      </c>
      <c r="H44" s="13">
        <v>1.67</v>
      </c>
      <c r="I44" s="13">
        <v>28</v>
      </c>
      <c r="J44" s="13">
        <v>4</v>
      </c>
      <c r="K44" s="13" t="s">
        <v>17</v>
      </c>
      <c r="L44" s="13">
        <v>2</v>
      </c>
      <c r="N44" s="13" t="s">
        <v>18</v>
      </c>
    </row>
    <row r="45" spans="1:14" x14ac:dyDescent="0.2">
      <c r="A45" s="28" t="s">
        <v>212</v>
      </c>
      <c r="B45" s="13" t="s">
        <v>53</v>
      </c>
      <c r="C45" s="13" t="s">
        <v>15</v>
      </c>
      <c r="D45" s="13">
        <v>0.5</v>
      </c>
      <c r="E45" s="13">
        <v>2</v>
      </c>
      <c r="F45" s="13" t="s">
        <v>350</v>
      </c>
      <c r="G45" s="13">
        <v>12.6</v>
      </c>
      <c r="H45" s="13">
        <v>2.5</v>
      </c>
      <c r="I45" s="13">
        <v>31.5</v>
      </c>
      <c r="J45" s="13">
        <v>4</v>
      </c>
      <c r="K45" s="13" t="s">
        <v>17</v>
      </c>
      <c r="L45" s="13">
        <v>2</v>
      </c>
      <c r="N45" s="13" t="s">
        <v>18</v>
      </c>
    </row>
    <row r="46" spans="1:14" x14ac:dyDescent="0.2">
      <c r="A46" s="28" t="s">
        <v>214</v>
      </c>
      <c r="B46" s="13" t="s">
        <v>53</v>
      </c>
      <c r="C46" s="13" t="s">
        <v>82</v>
      </c>
      <c r="D46" s="13">
        <v>10</v>
      </c>
      <c r="E46" s="13">
        <v>2</v>
      </c>
      <c r="F46" s="13" t="s">
        <v>350</v>
      </c>
      <c r="G46" s="13">
        <v>35</v>
      </c>
      <c r="H46" s="13">
        <v>3</v>
      </c>
      <c r="I46" s="13">
        <v>106.1</v>
      </c>
      <c r="J46" s="13">
        <v>4</v>
      </c>
      <c r="K46" s="13" t="s">
        <v>17</v>
      </c>
      <c r="L46" s="13">
        <v>2</v>
      </c>
      <c r="N46" s="13" t="s">
        <v>18</v>
      </c>
    </row>
    <row r="47" spans="1:14" x14ac:dyDescent="0.2">
      <c r="A47" s="28" t="s">
        <v>215</v>
      </c>
      <c r="B47" s="13" t="s">
        <v>38</v>
      </c>
      <c r="C47" s="13" t="s">
        <v>20</v>
      </c>
      <c r="D47" s="13">
        <v>5</v>
      </c>
      <c r="E47" s="13">
        <v>2</v>
      </c>
      <c r="F47" s="13" t="s">
        <v>350</v>
      </c>
      <c r="G47" s="13">
        <v>32</v>
      </c>
      <c r="H47" s="13">
        <v>2.8</v>
      </c>
      <c r="I47" s="13">
        <v>89.6</v>
      </c>
      <c r="J47" s="13">
        <v>4</v>
      </c>
      <c r="K47" s="13" t="s">
        <v>17</v>
      </c>
      <c r="L47" s="13">
        <v>2</v>
      </c>
      <c r="N47" s="13" t="s">
        <v>18</v>
      </c>
    </row>
    <row r="48" spans="1:14" x14ac:dyDescent="0.2">
      <c r="A48" s="28" t="s">
        <v>217</v>
      </c>
      <c r="B48" s="13" t="s">
        <v>53</v>
      </c>
      <c r="C48" s="13" t="s">
        <v>20</v>
      </c>
      <c r="D48" s="13">
        <v>13</v>
      </c>
      <c r="E48" s="13">
        <v>3</v>
      </c>
      <c r="F48" s="13" t="s">
        <v>350</v>
      </c>
      <c r="G48" s="13">
        <v>31</v>
      </c>
      <c r="H48" s="13">
        <v>2.4</v>
      </c>
      <c r="I48" s="13">
        <v>74.400000000000006</v>
      </c>
      <c r="J48" s="13">
        <v>4</v>
      </c>
      <c r="K48" s="13" t="s">
        <v>17</v>
      </c>
      <c r="L48" s="13">
        <v>2</v>
      </c>
      <c r="N48" s="13" t="s">
        <v>18</v>
      </c>
    </row>
    <row r="49" spans="1:14" x14ac:dyDescent="0.2">
      <c r="A49" s="28" t="s">
        <v>223</v>
      </c>
      <c r="B49" s="13" t="s">
        <v>32</v>
      </c>
      <c r="C49" s="13" t="s">
        <v>15</v>
      </c>
      <c r="D49" s="13">
        <v>4</v>
      </c>
      <c r="E49" s="13">
        <v>2</v>
      </c>
      <c r="F49" s="13" t="s">
        <v>350</v>
      </c>
      <c r="G49" s="13">
        <v>36</v>
      </c>
      <c r="H49" s="13">
        <v>2.9</v>
      </c>
      <c r="I49" s="13">
        <v>104</v>
      </c>
      <c r="J49" s="13">
        <v>4</v>
      </c>
      <c r="K49" s="13" t="s">
        <v>17</v>
      </c>
      <c r="L49" s="13">
        <v>2</v>
      </c>
      <c r="N49" s="13" t="s">
        <v>18</v>
      </c>
    </row>
    <row r="50" spans="1:14" x14ac:dyDescent="0.2">
      <c r="A50" s="28" t="s">
        <v>227</v>
      </c>
      <c r="B50" s="13" t="s">
        <v>24</v>
      </c>
      <c r="C50" s="13" t="s">
        <v>46</v>
      </c>
      <c r="D50" s="13">
        <v>10</v>
      </c>
      <c r="E50" s="13">
        <v>1</v>
      </c>
      <c r="F50" s="13" t="s">
        <v>350</v>
      </c>
      <c r="G50" s="13">
        <v>3</v>
      </c>
      <c r="H50" s="13">
        <v>1.8</v>
      </c>
      <c r="I50" s="13">
        <v>5.4</v>
      </c>
      <c r="J50" s="13">
        <v>4</v>
      </c>
      <c r="K50" s="13" t="s">
        <v>17</v>
      </c>
      <c r="L50" s="13">
        <v>2</v>
      </c>
      <c r="N50" s="13" t="s">
        <v>18</v>
      </c>
    </row>
    <row r="51" spans="1:14" x14ac:dyDescent="0.2">
      <c r="A51" s="28" t="s">
        <v>228</v>
      </c>
      <c r="B51" s="13" t="s">
        <v>24</v>
      </c>
      <c r="C51" s="13" t="s">
        <v>20</v>
      </c>
      <c r="D51" s="13">
        <v>8</v>
      </c>
      <c r="E51" s="13">
        <v>2</v>
      </c>
      <c r="F51" s="13" t="s">
        <v>350</v>
      </c>
      <c r="G51" s="13">
        <v>32</v>
      </c>
      <c r="H51" s="13">
        <v>3</v>
      </c>
      <c r="I51" s="13">
        <v>97.4</v>
      </c>
      <c r="J51" s="13">
        <v>4</v>
      </c>
      <c r="K51" s="13" t="s">
        <v>17</v>
      </c>
      <c r="L51" s="13">
        <v>2</v>
      </c>
      <c r="N51" s="13" t="s">
        <v>18</v>
      </c>
    </row>
    <row r="52" spans="1:14" x14ac:dyDescent="0.2">
      <c r="A52" s="28" t="s">
        <v>229</v>
      </c>
      <c r="B52" s="13" t="s">
        <v>53</v>
      </c>
      <c r="C52" s="13" t="s">
        <v>15</v>
      </c>
      <c r="D52" s="13">
        <v>12</v>
      </c>
      <c r="E52" s="13">
        <v>2</v>
      </c>
      <c r="F52" s="13" t="s">
        <v>350</v>
      </c>
      <c r="G52" s="13">
        <v>21</v>
      </c>
      <c r="H52" s="13">
        <v>2.8</v>
      </c>
      <c r="I52" s="13">
        <v>58.8</v>
      </c>
      <c r="J52" s="13">
        <v>4</v>
      </c>
      <c r="K52" s="13" t="s">
        <v>17</v>
      </c>
      <c r="L52" s="13">
        <v>2</v>
      </c>
      <c r="N52" s="13" t="s">
        <v>18</v>
      </c>
    </row>
    <row r="53" spans="1:14" x14ac:dyDescent="0.2">
      <c r="A53" s="28" t="s">
        <v>230</v>
      </c>
      <c r="B53" s="13" t="s">
        <v>53</v>
      </c>
      <c r="C53" s="13" t="s">
        <v>15</v>
      </c>
      <c r="D53" s="13">
        <v>12</v>
      </c>
      <c r="E53" s="13">
        <v>2</v>
      </c>
      <c r="F53" s="13" t="s">
        <v>350</v>
      </c>
      <c r="G53" s="13">
        <v>65</v>
      </c>
      <c r="H53" s="13">
        <v>1.4</v>
      </c>
      <c r="I53" s="13">
        <v>91</v>
      </c>
      <c r="J53" s="13">
        <v>4</v>
      </c>
      <c r="K53" s="13" t="s">
        <v>319</v>
      </c>
      <c r="L53" s="13" t="s">
        <v>319</v>
      </c>
      <c r="N53" s="13" t="s">
        <v>18</v>
      </c>
    </row>
    <row r="54" spans="1:14" x14ac:dyDescent="0.2">
      <c r="A54" s="28" t="s">
        <v>232</v>
      </c>
      <c r="B54" s="13" t="s">
        <v>53</v>
      </c>
      <c r="C54" s="13" t="s">
        <v>15</v>
      </c>
      <c r="D54" s="13">
        <v>10</v>
      </c>
      <c r="E54" s="13">
        <v>2</v>
      </c>
      <c r="F54" s="13" t="s">
        <v>350</v>
      </c>
      <c r="G54" s="13">
        <v>34</v>
      </c>
      <c r="H54" s="13">
        <v>3.9</v>
      </c>
      <c r="I54" s="13">
        <v>132.6</v>
      </c>
      <c r="J54" s="13">
        <v>4</v>
      </c>
      <c r="K54" s="13" t="s">
        <v>17</v>
      </c>
      <c r="L54" s="13">
        <v>2</v>
      </c>
      <c r="N54" s="13" t="s">
        <v>18</v>
      </c>
    </row>
    <row r="55" spans="1:14" x14ac:dyDescent="0.2">
      <c r="A55" s="28" t="s">
        <v>233</v>
      </c>
      <c r="B55" s="13" t="s">
        <v>53</v>
      </c>
      <c r="C55" s="13" t="s">
        <v>15</v>
      </c>
      <c r="D55" s="13">
        <v>5</v>
      </c>
      <c r="E55" s="13">
        <v>2</v>
      </c>
      <c r="F55" s="13" t="s">
        <v>350</v>
      </c>
      <c r="G55" s="13">
        <v>36</v>
      </c>
      <c r="H55" s="13">
        <v>2.4</v>
      </c>
      <c r="I55" s="13">
        <v>86.4</v>
      </c>
      <c r="J55" s="13">
        <v>4</v>
      </c>
      <c r="K55" s="13" t="s">
        <v>17</v>
      </c>
      <c r="L55" s="13">
        <v>2</v>
      </c>
      <c r="N55" s="13" t="s">
        <v>18</v>
      </c>
    </row>
    <row r="56" spans="1:14" x14ac:dyDescent="0.2">
      <c r="A56" s="28" t="s">
        <v>236</v>
      </c>
      <c r="B56" s="13" t="s">
        <v>375</v>
      </c>
      <c r="C56" s="13" t="s">
        <v>20</v>
      </c>
      <c r="D56" s="13">
        <v>10</v>
      </c>
      <c r="E56" s="13">
        <v>2</v>
      </c>
      <c r="F56" s="13" t="s">
        <v>350</v>
      </c>
      <c r="G56" s="13">
        <v>27</v>
      </c>
      <c r="H56" s="13">
        <v>3.7</v>
      </c>
      <c r="I56" s="13">
        <v>99.9</v>
      </c>
      <c r="J56" s="13">
        <v>4</v>
      </c>
      <c r="K56" s="13" t="s">
        <v>17</v>
      </c>
      <c r="L56" s="13">
        <v>2</v>
      </c>
      <c r="N56" s="13" t="s">
        <v>18</v>
      </c>
    </row>
    <row r="57" spans="1:14" x14ac:dyDescent="0.2">
      <c r="A57" s="28" t="s">
        <v>239</v>
      </c>
      <c r="B57" s="13" t="s">
        <v>376</v>
      </c>
      <c r="C57" s="13" t="s">
        <v>15</v>
      </c>
      <c r="D57" s="13">
        <v>4</v>
      </c>
      <c r="E57" s="13">
        <v>2</v>
      </c>
      <c r="F57" s="13" t="s">
        <v>350</v>
      </c>
      <c r="G57" s="13">
        <v>24</v>
      </c>
      <c r="H57" s="13">
        <v>2.2999999999999998</v>
      </c>
      <c r="I57" s="13">
        <v>55.2</v>
      </c>
      <c r="J57" s="13">
        <v>4</v>
      </c>
      <c r="K57" s="13" t="s">
        <v>17</v>
      </c>
      <c r="L57" s="13">
        <v>2</v>
      </c>
      <c r="N57" s="13" t="s">
        <v>18</v>
      </c>
    </row>
    <row r="58" spans="1:14" x14ac:dyDescent="0.2">
      <c r="A58" s="28" t="s">
        <v>240</v>
      </c>
      <c r="B58" s="13" t="s">
        <v>116</v>
      </c>
      <c r="C58" s="13" t="s">
        <v>15</v>
      </c>
      <c r="D58" s="13">
        <v>11</v>
      </c>
      <c r="E58" s="13">
        <v>2</v>
      </c>
      <c r="F58" s="13" t="s">
        <v>350</v>
      </c>
      <c r="G58" s="13">
        <v>27</v>
      </c>
      <c r="H58" s="13">
        <v>2.9</v>
      </c>
      <c r="I58" s="13">
        <v>78.3</v>
      </c>
      <c r="J58" s="13">
        <v>4</v>
      </c>
      <c r="K58" s="13" t="s">
        <v>17</v>
      </c>
      <c r="L58" s="13">
        <v>2</v>
      </c>
    </row>
    <row r="59" spans="1:14" x14ac:dyDescent="0.2">
      <c r="A59" s="30" t="s">
        <v>157</v>
      </c>
      <c r="B59" s="13" t="s">
        <v>14</v>
      </c>
      <c r="C59" s="13" t="s">
        <v>15</v>
      </c>
      <c r="D59" s="13">
        <v>11</v>
      </c>
      <c r="E59" s="13">
        <v>2</v>
      </c>
      <c r="F59" s="13" t="s">
        <v>350</v>
      </c>
      <c r="G59" s="13">
        <v>21.4</v>
      </c>
      <c r="H59" s="13">
        <v>3.1</v>
      </c>
      <c r="I59" s="13">
        <v>66.34</v>
      </c>
      <c r="J59" s="13">
        <v>4</v>
      </c>
      <c r="K59" s="13" t="s">
        <v>27</v>
      </c>
      <c r="L59" s="13">
        <v>2</v>
      </c>
      <c r="N59" s="13" t="s">
        <v>18</v>
      </c>
    </row>
    <row r="60" spans="1:14" x14ac:dyDescent="0.2">
      <c r="A60" s="30" t="s">
        <v>161</v>
      </c>
      <c r="B60" s="13" t="s">
        <v>73</v>
      </c>
      <c r="C60" s="13" t="s">
        <v>46</v>
      </c>
      <c r="D60" s="13">
        <v>6</v>
      </c>
      <c r="E60" s="13">
        <v>2</v>
      </c>
      <c r="F60" s="13" t="s">
        <v>350</v>
      </c>
      <c r="G60" s="13">
        <v>17</v>
      </c>
      <c r="H60" s="13">
        <v>2.4</v>
      </c>
      <c r="I60" s="13">
        <v>40.799999999999997</v>
      </c>
      <c r="J60" s="13">
        <v>4</v>
      </c>
      <c r="K60" s="13" t="s">
        <v>27</v>
      </c>
      <c r="L60" s="13">
        <v>2</v>
      </c>
      <c r="N60" s="13" t="s">
        <v>18</v>
      </c>
    </row>
    <row r="61" spans="1:14" x14ac:dyDescent="0.2">
      <c r="A61" s="30" t="s">
        <v>162</v>
      </c>
      <c r="B61" s="13" t="s">
        <v>374</v>
      </c>
      <c r="C61" s="13" t="s">
        <v>20</v>
      </c>
      <c r="D61" s="13">
        <v>8</v>
      </c>
      <c r="E61" s="13">
        <v>3</v>
      </c>
      <c r="F61" s="13" t="s">
        <v>350</v>
      </c>
      <c r="G61" s="13">
        <v>27</v>
      </c>
      <c r="H61" s="13">
        <v>1.83</v>
      </c>
      <c r="I61" s="13">
        <v>49.41</v>
      </c>
      <c r="J61" s="13">
        <v>4</v>
      </c>
      <c r="K61" s="13" t="s">
        <v>27</v>
      </c>
      <c r="L61" s="13">
        <v>2</v>
      </c>
      <c r="N61" s="13" t="s">
        <v>18</v>
      </c>
    </row>
    <row r="62" spans="1:14" x14ac:dyDescent="0.2">
      <c r="A62" s="30" t="s">
        <v>163</v>
      </c>
      <c r="B62" s="13" t="s">
        <v>306</v>
      </c>
      <c r="C62" s="13" t="s">
        <v>15</v>
      </c>
      <c r="D62" s="13">
        <v>8</v>
      </c>
      <c r="E62" s="13">
        <v>2</v>
      </c>
      <c r="F62" s="13" t="s">
        <v>350</v>
      </c>
      <c r="G62" s="13">
        <v>15.2</v>
      </c>
      <c r="H62" s="13">
        <v>1.4</v>
      </c>
      <c r="I62" s="13">
        <v>21.28</v>
      </c>
      <c r="J62" s="13">
        <v>4</v>
      </c>
      <c r="K62" s="13" t="s">
        <v>27</v>
      </c>
      <c r="L62" s="13">
        <v>2</v>
      </c>
      <c r="N62" s="13" t="s">
        <v>18</v>
      </c>
    </row>
    <row r="63" spans="1:14" x14ac:dyDescent="0.2">
      <c r="A63" s="30" t="s">
        <v>166</v>
      </c>
      <c r="B63" s="13" t="s">
        <v>24</v>
      </c>
      <c r="C63" s="13" t="s">
        <v>15</v>
      </c>
      <c r="D63" s="13">
        <v>9</v>
      </c>
      <c r="E63" s="13">
        <v>2</v>
      </c>
      <c r="F63" s="13" t="s">
        <v>350</v>
      </c>
      <c r="G63" s="13">
        <v>14.2</v>
      </c>
      <c r="H63" s="13">
        <v>2.37</v>
      </c>
      <c r="I63" s="13">
        <v>33.65</v>
      </c>
      <c r="J63" s="13">
        <v>4</v>
      </c>
      <c r="K63" s="13" t="s">
        <v>27</v>
      </c>
      <c r="L63" s="13">
        <v>2</v>
      </c>
      <c r="N63" s="13" t="s">
        <v>18</v>
      </c>
    </row>
    <row r="64" spans="1:14" x14ac:dyDescent="0.2">
      <c r="A64" s="30" t="s">
        <v>167</v>
      </c>
      <c r="B64" s="13" t="s">
        <v>53</v>
      </c>
      <c r="C64" s="13" t="s">
        <v>20</v>
      </c>
      <c r="D64" s="13">
        <v>10</v>
      </c>
      <c r="E64" s="13">
        <v>2</v>
      </c>
      <c r="F64" s="13" t="s">
        <v>350</v>
      </c>
      <c r="G64" s="13">
        <v>12.8</v>
      </c>
      <c r="H64" s="13">
        <v>1.63</v>
      </c>
      <c r="I64" s="13">
        <v>20.91</v>
      </c>
      <c r="J64" s="13">
        <v>4</v>
      </c>
      <c r="K64" s="13" t="s">
        <v>27</v>
      </c>
      <c r="L64" s="13">
        <v>2</v>
      </c>
      <c r="N64" s="13" t="s">
        <v>18</v>
      </c>
    </row>
    <row r="65" spans="1:14" x14ac:dyDescent="0.2">
      <c r="A65" s="30" t="s">
        <v>168</v>
      </c>
      <c r="B65" s="13" t="s">
        <v>22</v>
      </c>
      <c r="C65" s="13" t="s">
        <v>15</v>
      </c>
      <c r="D65" s="13">
        <v>4</v>
      </c>
      <c r="E65" s="13">
        <v>2</v>
      </c>
      <c r="F65" s="13" t="s">
        <v>350</v>
      </c>
      <c r="G65" s="13">
        <v>42.8</v>
      </c>
      <c r="H65" s="13">
        <v>2.23</v>
      </c>
      <c r="I65" s="13">
        <v>95.59</v>
      </c>
      <c r="J65" s="13">
        <v>4</v>
      </c>
      <c r="K65" s="13" t="s">
        <v>27</v>
      </c>
      <c r="L65" s="13">
        <v>2</v>
      </c>
      <c r="N65" s="13" t="s">
        <v>18</v>
      </c>
    </row>
    <row r="66" spans="1:14" x14ac:dyDescent="0.2">
      <c r="A66" s="30" t="s">
        <v>171</v>
      </c>
      <c r="B66" s="13" t="s">
        <v>53</v>
      </c>
      <c r="C66" s="13" t="s">
        <v>20</v>
      </c>
      <c r="D66" s="13">
        <v>7</v>
      </c>
      <c r="E66" s="13">
        <v>2</v>
      </c>
      <c r="F66" s="13" t="s">
        <v>350</v>
      </c>
      <c r="G66" s="13">
        <v>12.8</v>
      </c>
      <c r="H66" s="13">
        <v>1.67</v>
      </c>
      <c r="I66" s="13">
        <v>21.33</v>
      </c>
      <c r="J66" s="13">
        <v>4</v>
      </c>
      <c r="K66" s="13" t="s">
        <v>27</v>
      </c>
      <c r="L66" s="13">
        <v>2</v>
      </c>
      <c r="N66" s="13" t="s">
        <v>18</v>
      </c>
    </row>
    <row r="67" spans="1:14" x14ac:dyDescent="0.2">
      <c r="A67" s="30" t="s">
        <v>172</v>
      </c>
      <c r="B67" s="13" t="s">
        <v>148</v>
      </c>
      <c r="C67" s="13" t="s">
        <v>20</v>
      </c>
      <c r="D67" s="13">
        <v>8</v>
      </c>
      <c r="E67" s="13">
        <v>2</v>
      </c>
      <c r="F67" s="13" t="s">
        <v>350</v>
      </c>
      <c r="G67" s="13">
        <v>6.2</v>
      </c>
      <c r="H67" s="13">
        <v>1.5</v>
      </c>
      <c r="I67" s="13">
        <v>9.3000000000000007</v>
      </c>
      <c r="J67" s="13">
        <v>4</v>
      </c>
      <c r="K67" s="13" t="s">
        <v>27</v>
      </c>
      <c r="L67" s="13">
        <v>2</v>
      </c>
      <c r="N67" s="13" t="s">
        <v>18</v>
      </c>
    </row>
    <row r="68" spans="1:14" x14ac:dyDescent="0.2">
      <c r="A68" s="30" t="s">
        <v>174</v>
      </c>
      <c r="B68" s="13" t="s">
        <v>377</v>
      </c>
      <c r="C68" s="13" t="s">
        <v>15</v>
      </c>
      <c r="D68" s="13">
        <v>11</v>
      </c>
      <c r="E68" s="13">
        <v>1</v>
      </c>
      <c r="F68" s="13" t="s">
        <v>350</v>
      </c>
      <c r="G68" s="13">
        <v>10</v>
      </c>
      <c r="H68" s="13">
        <v>1.9</v>
      </c>
      <c r="I68" s="13">
        <v>19.3</v>
      </c>
      <c r="J68" s="13">
        <v>4</v>
      </c>
      <c r="K68" s="13" t="s">
        <v>27</v>
      </c>
      <c r="L68" s="13">
        <v>2</v>
      </c>
      <c r="N68" s="13" t="s">
        <v>18</v>
      </c>
    </row>
    <row r="69" spans="1:14" x14ac:dyDescent="0.2">
      <c r="A69" s="30" t="s">
        <v>175</v>
      </c>
      <c r="B69" s="13" t="s">
        <v>378</v>
      </c>
      <c r="C69" s="13" t="s">
        <v>15</v>
      </c>
      <c r="D69" s="13">
        <v>7</v>
      </c>
      <c r="E69" s="13">
        <v>1</v>
      </c>
      <c r="F69" s="13" t="s">
        <v>350</v>
      </c>
      <c r="G69" s="13">
        <v>3</v>
      </c>
      <c r="H69" s="13">
        <v>1.9</v>
      </c>
      <c r="I69" s="13">
        <v>5.6</v>
      </c>
      <c r="J69" s="13">
        <v>4</v>
      </c>
      <c r="K69" s="13" t="s">
        <v>27</v>
      </c>
      <c r="L69" s="13">
        <v>2</v>
      </c>
      <c r="N69" s="13" t="s">
        <v>18</v>
      </c>
    </row>
    <row r="70" spans="1:14" x14ac:dyDescent="0.2">
      <c r="A70" s="30" t="s">
        <v>176</v>
      </c>
      <c r="B70" s="13" t="s">
        <v>106</v>
      </c>
      <c r="C70" s="13" t="s">
        <v>15</v>
      </c>
      <c r="D70" s="13">
        <v>10</v>
      </c>
      <c r="E70" s="13">
        <v>1</v>
      </c>
      <c r="F70" s="13" t="s">
        <v>350</v>
      </c>
      <c r="G70" s="13">
        <v>6</v>
      </c>
      <c r="H70" s="13">
        <v>1.8</v>
      </c>
      <c r="I70" s="13">
        <v>10.5</v>
      </c>
      <c r="J70" s="13">
        <v>4</v>
      </c>
      <c r="K70" s="13" t="s">
        <v>27</v>
      </c>
      <c r="L70" s="13">
        <v>2</v>
      </c>
      <c r="N70" s="13" t="s">
        <v>18</v>
      </c>
    </row>
    <row r="71" spans="1:14" x14ac:dyDescent="0.2">
      <c r="A71" s="30" t="s">
        <v>177</v>
      </c>
      <c r="B71" s="13" t="s">
        <v>24</v>
      </c>
      <c r="C71" s="13" t="s">
        <v>15</v>
      </c>
      <c r="D71" s="13">
        <v>5</v>
      </c>
      <c r="E71" s="13">
        <v>1</v>
      </c>
      <c r="F71" s="13" t="s">
        <v>350</v>
      </c>
      <c r="G71" s="13">
        <v>16</v>
      </c>
      <c r="H71" s="13">
        <v>2</v>
      </c>
      <c r="I71" s="13">
        <v>32</v>
      </c>
      <c r="J71" s="13">
        <v>4</v>
      </c>
      <c r="K71" s="13" t="s">
        <v>27</v>
      </c>
      <c r="L71" s="13">
        <v>2</v>
      </c>
      <c r="N71" s="13" t="s">
        <v>18</v>
      </c>
    </row>
    <row r="72" spans="1:14" x14ac:dyDescent="0.2">
      <c r="A72" s="30" t="s">
        <v>179</v>
      </c>
      <c r="B72" s="13" t="s">
        <v>22</v>
      </c>
      <c r="C72" s="13" t="s">
        <v>20</v>
      </c>
      <c r="D72" s="13" t="s">
        <v>24</v>
      </c>
      <c r="E72" s="13">
        <v>1</v>
      </c>
      <c r="F72" s="13" t="s">
        <v>350</v>
      </c>
      <c r="G72" s="13">
        <v>13</v>
      </c>
      <c r="H72" s="13">
        <v>1.6</v>
      </c>
      <c r="I72" s="13">
        <v>20.9</v>
      </c>
      <c r="J72" s="13">
        <v>4</v>
      </c>
      <c r="K72" s="13" t="s">
        <v>27</v>
      </c>
      <c r="L72" s="13">
        <v>2</v>
      </c>
      <c r="N72" s="13" t="s">
        <v>18</v>
      </c>
    </row>
    <row r="73" spans="1:14" x14ac:dyDescent="0.2">
      <c r="A73" s="30" t="s">
        <v>180</v>
      </c>
      <c r="B73" s="13" t="s">
        <v>53</v>
      </c>
      <c r="C73" s="13" t="s">
        <v>15</v>
      </c>
      <c r="D73" s="13">
        <v>3</v>
      </c>
      <c r="E73" s="13">
        <v>1</v>
      </c>
      <c r="F73" s="13" t="s">
        <v>350</v>
      </c>
      <c r="G73" s="13">
        <v>12</v>
      </c>
      <c r="H73" s="13">
        <v>1.8</v>
      </c>
      <c r="I73" s="13">
        <v>22</v>
      </c>
      <c r="J73" s="13">
        <v>4</v>
      </c>
      <c r="K73" s="13" t="s">
        <v>27</v>
      </c>
      <c r="L73" s="13">
        <v>2</v>
      </c>
      <c r="N73" s="13" t="s">
        <v>18</v>
      </c>
    </row>
    <row r="74" spans="1:14" x14ac:dyDescent="0.2">
      <c r="A74" s="30" t="s">
        <v>183</v>
      </c>
      <c r="B74" s="13" t="s">
        <v>24</v>
      </c>
      <c r="C74" s="13" t="s">
        <v>15</v>
      </c>
      <c r="D74" s="13">
        <v>5</v>
      </c>
      <c r="E74" s="13">
        <v>1</v>
      </c>
      <c r="F74" s="13" t="s">
        <v>350</v>
      </c>
      <c r="G74" s="13">
        <v>9</v>
      </c>
      <c r="H74" s="13">
        <v>1.9</v>
      </c>
      <c r="I74" s="13">
        <v>17.399999999999999</v>
      </c>
      <c r="J74" s="13">
        <v>4</v>
      </c>
      <c r="K74" s="13" t="s">
        <v>27</v>
      </c>
      <c r="L74" s="13">
        <v>2</v>
      </c>
      <c r="N74" s="13" t="s">
        <v>18</v>
      </c>
    </row>
    <row r="75" spans="1:14" x14ac:dyDescent="0.2">
      <c r="A75" s="30" t="s">
        <v>184</v>
      </c>
      <c r="B75" s="13" t="s">
        <v>379</v>
      </c>
      <c r="C75" s="13" t="s">
        <v>20</v>
      </c>
      <c r="D75" s="13">
        <v>11</v>
      </c>
      <c r="E75" s="13">
        <v>1</v>
      </c>
      <c r="F75" s="13" t="s">
        <v>350</v>
      </c>
      <c r="G75" s="13">
        <v>17</v>
      </c>
      <c r="H75" s="13">
        <v>2.1</v>
      </c>
      <c r="I75" s="13">
        <v>35.4</v>
      </c>
      <c r="J75" s="13">
        <v>4</v>
      </c>
      <c r="K75" s="13" t="s">
        <v>27</v>
      </c>
      <c r="L75" s="13">
        <v>2</v>
      </c>
      <c r="N75" s="13" t="s">
        <v>18</v>
      </c>
    </row>
    <row r="76" spans="1:14" x14ac:dyDescent="0.2">
      <c r="A76" s="30" t="s">
        <v>185</v>
      </c>
      <c r="B76" s="13" t="s">
        <v>24</v>
      </c>
      <c r="C76" s="13" t="s">
        <v>20</v>
      </c>
      <c r="D76" s="13">
        <v>12</v>
      </c>
      <c r="E76" s="13">
        <v>1</v>
      </c>
      <c r="F76" s="13" t="s">
        <v>350</v>
      </c>
      <c r="G76" s="13">
        <v>8</v>
      </c>
      <c r="H76" s="13">
        <v>1.8</v>
      </c>
      <c r="I76" s="13">
        <v>14.2</v>
      </c>
      <c r="J76" s="13">
        <v>4</v>
      </c>
      <c r="K76" s="13" t="s">
        <v>27</v>
      </c>
      <c r="L76" s="13">
        <v>2</v>
      </c>
      <c r="N76" s="13" t="s">
        <v>18</v>
      </c>
    </row>
    <row r="77" spans="1:14" x14ac:dyDescent="0.2">
      <c r="A77" s="30" t="s">
        <v>186</v>
      </c>
      <c r="B77" s="13" t="s">
        <v>44</v>
      </c>
      <c r="C77" s="13" t="s">
        <v>20</v>
      </c>
      <c r="D77" s="13">
        <v>6</v>
      </c>
      <c r="E77" s="13">
        <v>2</v>
      </c>
      <c r="F77" s="13" t="s">
        <v>350</v>
      </c>
      <c r="G77" s="13">
        <v>20</v>
      </c>
      <c r="H77" s="13">
        <v>2.9</v>
      </c>
      <c r="I77" s="13">
        <v>86.6</v>
      </c>
      <c r="J77" s="13">
        <v>4</v>
      </c>
      <c r="K77" s="13" t="s">
        <v>27</v>
      </c>
      <c r="L77" s="13">
        <v>2</v>
      </c>
      <c r="N77" s="13" t="s">
        <v>18</v>
      </c>
    </row>
    <row r="78" spans="1:14" x14ac:dyDescent="0.2">
      <c r="A78" s="30" t="s">
        <v>187</v>
      </c>
      <c r="B78" s="13" t="s">
        <v>380</v>
      </c>
      <c r="C78" s="13" t="s">
        <v>20</v>
      </c>
      <c r="D78" s="13">
        <v>3</v>
      </c>
      <c r="E78" s="13">
        <v>1</v>
      </c>
      <c r="F78" s="13" t="s">
        <v>350</v>
      </c>
      <c r="G78" s="13">
        <v>16</v>
      </c>
      <c r="H78" s="13">
        <v>2.1</v>
      </c>
      <c r="I78" s="13">
        <v>34.4</v>
      </c>
      <c r="J78" s="13">
        <v>4</v>
      </c>
      <c r="K78" s="13" t="s">
        <v>27</v>
      </c>
      <c r="L78" s="13">
        <v>2</v>
      </c>
      <c r="N78" s="13" t="s">
        <v>18</v>
      </c>
    </row>
    <row r="79" spans="1:14" x14ac:dyDescent="0.2">
      <c r="A79" s="30" t="s">
        <v>188</v>
      </c>
      <c r="B79" s="13" t="s">
        <v>24</v>
      </c>
      <c r="C79" s="13" t="s">
        <v>20</v>
      </c>
      <c r="D79" s="13">
        <v>10</v>
      </c>
      <c r="E79" s="13">
        <v>1</v>
      </c>
      <c r="F79" s="13" t="s">
        <v>350</v>
      </c>
      <c r="G79" s="13">
        <v>8</v>
      </c>
      <c r="H79" s="13">
        <v>1.9</v>
      </c>
      <c r="I79" s="13">
        <v>15.1</v>
      </c>
      <c r="J79" s="13">
        <v>4</v>
      </c>
      <c r="K79" s="13" t="s">
        <v>27</v>
      </c>
      <c r="L79" s="13">
        <v>2</v>
      </c>
      <c r="N79" s="13" t="s">
        <v>18</v>
      </c>
    </row>
    <row r="80" spans="1:14" x14ac:dyDescent="0.2">
      <c r="A80" s="30" t="s">
        <v>189</v>
      </c>
      <c r="B80" s="13" t="s">
        <v>24</v>
      </c>
      <c r="C80" s="13" t="s">
        <v>15</v>
      </c>
      <c r="D80" s="13">
        <v>5</v>
      </c>
      <c r="E80" s="13">
        <v>1</v>
      </c>
      <c r="F80" s="13" t="s">
        <v>350</v>
      </c>
      <c r="G80" s="13">
        <v>15</v>
      </c>
      <c r="H80" s="13">
        <v>2.2000000000000002</v>
      </c>
      <c r="I80" s="13">
        <v>32.700000000000003</v>
      </c>
      <c r="J80" s="13">
        <v>4</v>
      </c>
      <c r="K80" s="13" t="s">
        <v>27</v>
      </c>
      <c r="L80" s="13">
        <v>2</v>
      </c>
      <c r="N80" s="13" t="s">
        <v>18</v>
      </c>
    </row>
    <row r="81" spans="1:14" x14ac:dyDescent="0.2">
      <c r="A81" s="30" t="s">
        <v>190</v>
      </c>
      <c r="B81" s="13" t="s">
        <v>374</v>
      </c>
      <c r="C81" s="13" t="s">
        <v>20</v>
      </c>
      <c r="D81" s="13">
        <v>7</v>
      </c>
      <c r="E81" s="13">
        <v>1</v>
      </c>
      <c r="F81" s="13" t="s">
        <v>350</v>
      </c>
      <c r="G81" s="18">
        <v>3.2</v>
      </c>
      <c r="H81" s="13">
        <v>1.7</v>
      </c>
      <c r="I81" s="13">
        <v>5.44</v>
      </c>
      <c r="J81" s="13">
        <v>4</v>
      </c>
      <c r="K81" s="13" t="s">
        <v>27</v>
      </c>
      <c r="L81" s="13">
        <v>2</v>
      </c>
      <c r="N81" s="13" t="s">
        <v>18</v>
      </c>
    </row>
    <row r="82" spans="1:14" x14ac:dyDescent="0.2">
      <c r="A82" s="30" t="s">
        <v>191</v>
      </c>
      <c r="B82" s="13" t="s">
        <v>306</v>
      </c>
      <c r="C82" s="13" t="s">
        <v>20</v>
      </c>
      <c r="D82" s="13">
        <v>8</v>
      </c>
      <c r="E82" s="13">
        <v>2</v>
      </c>
      <c r="F82" s="13" t="s">
        <v>350</v>
      </c>
      <c r="G82" s="13">
        <v>4.2</v>
      </c>
      <c r="H82" s="13">
        <v>2.4300000000000002</v>
      </c>
      <c r="I82" s="13">
        <v>10.199999999999999</v>
      </c>
      <c r="J82" s="13">
        <v>4</v>
      </c>
      <c r="K82" s="13" t="s">
        <v>27</v>
      </c>
      <c r="L82" s="13">
        <v>2</v>
      </c>
      <c r="N82" s="13" t="s">
        <v>18</v>
      </c>
    </row>
    <row r="83" spans="1:14" x14ac:dyDescent="0.2">
      <c r="A83" s="30" t="s">
        <v>192</v>
      </c>
      <c r="B83" s="13" t="s">
        <v>44</v>
      </c>
      <c r="C83" s="13" t="s">
        <v>15</v>
      </c>
      <c r="D83" s="13">
        <v>9</v>
      </c>
      <c r="E83" s="13">
        <v>1</v>
      </c>
      <c r="F83" s="13" t="s">
        <v>350</v>
      </c>
      <c r="G83" s="18">
        <v>2</v>
      </c>
      <c r="H83" s="13">
        <v>1.53</v>
      </c>
      <c r="I83" s="13">
        <v>3.07</v>
      </c>
      <c r="J83" s="13">
        <v>4</v>
      </c>
      <c r="K83" s="13" t="s">
        <v>27</v>
      </c>
      <c r="L83" s="13">
        <v>2</v>
      </c>
      <c r="N83" s="13" t="s">
        <v>18</v>
      </c>
    </row>
    <row r="84" spans="1:14" x14ac:dyDescent="0.2">
      <c r="A84" s="30" t="s">
        <v>193</v>
      </c>
      <c r="B84" s="13" t="s">
        <v>53</v>
      </c>
      <c r="C84" s="13" t="s">
        <v>15</v>
      </c>
      <c r="D84" s="13">
        <v>7</v>
      </c>
      <c r="E84" s="13">
        <v>1</v>
      </c>
      <c r="F84" s="13" t="s">
        <v>350</v>
      </c>
      <c r="G84" s="13">
        <v>12</v>
      </c>
      <c r="H84" s="13">
        <v>1.7</v>
      </c>
      <c r="I84" s="13">
        <v>19.899999999999999</v>
      </c>
      <c r="J84" s="13">
        <v>4</v>
      </c>
      <c r="K84" s="13" t="s">
        <v>27</v>
      </c>
      <c r="L84" s="13">
        <v>2</v>
      </c>
      <c r="N84" s="13" t="s">
        <v>18</v>
      </c>
    </row>
    <row r="85" spans="1:14" x14ac:dyDescent="0.2">
      <c r="A85" s="30" t="s">
        <v>194</v>
      </c>
      <c r="B85" s="13" t="s">
        <v>120</v>
      </c>
      <c r="C85" s="13" t="s">
        <v>15</v>
      </c>
      <c r="D85" s="13">
        <v>11</v>
      </c>
      <c r="E85" s="13">
        <v>1</v>
      </c>
      <c r="F85" s="13" t="s">
        <v>350</v>
      </c>
      <c r="G85" s="13">
        <v>8</v>
      </c>
      <c r="H85" s="13">
        <v>1.8</v>
      </c>
      <c r="I85" s="13">
        <v>14.6</v>
      </c>
      <c r="J85" s="13">
        <v>4</v>
      </c>
      <c r="K85" s="13" t="s">
        <v>27</v>
      </c>
      <c r="L85" s="13">
        <v>2</v>
      </c>
      <c r="N85" s="13" t="s">
        <v>18</v>
      </c>
    </row>
    <row r="86" spans="1:14" x14ac:dyDescent="0.2">
      <c r="A86" s="30" t="s">
        <v>196</v>
      </c>
      <c r="B86" s="13" t="s">
        <v>374</v>
      </c>
      <c r="C86" s="13" t="s">
        <v>20</v>
      </c>
      <c r="D86" s="13">
        <v>11</v>
      </c>
      <c r="E86" s="13">
        <v>2</v>
      </c>
      <c r="F86" s="13" t="s">
        <v>350</v>
      </c>
      <c r="G86" s="13">
        <v>60</v>
      </c>
      <c r="H86" s="13">
        <v>4</v>
      </c>
      <c r="I86" s="13">
        <v>241.7</v>
      </c>
      <c r="J86" s="13">
        <v>4</v>
      </c>
      <c r="K86" s="13" t="s">
        <v>27</v>
      </c>
      <c r="L86" s="13">
        <v>2</v>
      </c>
      <c r="N86" s="13" t="s">
        <v>18</v>
      </c>
    </row>
    <row r="87" spans="1:14" x14ac:dyDescent="0.2">
      <c r="A87" s="30" t="s">
        <v>197</v>
      </c>
      <c r="B87" s="13" t="s">
        <v>22</v>
      </c>
      <c r="C87" s="13" t="s">
        <v>46</v>
      </c>
      <c r="D87" s="13">
        <v>5</v>
      </c>
      <c r="E87" s="13">
        <v>1</v>
      </c>
      <c r="F87" s="13" t="s">
        <v>350</v>
      </c>
      <c r="G87" s="13">
        <v>10</v>
      </c>
      <c r="H87" s="13">
        <v>1.8</v>
      </c>
      <c r="I87" s="13">
        <v>17.8</v>
      </c>
      <c r="J87" s="13">
        <v>4</v>
      </c>
      <c r="K87" s="13" t="s">
        <v>27</v>
      </c>
      <c r="L87" s="13">
        <v>2</v>
      </c>
      <c r="N87" s="13" t="s">
        <v>18</v>
      </c>
    </row>
    <row r="88" spans="1:14" x14ac:dyDescent="0.2">
      <c r="A88" s="30" t="s">
        <v>200</v>
      </c>
      <c r="B88" s="13" t="s">
        <v>306</v>
      </c>
      <c r="C88" s="13" t="s">
        <v>15</v>
      </c>
      <c r="D88" s="13">
        <v>6</v>
      </c>
      <c r="E88" s="13">
        <v>1</v>
      </c>
      <c r="F88" s="13" t="s">
        <v>350</v>
      </c>
      <c r="G88" s="13">
        <v>9</v>
      </c>
      <c r="H88" s="13">
        <v>1.6</v>
      </c>
      <c r="I88" s="13">
        <v>14.4</v>
      </c>
      <c r="J88" s="13">
        <v>4</v>
      </c>
      <c r="K88" s="13" t="s">
        <v>27</v>
      </c>
      <c r="L88" s="13">
        <v>2</v>
      </c>
      <c r="N88" s="13" t="s">
        <v>18</v>
      </c>
    </row>
    <row r="89" spans="1:14" x14ac:dyDescent="0.2">
      <c r="A89" s="30" t="s">
        <v>203</v>
      </c>
      <c r="B89" s="13" t="s">
        <v>24</v>
      </c>
      <c r="C89" s="13" t="s">
        <v>20</v>
      </c>
      <c r="D89" s="13">
        <v>3</v>
      </c>
      <c r="E89" s="13">
        <v>1</v>
      </c>
      <c r="F89" s="13" t="s">
        <v>350</v>
      </c>
      <c r="G89" s="13">
        <v>6.4</v>
      </c>
      <c r="H89" s="13">
        <v>1.73</v>
      </c>
      <c r="I89" s="13">
        <v>11.09</v>
      </c>
      <c r="J89" s="13">
        <v>4</v>
      </c>
      <c r="K89" s="13" t="s">
        <v>27</v>
      </c>
      <c r="L89" s="13">
        <v>2</v>
      </c>
      <c r="N89" s="13" t="s">
        <v>18</v>
      </c>
    </row>
    <row r="90" spans="1:14" x14ac:dyDescent="0.2">
      <c r="A90" s="30" t="s">
        <v>206</v>
      </c>
      <c r="B90" s="13" t="s">
        <v>377</v>
      </c>
      <c r="C90" s="13" t="s">
        <v>15</v>
      </c>
      <c r="D90" s="13">
        <v>10</v>
      </c>
      <c r="E90" s="13">
        <v>1</v>
      </c>
      <c r="F90" s="13" t="s">
        <v>350</v>
      </c>
      <c r="G90" s="13">
        <v>6</v>
      </c>
      <c r="H90" s="13">
        <v>2.0699999999999998</v>
      </c>
      <c r="I90" s="13">
        <v>12.4</v>
      </c>
      <c r="J90" s="13">
        <v>4</v>
      </c>
      <c r="K90" s="13" t="s">
        <v>27</v>
      </c>
      <c r="L90" s="13">
        <v>2</v>
      </c>
      <c r="N90" s="13" t="s">
        <v>18</v>
      </c>
    </row>
    <row r="91" spans="1:14" x14ac:dyDescent="0.2">
      <c r="A91" s="30" t="s">
        <v>207</v>
      </c>
      <c r="B91" s="13" t="s">
        <v>381</v>
      </c>
      <c r="C91" s="13" t="s">
        <v>15</v>
      </c>
      <c r="D91" s="13">
        <v>10</v>
      </c>
      <c r="E91" s="13">
        <v>1</v>
      </c>
      <c r="F91" s="13" t="s">
        <v>350</v>
      </c>
      <c r="G91" s="13">
        <v>15</v>
      </c>
      <c r="H91" s="13">
        <v>1.9</v>
      </c>
      <c r="I91" s="13">
        <v>29.1</v>
      </c>
      <c r="J91" s="13">
        <v>4</v>
      </c>
      <c r="K91" s="13" t="s">
        <v>27</v>
      </c>
      <c r="L91" s="13">
        <v>2</v>
      </c>
      <c r="N91" s="13" t="s">
        <v>18</v>
      </c>
    </row>
    <row r="92" spans="1:14" x14ac:dyDescent="0.2">
      <c r="A92" s="30" t="s">
        <v>208</v>
      </c>
      <c r="B92" s="13" t="s">
        <v>55</v>
      </c>
      <c r="C92" s="13" t="s">
        <v>20</v>
      </c>
      <c r="D92" s="13">
        <v>2</v>
      </c>
      <c r="E92" s="13">
        <v>1</v>
      </c>
      <c r="F92" s="13" t="s">
        <v>350</v>
      </c>
      <c r="G92" s="13">
        <v>14</v>
      </c>
      <c r="H92" s="13">
        <v>2.1</v>
      </c>
      <c r="I92" s="13">
        <v>29.8</v>
      </c>
      <c r="J92" s="13">
        <v>4</v>
      </c>
      <c r="K92" s="13" t="s">
        <v>27</v>
      </c>
      <c r="L92" s="13">
        <v>2</v>
      </c>
      <c r="N92" s="13" t="s">
        <v>18</v>
      </c>
    </row>
    <row r="93" spans="1:14" x14ac:dyDescent="0.2">
      <c r="A93" s="30" t="s">
        <v>209</v>
      </c>
      <c r="B93" s="13" t="s">
        <v>53</v>
      </c>
      <c r="C93" s="13" t="s">
        <v>20</v>
      </c>
      <c r="D93" s="13">
        <v>5</v>
      </c>
      <c r="E93" s="13">
        <v>1</v>
      </c>
      <c r="F93" s="13" t="s">
        <v>350</v>
      </c>
      <c r="G93" s="13">
        <v>10</v>
      </c>
      <c r="H93" s="13">
        <v>2.2000000000000002</v>
      </c>
      <c r="I93" s="13">
        <v>22.1</v>
      </c>
      <c r="J93" s="13">
        <v>4</v>
      </c>
      <c r="K93" s="13" t="s">
        <v>27</v>
      </c>
      <c r="L93" s="13">
        <v>2</v>
      </c>
      <c r="N93" s="13" t="s">
        <v>18</v>
      </c>
    </row>
    <row r="94" spans="1:14" x14ac:dyDescent="0.2">
      <c r="A94" s="30" t="s">
        <v>244</v>
      </c>
      <c r="B94" s="13" t="s">
        <v>24</v>
      </c>
      <c r="C94" s="13" t="s">
        <v>24</v>
      </c>
      <c r="D94" s="13" t="s">
        <v>24</v>
      </c>
      <c r="E94" s="13">
        <v>2</v>
      </c>
      <c r="F94" s="13" t="s">
        <v>350</v>
      </c>
      <c r="G94" s="13">
        <v>45</v>
      </c>
      <c r="H94" s="13">
        <v>3.2</v>
      </c>
      <c r="I94" s="13">
        <v>142.1</v>
      </c>
      <c r="J94" s="13">
        <v>4</v>
      </c>
      <c r="K94" s="51" t="s">
        <v>27</v>
      </c>
      <c r="L94" s="51">
        <v>2</v>
      </c>
      <c r="N94" s="13" t="s">
        <v>18</v>
      </c>
    </row>
    <row r="95" spans="1:14" x14ac:dyDescent="0.2">
      <c r="A95" s="29" t="s">
        <v>357</v>
      </c>
      <c r="B95" s="13" t="s">
        <v>73</v>
      </c>
      <c r="C95" s="13" t="s">
        <v>20</v>
      </c>
      <c r="D95" s="13">
        <v>9</v>
      </c>
      <c r="E95" s="13">
        <v>2</v>
      </c>
      <c r="F95" s="13" t="s">
        <v>350</v>
      </c>
      <c r="G95" s="13">
        <v>6</v>
      </c>
      <c r="H95" s="13">
        <v>1.8</v>
      </c>
      <c r="I95" s="13">
        <v>10.8</v>
      </c>
      <c r="J95" s="48">
        <v>4</v>
      </c>
      <c r="K95" s="13" t="s">
        <v>27</v>
      </c>
      <c r="L95" s="13">
        <v>1</v>
      </c>
      <c r="N95" s="13" t="s">
        <v>18</v>
      </c>
    </row>
    <row r="96" spans="1:14" x14ac:dyDescent="0.2">
      <c r="A96" s="29" t="s">
        <v>195</v>
      </c>
      <c r="B96" s="13" t="s">
        <v>24</v>
      </c>
      <c r="C96" s="13" t="s">
        <v>46</v>
      </c>
      <c r="D96" s="13">
        <v>12</v>
      </c>
      <c r="E96" s="13">
        <v>1</v>
      </c>
      <c r="F96" s="13" t="s">
        <v>350</v>
      </c>
      <c r="G96" s="13">
        <v>12</v>
      </c>
      <c r="H96" s="13">
        <v>1.4</v>
      </c>
      <c r="I96" s="13">
        <v>16.5</v>
      </c>
      <c r="J96" s="13">
        <v>4</v>
      </c>
      <c r="K96" s="13" t="s">
        <v>27</v>
      </c>
      <c r="L96" s="13">
        <v>1</v>
      </c>
      <c r="N96" s="13" t="s">
        <v>18</v>
      </c>
    </row>
    <row r="97" spans="1:14" x14ac:dyDescent="0.2">
      <c r="A97" s="29" t="s">
        <v>358</v>
      </c>
      <c r="B97" s="13" t="s">
        <v>374</v>
      </c>
      <c r="C97" s="13" t="s">
        <v>46</v>
      </c>
      <c r="D97" s="13">
        <v>4</v>
      </c>
      <c r="E97" s="13">
        <v>2</v>
      </c>
      <c r="F97" s="13" t="s">
        <v>350</v>
      </c>
      <c r="G97" s="13">
        <v>1.8</v>
      </c>
      <c r="H97" s="13">
        <v>1.43</v>
      </c>
      <c r="I97" s="13">
        <v>2.58</v>
      </c>
      <c r="J97" s="13">
        <v>4</v>
      </c>
      <c r="K97" s="13" t="s">
        <v>27</v>
      </c>
      <c r="L97" s="13">
        <v>1</v>
      </c>
      <c r="N97" s="13" t="s">
        <v>18</v>
      </c>
    </row>
    <row r="98" spans="1:14" x14ac:dyDescent="0.2">
      <c r="H98" s="7" t="s">
        <v>151</v>
      </c>
      <c r="I98" s="13">
        <f>AVERAGE(I2:I97)</f>
        <v>74.161562499999974</v>
      </c>
    </row>
    <row r="99" spans="1:14" x14ac:dyDescent="0.2">
      <c r="I99" s="13">
        <f ca="1">MEDIAN(I2:I102)</f>
        <v>0</v>
      </c>
    </row>
    <row r="104" spans="1:14" x14ac:dyDescent="0.2">
      <c r="A104" s="7"/>
    </row>
    <row r="105" spans="1:14" x14ac:dyDescent="0.2">
      <c r="A105" s="7"/>
    </row>
    <row r="106" spans="1:14" x14ac:dyDescent="0.2">
      <c r="A106" s="7"/>
    </row>
    <row r="107" spans="1:14" x14ac:dyDescent="0.2">
      <c r="A107" s="7"/>
    </row>
    <row r="108" spans="1:14" x14ac:dyDescent="0.2">
      <c r="B10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7"/>
  <sheetViews>
    <sheetView workbookViewId="0">
      <selection activeCell="I106" sqref="I106"/>
    </sheetView>
  </sheetViews>
  <sheetFormatPr baseColWidth="10" defaultColWidth="11.5" defaultRowHeight="16" x14ac:dyDescent="0.2"/>
  <cols>
    <col min="1" max="1" width="18.5" style="7" customWidth="1"/>
    <col min="2" max="2" width="26.83203125" style="13" customWidth="1"/>
    <col min="3" max="3" width="9.33203125" style="13" customWidth="1"/>
    <col min="4" max="4" width="9.5" style="13" customWidth="1"/>
    <col min="5" max="5" width="13.5" style="13" customWidth="1"/>
    <col min="6" max="6" width="10.1640625" style="7" customWidth="1"/>
    <col min="7" max="7" width="9" style="13" customWidth="1"/>
    <col min="8" max="8" width="9.5" style="13" customWidth="1"/>
    <col min="9" max="9" width="13.83203125" style="13" customWidth="1"/>
    <col min="10" max="10" width="8.5" style="13" customWidth="1"/>
    <col min="11" max="12" width="11.5" style="13"/>
    <col min="13" max="13" width="10.83203125" style="13" customWidth="1"/>
    <col min="14" max="14" width="13.5" style="13" customWidth="1"/>
    <col min="15" max="15" width="11.5" style="13"/>
    <col min="16" max="16" width="15.1640625" style="13" customWidth="1"/>
    <col min="17" max="17" width="21" style="13" customWidth="1"/>
    <col min="18" max="19" width="11.5" style="13"/>
    <col min="20" max="20" width="17.6640625" style="13" customWidth="1"/>
    <col min="21" max="16384" width="11.5" style="13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253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7" t="s">
        <v>11</v>
      </c>
      <c r="M1" s="10" t="s">
        <v>254</v>
      </c>
      <c r="N1" s="11" t="s">
        <v>255</v>
      </c>
      <c r="O1" s="41" t="s">
        <v>12</v>
      </c>
      <c r="P1" s="42" t="s">
        <v>256</v>
      </c>
    </row>
    <row r="2" spans="1:16" s="7" customFormat="1" x14ac:dyDescent="0.2">
      <c r="A2" s="7" t="s">
        <v>257</v>
      </c>
      <c r="B2" s="13" t="s">
        <v>41</v>
      </c>
      <c r="C2" s="13" t="s">
        <v>15</v>
      </c>
      <c r="D2" s="13">
        <v>10</v>
      </c>
      <c r="E2" s="13">
        <v>2</v>
      </c>
      <c r="F2" s="20" t="s">
        <v>16</v>
      </c>
      <c r="G2" s="13">
        <v>65</v>
      </c>
      <c r="H2" s="13"/>
      <c r="I2" s="13">
        <v>1.6</v>
      </c>
      <c r="J2" s="48">
        <v>104</v>
      </c>
      <c r="K2" s="14" t="s">
        <v>17</v>
      </c>
      <c r="L2" s="39">
        <v>2</v>
      </c>
      <c r="M2" s="13"/>
      <c r="N2" s="13" t="s">
        <v>18</v>
      </c>
      <c r="O2" s="13"/>
      <c r="P2" s="13"/>
    </row>
    <row r="3" spans="1:16" s="7" customFormat="1" x14ac:dyDescent="0.2">
      <c r="A3" s="7" t="s">
        <v>258</v>
      </c>
      <c r="B3" s="13" t="s">
        <v>259</v>
      </c>
      <c r="C3" s="13" t="s">
        <v>15</v>
      </c>
      <c r="D3" s="13">
        <v>6</v>
      </c>
      <c r="E3" s="13">
        <v>2</v>
      </c>
      <c r="F3" s="20" t="s">
        <v>16</v>
      </c>
      <c r="G3" s="13">
        <v>47</v>
      </c>
      <c r="H3" s="13">
        <v>2.5</v>
      </c>
      <c r="I3" s="13">
        <v>117.5</v>
      </c>
      <c r="J3" s="48">
        <v>4</v>
      </c>
      <c r="K3" s="16" t="s">
        <v>27</v>
      </c>
      <c r="L3" s="39">
        <v>2</v>
      </c>
      <c r="M3" s="13"/>
      <c r="N3" s="13" t="s">
        <v>18</v>
      </c>
      <c r="O3" s="13"/>
      <c r="P3" s="13" t="s">
        <v>352</v>
      </c>
    </row>
    <row r="4" spans="1:16" s="7" customFormat="1" x14ac:dyDescent="0.2">
      <c r="A4" s="7" t="s">
        <v>497</v>
      </c>
      <c r="B4" s="13" t="s">
        <v>148</v>
      </c>
      <c r="C4" s="13" t="s">
        <v>15</v>
      </c>
      <c r="D4" s="13">
        <v>7</v>
      </c>
      <c r="E4" s="13">
        <v>2</v>
      </c>
      <c r="F4" s="62" t="s">
        <v>16</v>
      </c>
      <c r="G4" s="13">
        <v>10</v>
      </c>
      <c r="H4" s="13">
        <v>2</v>
      </c>
      <c r="I4" s="13">
        <v>20</v>
      </c>
      <c r="J4" s="48">
        <v>4</v>
      </c>
      <c r="K4" s="14" t="s">
        <v>17</v>
      </c>
      <c r="L4" s="39">
        <v>2</v>
      </c>
      <c r="M4" s="7" t="s">
        <v>47</v>
      </c>
      <c r="N4" s="7" t="s">
        <v>18</v>
      </c>
    </row>
    <row r="5" spans="1:16" s="7" customFormat="1" x14ac:dyDescent="0.2">
      <c r="A5" s="7" t="s">
        <v>466</v>
      </c>
      <c r="B5" s="13" t="s">
        <v>55</v>
      </c>
      <c r="C5" s="13" t="s">
        <v>467</v>
      </c>
      <c r="D5" s="13">
        <v>8</v>
      </c>
      <c r="E5" s="13">
        <v>2</v>
      </c>
      <c r="F5" s="62" t="s">
        <v>16</v>
      </c>
      <c r="G5" s="13">
        <v>76</v>
      </c>
      <c r="H5" s="13">
        <v>2.9</v>
      </c>
      <c r="I5" s="13">
        <v>255.4</v>
      </c>
      <c r="J5" s="48">
        <v>3</v>
      </c>
      <c r="K5" s="16" t="s">
        <v>27</v>
      </c>
      <c r="L5" s="39">
        <v>2</v>
      </c>
      <c r="N5" s="7" t="s">
        <v>18</v>
      </c>
    </row>
    <row r="6" spans="1:16" s="7" customFormat="1" x14ac:dyDescent="0.2">
      <c r="A6" s="7" t="s">
        <v>260</v>
      </c>
      <c r="B6" s="13" t="s">
        <v>261</v>
      </c>
      <c r="C6" s="13" t="s">
        <v>24</v>
      </c>
      <c r="D6" s="13">
        <v>6</v>
      </c>
      <c r="E6" s="13">
        <v>2</v>
      </c>
      <c r="F6" s="20" t="s">
        <v>16</v>
      </c>
      <c r="G6" s="13">
        <v>196</v>
      </c>
      <c r="H6" s="13">
        <v>3.2</v>
      </c>
      <c r="I6" s="13">
        <v>627.20000000000005</v>
      </c>
      <c r="J6" s="48">
        <v>4</v>
      </c>
      <c r="K6" s="14" t="s">
        <v>17</v>
      </c>
      <c r="L6" s="14">
        <v>3</v>
      </c>
      <c r="M6" s="13"/>
      <c r="N6" s="19" t="s">
        <v>18</v>
      </c>
      <c r="O6" s="13"/>
      <c r="P6" s="13"/>
    </row>
    <row r="7" spans="1:16" s="7" customFormat="1" x14ac:dyDescent="0.2">
      <c r="A7" s="7" t="s">
        <v>437</v>
      </c>
      <c r="B7" s="13" t="s">
        <v>24</v>
      </c>
      <c r="C7" s="13" t="s">
        <v>15</v>
      </c>
      <c r="D7" s="13">
        <v>8</v>
      </c>
      <c r="E7" s="13">
        <v>2</v>
      </c>
      <c r="F7" s="20" t="s">
        <v>16</v>
      </c>
      <c r="G7" s="13">
        <v>38</v>
      </c>
      <c r="H7" s="13">
        <v>2</v>
      </c>
      <c r="I7" s="13">
        <v>76</v>
      </c>
      <c r="J7" s="13">
        <v>4</v>
      </c>
      <c r="K7" s="14" t="s">
        <v>17</v>
      </c>
      <c r="L7" s="39">
        <v>2</v>
      </c>
      <c r="N7" s="7" t="s">
        <v>18</v>
      </c>
    </row>
    <row r="8" spans="1:16" s="7" customFormat="1" x14ac:dyDescent="0.2">
      <c r="A8" s="7" t="s">
        <v>438</v>
      </c>
      <c r="B8" s="13" t="s">
        <v>24</v>
      </c>
      <c r="C8" s="13" t="s">
        <v>20</v>
      </c>
      <c r="D8" s="13">
        <v>10</v>
      </c>
      <c r="E8" s="13">
        <v>2</v>
      </c>
      <c r="F8" s="20" t="s">
        <v>16</v>
      </c>
      <c r="G8" s="13">
        <v>85</v>
      </c>
      <c r="H8" s="13">
        <v>3.2</v>
      </c>
      <c r="I8" s="13">
        <v>272</v>
      </c>
      <c r="J8" s="13">
        <v>4</v>
      </c>
      <c r="K8" s="14" t="s">
        <v>17</v>
      </c>
      <c r="L8" s="14">
        <v>3</v>
      </c>
      <c r="N8" s="7" t="s">
        <v>18</v>
      </c>
    </row>
    <row r="9" spans="1:16" s="7" customFormat="1" x14ac:dyDescent="0.2">
      <c r="A9" s="7" t="s">
        <v>262</v>
      </c>
      <c r="B9" s="13" t="s">
        <v>14</v>
      </c>
      <c r="C9" s="13" t="s">
        <v>15</v>
      </c>
      <c r="D9" s="13" t="s">
        <v>24</v>
      </c>
      <c r="E9" s="13">
        <v>2</v>
      </c>
      <c r="F9" s="20" t="s">
        <v>16</v>
      </c>
      <c r="G9" s="13">
        <v>48</v>
      </c>
      <c r="H9" s="13">
        <v>2</v>
      </c>
      <c r="I9" s="13">
        <v>96</v>
      </c>
      <c r="J9" s="48">
        <v>4</v>
      </c>
      <c r="K9" s="16" t="s">
        <v>27</v>
      </c>
      <c r="L9" s="39">
        <v>2</v>
      </c>
      <c r="M9" s="13"/>
      <c r="N9" s="13" t="s">
        <v>18</v>
      </c>
      <c r="O9" s="13"/>
      <c r="P9" s="13"/>
    </row>
    <row r="10" spans="1:16" s="7" customFormat="1" x14ac:dyDescent="0.2">
      <c r="A10" s="7" t="s">
        <v>263</v>
      </c>
      <c r="B10" s="13" t="s">
        <v>14</v>
      </c>
      <c r="C10" s="13" t="s">
        <v>15</v>
      </c>
      <c r="D10" s="13" t="s">
        <v>24</v>
      </c>
      <c r="E10" s="13">
        <v>2</v>
      </c>
      <c r="F10" s="20" t="s">
        <v>16</v>
      </c>
      <c r="G10" s="13">
        <v>29</v>
      </c>
      <c r="H10" s="13">
        <v>2.2000000000000002</v>
      </c>
      <c r="I10" s="13">
        <v>63.8</v>
      </c>
      <c r="J10" s="48">
        <v>4</v>
      </c>
      <c r="K10" s="14" t="s">
        <v>17</v>
      </c>
      <c r="L10" s="39">
        <v>2</v>
      </c>
      <c r="M10" s="13"/>
      <c r="N10" s="13" t="s">
        <v>18</v>
      </c>
      <c r="O10" s="13"/>
      <c r="P10" s="13"/>
    </row>
    <row r="11" spans="1:16" s="7" customFormat="1" x14ac:dyDescent="0.2">
      <c r="A11" s="7" t="s">
        <v>449</v>
      </c>
      <c r="B11" s="13" t="s">
        <v>73</v>
      </c>
      <c r="C11" s="13" t="s">
        <v>15</v>
      </c>
      <c r="D11" s="13">
        <v>10</v>
      </c>
      <c r="E11" s="13">
        <v>2</v>
      </c>
      <c r="F11" s="20" t="s">
        <v>16</v>
      </c>
      <c r="G11" s="13">
        <v>7</v>
      </c>
      <c r="H11" s="13">
        <v>1.8</v>
      </c>
      <c r="I11" s="13">
        <v>12.6</v>
      </c>
      <c r="J11" s="48">
        <v>4</v>
      </c>
      <c r="K11" s="16" t="s">
        <v>27</v>
      </c>
      <c r="L11" s="39">
        <v>2</v>
      </c>
      <c r="N11" s="7" t="s">
        <v>18</v>
      </c>
    </row>
    <row r="12" spans="1:16" s="7" customFormat="1" x14ac:dyDescent="0.2">
      <c r="A12" s="7" t="s">
        <v>264</v>
      </c>
      <c r="B12" s="13" t="s">
        <v>77</v>
      </c>
      <c r="C12" s="13" t="s">
        <v>20</v>
      </c>
      <c r="D12" s="13">
        <v>11</v>
      </c>
      <c r="E12" s="13">
        <v>2</v>
      </c>
      <c r="F12" s="20" t="s">
        <v>16</v>
      </c>
      <c r="G12" s="13">
        <v>9</v>
      </c>
      <c r="H12" s="13">
        <v>1.4</v>
      </c>
      <c r="I12" s="13">
        <v>12.6</v>
      </c>
      <c r="J12" s="48">
        <v>4</v>
      </c>
      <c r="K12" s="16" t="s">
        <v>27</v>
      </c>
      <c r="L12" s="39">
        <v>2</v>
      </c>
      <c r="M12" s="13"/>
      <c r="N12" s="13" t="s">
        <v>18</v>
      </c>
      <c r="O12" s="13"/>
      <c r="P12" s="13"/>
    </row>
    <row r="13" spans="1:16" s="7" customFormat="1" x14ac:dyDescent="0.2">
      <c r="A13" s="7" t="s">
        <v>265</v>
      </c>
      <c r="B13" s="13" t="s">
        <v>24</v>
      </c>
      <c r="C13" s="13" t="s">
        <v>24</v>
      </c>
      <c r="D13" s="13" t="s">
        <v>24</v>
      </c>
      <c r="E13" s="13">
        <v>2</v>
      </c>
      <c r="F13" s="20" t="s">
        <v>16</v>
      </c>
      <c r="G13" s="13">
        <v>31</v>
      </c>
      <c r="H13" s="13">
        <v>1.8</v>
      </c>
      <c r="I13" s="13">
        <v>55.8</v>
      </c>
      <c r="J13" s="48">
        <v>4</v>
      </c>
      <c r="K13" s="16" t="s">
        <v>27</v>
      </c>
      <c r="L13" s="26">
        <v>1</v>
      </c>
      <c r="M13" s="13"/>
      <c r="N13" s="13" t="s">
        <v>18</v>
      </c>
      <c r="O13" s="13"/>
      <c r="P13" s="13"/>
    </row>
    <row r="14" spans="1:16" s="7" customFormat="1" x14ac:dyDescent="0.2">
      <c r="A14" s="7" t="s">
        <v>450</v>
      </c>
      <c r="B14" s="13" t="s">
        <v>343</v>
      </c>
      <c r="C14" s="13" t="s">
        <v>15</v>
      </c>
      <c r="D14" s="13">
        <v>12</v>
      </c>
      <c r="E14" s="13">
        <v>2</v>
      </c>
      <c r="F14" s="20" t="s">
        <v>16</v>
      </c>
      <c r="G14" s="13">
        <v>48</v>
      </c>
      <c r="H14" s="13">
        <v>2.5</v>
      </c>
      <c r="I14" s="13">
        <v>120</v>
      </c>
      <c r="J14" s="48">
        <v>4</v>
      </c>
      <c r="K14" s="34" t="s">
        <v>17</v>
      </c>
      <c r="L14" s="36">
        <v>2</v>
      </c>
      <c r="N14" s="7" t="s">
        <v>18</v>
      </c>
    </row>
    <row r="15" spans="1:16" s="7" customFormat="1" x14ac:dyDescent="0.2">
      <c r="A15" s="7" t="s">
        <v>266</v>
      </c>
      <c r="B15" s="13" t="s">
        <v>14</v>
      </c>
      <c r="C15" s="13" t="s">
        <v>15</v>
      </c>
      <c r="D15" s="13">
        <v>12</v>
      </c>
      <c r="E15" s="13">
        <v>2</v>
      </c>
      <c r="F15" s="20" t="s">
        <v>16</v>
      </c>
      <c r="G15" s="13">
        <v>47</v>
      </c>
      <c r="H15" s="13">
        <v>1.9</v>
      </c>
      <c r="I15" s="13">
        <v>89.3</v>
      </c>
      <c r="J15" s="49">
        <v>4</v>
      </c>
      <c r="K15" s="34" t="s">
        <v>17</v>
      </c>
      <c r="L15" s="36">
        <v>2</v>
      </c>
      <c r="M15" s="13"/>
      <c r="N15" s="13" t="s">
        <v>18</v>
      </c>
      <c r="O15" s="13"/>
      <c r="P15" s="13"/>
    </row>
    <row r="16" spans="1:16" s="7" customFormat="1" x14ac:dyDescent="0.2">
      <c r="A16" s="7" t="s">
        <v>267</v>
      </c>
      <c r="B16" s="13" t="s">
        <v>73</v>
      </c>
      <c r="C16" s="13" t="s">
        <v>15</v>
      </c>
      <c r="D16" s="13">
        <v>12</v>
      </c>
      <c r="E16" s="13">
        <v>2</v>
      </c>
      <c r="F16" s="20" t="s">
        <v>16</v>
      </c>
      <c r="G16" s="13">
        <v>47</v>
      </c>
      <c r="H16" s="13">
        <v>2</v>
      </c>
      <c r="I16" s="13">
        <v>94</v>
      </c>
      <c r="J16" s="13">
        <v>4</v>
      </c>
      <c r="K16" s="14" t="s">
        <v>17</v>
      </c>
      <c r="L16" s="39">
        <v>2</v>
      </c>
      <c r="M16" s="13"/>
      <c r="N16" s="13" t="s">
        <v>18</v>
      </c>
      <c r="O16" s="13"/>
      <c r="P16" s="13"/>
    </row>
    <row r="17" spans="1:21" s="7" customFormat="1" x14ac:dyDescent="0.2">
      <c r="A17" s="7" t="s">
        <v>268</v>
      </c>
      <c r="B17" s="13" t="s">
        <v>24</v>
      </c>
      <c r="C17" s="13" t="s">
        <v>24</v>
      </c>
      <c r="D17" s="13">
        <v>9</v>
      </c>
      <c r="E17" s="13">
        <v>2</v>
      </c>
      <c r="F17" s="20" t="s">
        <v>16</v>
      </c>
      <c r="G17" s="13">
        <v>100</v>
      </c>
      <c r="H17" s="13">
        <v>2.9</v>
      </c>
      <c r="I17" s="13">
        <v>290</v>
      </c>
      <c r="J17" s="48">
        <v>4</v>
      </c>
      <c r="K17" s="14" t="s">
        <v>17</v>
      </c>
      <c r="L17" s="39">
        <v>2</v>
      </c>
      <c r="M17" s="13"/>
      <c r="N17" s="13" t="s">
        <v>18</v>
      </c>
      <c r="O17" s="13"/>
      <c r="P17" s="13"/>
    </row>
    <row r="18" spans="1:21" s="7" customFormat="1" x14ac:dyDescent="0.2">
      <c r="A18" s="7" t="s">
        <v>269</v>
      </c>
      <c r="B18" s="13" t="s">
        <v>73</v>
      </c>
      <c r="C18" s="13" t="s">
        <v>15</v>
      </c>
      <c r="D18" s="13">
        <v>4</v>
      </c>
      <c r="E18" s="13">
        <v>2</v>
      </c>
      <c r="F18" s="20" t="s">
        <v>16</v>
      </c>
      <c r="G18" s="13">
        <v>175</v>
      </c>
      <c r="H18" s="13">
        <v>2.4</v>
      </c>
      <c r="I18" s="13">
        <v>420</v>
      </c>
      <c r="J18" s="48">
        <v>4</v>
      </c>
      <c r="K18" s="14" t="s">
        <v>17</v>
      </c>
      <c r="L18" s="39">
        <v>2</v>
      </c>
      <c r="M18" s="13"/>
      <c r="N18" s="13" t="s">
        <v>18</v>
      </c>
      <c r="O18" s="13"/>
      <c r="P18" s="13"/>
    </row>
    <row r="19" spans="1:21" s="7" customFormat="1" x14ac:dyDescent="0.2">
      <c r="A19" s="7" t="s">
        <v>270</v>
      </c>
      <c r="B19" s="13" t="s">
        <v>14</v>
      </c>
      <c r="C19" s="13" t="s">
        <v>15</v>
      </c>
      <c r="D19" s="13">
        <v>11</v>
      </c>
      <c r="E19" s="13">
        <v>2</v>
      </c>
      <c r="F19" s="20" t="s">
        <v>16</v>
      </c>
      <c r="G19" s="13">
        <v>4</v>
      </c>
      <c r="H19" s="13">
        <v>1.6</v>
      </c>
      <c r="I19" s="13">
        <v>6.4</v>
      </c>
      <c r="J19" s="48">
        <v>2</v>
      </c>
      <c r="K19" s="35" t="s">
        <v>27</v>
      </c>
      <c r="L19" s="36">
        <v>2</v>
      </c>
      <c r="M19" s="13"/>
      <c r="N19" s="19" t="s">
        <v>18</v>
      </c>
      <c r="O19" s="13"/>
      <c r="P19" s="13"/>
    </row>
    <row r="20" spans="1:21" s="7" customFormat="1" x14ac:dyDescent="0.2">
      <c r="A20" s="7" t="s">
        <v>473</v>
      </c>
      <c r="B20" s="13" t="s">
        <v>24</v>
      </c>
      <c r="C20" s="13" t="s">
        <v>24</v>
      </c>
      <c r="D20" s="13" t="s">
        <v>24</v>
      </c>
      <c r="E20" s="13">
        <v>2</v>
      </c>
      <c r="F20" s="20" t="s">
        <v>16</v>
      </c>
      <c r="G20" s="13">
        <v>60</v>
      </c>
      <c r="H20" s="13">
        <v>3.1</v>
      </c>
      <c r="I20" s="13">
        <v>186</v>
      </c>
      <c r="J20" s="48">
        <v>4</v>
      </c>
      <c r="K20" s="35" t="s">
        <v>27</v>
      </c>
      <c r="L20" s="36">
        <v>2</v>
      </c>
      <c r="M20" s="13"/>
      <c r="N20" s="13" t="s">
        <v>18</v>
      </c>
    </row>
    <row r="21" spans="1:21" x14ac:dyDescent="0.2">
      <c r="A21" s="7" t="s">
        <v>271</v>
      </c>
      <c r="B21" s="13" t="s">
        <v>14</v>
      </c>
      <c r="C21" s="13" t="s">
        <v>20</v>
      </c>
      <c r="D21" s="13">
        <v>8</v>
      </c>
      <c r="E21" s="13">
        <v>2</v>
      </c>
      <c r="F21" s="20" t="s">
        <v>16</v>
      </c>
      <c r="G21" s="13">
        <v>83</v>
      </c>
      <c r="H21" s="13">
        <v>3.6</v>
      </c>
      <c r="I21" s="13">
        <v>298.8</v>
      </c>
      <c r="J21" s="13">
        <v>1</v>
      </c>
      <c r="K21" s="14" t="s">
        <v>17</v>
      </c>
      <c r="L21" s="14">
        <v>3</v>
      </c>
      <c r="N21" s="13" t="s">
        <v>18</v>
      </c>
      <c r="Q21" s="7"/>
      <c r="R21" s="7"/>
      <c r="S21" s="7"/>
      <c r="T21" s="7"/>
      <c r="U21" s="7"/>
    </row>
    <row r="22" spans="1:21" x14ac:dyDescent="0.2">
      <c r="A22" s="7" t="s">
        <v>272</v>
      </c>
      <c r="B22" s="13" t="s">
        <v>273</v>
      </c>
      <c r="C22" s="13" t="s">
        <v>15</v>
      </c>
      <c r="D22" s="13">
        <v>2</v>
      </c>
      <c r="E22" s="13">
        <v>2</v>
      </c>
      <c r="F22" s="20" t="s">
        <v>16</v>
      </c>
      <c r="G22" s="13">
        <v>57</v>
      </c>
      <c r="H22" s="13">
        <v>3</v>
      </c>
      <c r="I22" s="13">
        <v>171</v>
      </c>
      <c r="J22" s="13">
        <v>4</v>
      </c>
      <c r="K22" s="14" t="s">
        <v>17</v>
      </c>
      <c r="L22" s="39">
        <v>2</v>
      </c>
      <c r="N22" s="13" t="s">
        <v>18</v>
      </c>
      <c r="Q22" s="7"/>
      <c r="R22" s="7"/>
      <c r="S22" s="7"/>
      <c r="T22" s="7"/>
      <c r="U22" s="7"/>
    </row>
    <row r="23" spans="1:21" x14ac:dyDescent="0.2">
      <c r="A23" s="7" t="s">
        <v>274</v>
      </c>
      <c r="B23" s="13" t="s">
        <v>53</v>
      </c>
      <c r="C23" s="13" t="s">
        <v>15</v>
      </c>
      <c r="D23" s="13">
        <v>8</v>
      </c>
      <c r="E23" s="13">
        <v>2</v>
      </c>
      <c r="F23" s="20" t="s">
        <v>16</v>
      </c>
      <c r="G23" s="13">
        <v>16</v>
      </c>
      <c r="H23" s="13">
        <v>1.7</v>
      </c>
      <c r="I23" s="13">
        <v>27.2</v>
      </c>
      <c r="J23" s="13">
        <v>4</v>
      </c>
      <c r="K23" s="35" t="s">
        <v>27</v>
      </c>
      <c r="L23" s="36">
        <v>2</v>
      </c>
      <c r="N23" s="13" t="s">
        <v>18</v>
      </c>
      <c r="Q23" s="7"/>
      <c r="R23" s="7"/>
      <c r="S23" s="7"/>
      <c r="T23" s="7"/>
      <c r="U23" s="7"/>
    </row>
    <row r="24" spans="1:21" x14ac:dyDescent="0.2">
      <c r="A24" s="7" t="s">
        <v>275</v>
      </c>
      <c r="B24" s="13" t="s">
        <v>24</v>
      </c>
      <c r="C24" s="13" t="s">
        <v>24</v>
      </c>
      <c r="D24" s="13" t="s">
        <v>24</v>
      </c>
      <c r="E24" s="13">
        <v>2</v>
      </c>
      <c r="F24" s="20" t="s">
        <v>16</v>
      </c>
      <c r="G24" s="13">
        <v>68</v>
      </c>
      <c r="H24" s="13">
        <v>2.5</v>
      </c>
      <c r="I24" s="13">
        <v>170</v>
      </c>
      <c r="J24" s="13">
        <v>4</v>
      </c>
      <c r="K24" s="35" t="s">
        <v>27</v>
      </c>
      <c r="L24" s="36">
        <v>2</v>
      </c>
      <c r="N24" s="13" t="s">
        <v>18</v>
      </c>
      <c r="Q24" s="7"/>
      <c r="R24" s="7"/>
      <c r="S24" s="7"/>
      <c r="T24" s="7"/>
      <c r="U24" s="7"/>
    </row>
    <row r="25" spans="1:21" x14ac:dyDescent="0.2">
      <c r="A25" s="7" t="s">
        <v>276</v>
      </c>
      <c r="B25" s="13" t="s">
        <v>273</v>
      </c>
      <c r="C25" s="13" t="s">
        <v>20</v>
      </c>
      <c r="D25" s="13">
        <v>9</v>
      </c>
      <c r="E25" s="13">
        <v>1</v>
      </c>
      <c r="F25" s="20" t="s">
        <v>16</v>
      </c>
      <c r="G25" s="13">
        <v>16</v>
      </c>
      <c r="H25" s="13">
        <v>2.6</v>
      </c>
      <c r="I25" s="13">
        <v>42</v>
      </c>
      <c r="J25" s="49">
        <v>1</v>
      </c>
      <c r="K25" s="16" t="s">
        <v>27</v>
      </c>
      <c r="L25" s="39">
        <v>2</v>
      </c>
      <c r="N25" s="13" t="s">
        <v>18</v>
      </c>
      <c r="Q25" s="7"/>
      <c r="R25" s="7"/>
      <c r="S25" s="7"/>
      <c r="T25" s="7"/>
      <c r="U25" s="7"/>
    </row>
    <row r="26" spans="1:21" x14ac:dyDescent="0.2">
      <c r="A26" s="7" t="s">
        <v>277</v>
      </c>
      <c r="B26" s="13" t="s">
        <v>22</v>
      </c>
      <c r="C26" s="13" t="s">
        <v>15</v>
      </c>
      <c r="D26" s="13">
        <v>5</v>
      </c>
      <c r="E26" s="13">
        <v>2</v>
      </c>
      <c r="F26" s="20" t="s">
        <v>16</v>
      </c>
      <c r="G26" s="13">
        <v>59</v>
      </c>
      <c r="H26" s="13">
        <v>1.9</v>
      </c>
      <c r="I26" s="13">
        <v>112.1</v>
      </c>
      <c r="J26" s="49">
        <v>4</v>
      </c>
      <c r="K26" s="14" t="s">
        <v>17</v>
      </c>
      <c r="L26" s="14">
        <v>3</v>
      </c>
      <c r="N26" s="13" t="s">
        <v>18</v>
      </c>
      <c r="Q26" s="7"/>
      <c r="R26" s="7"/>
      <c r="S26" s="7"/>
      <c r="T26" s="7"/>
      <c r="U26" s="7"/>
    </row>
    <row r="27" spans="1:21" x14ac:dyDescent="0.2">
      <c r="A27" s="7" t="s">
        <v>278</v>
      </c>
      <c r="B27" s="13" t="s">
        <v>24</v>
      </c>
      <c r="C27" s="13" t="s">
        <v>15</v>
      </c>
      <c r="D27" s="13">
        <v>9</v>
      </c>
      <c r="E27" s="13">
        <v>2</v>
      </c>
      <c r="F27" s="20" t="s">
        <v>16</v>
      </c>
      <c r="G27" s="13">
        <v>36</v>
      </c>
      <c r="H27" s="13">
        <v>2.9</v>
      </c>
      <c r="I27" s="13">
        <v>105.4</v>
      </c>
      <c r="J27" s="49">
        <v>2</v>
      </c>
      <c r="K27" s="14" t="s">
        <v>17</v>
      </c>
      <c r="L27" s="39">
        <v>2</v>
      </c>
      <c r="N27" s="13" t="s">
        <v>18</v>
      </c>
      <c r="Q27" s="7"/>
      <c r="R27" s="7"/>
      <c r="S27" s="7"/>
      <c r="T27" s="7"/>
      <c r="U27" s="7"/>
    </row>
    <row r="28" spans="1:21" x14ac:dyDescent="0.2">
      <c r="A28" s="7" t="s">
        <v>279</v>
      </c>
      <c r="B28" s="13" t="s">
        <v>44</v>
      </c>
      <c r="C28" s="13" t="s">
        <v>46</v>
      </c>
      <c r="D28" s="13">
        <v>10</v>
      </c>
      <c r="E28" s="13">
        <v>2</v>
      </c>
      <c r="F28" s="20" t="s">
        <v>16</v>
      </c>
      <c r="G28" s="13">
        <v>60</v>
      </c>
      <c r="H28" s="13">
        <v>3</v>
      </c>
      <c r="I28" s="13">
        <v>182.6</v>
      </c>
      <c r="J28" s="13">
        <v>5</v>
      </c>
      <c r="K28" s="14" t="s">
        <v>17</v>
      </c>
      <c r="L28" s="39">
        <v>2</v>
      </c>
      <c r="N28" s="13" t="s">
        <v>18</v>
      </c>
      <c r="Q28" s="7"/>
      <c r="R28" s="7"/>
      <c r="S28" s="7"/>
      <c r="T28" s="7"/>
      <c r="U28" s="7"/>
    </row>
    <row r="29" spans="1:21" x14ac:dyDescent="0.2">
      <c r="A29" s="7" t="s">
        <v>280</v>
      </c>
      <c r="B29" s="13" t="s">
        <v>120</v>
      </c>
      <c r="C29" s="13" t="s">
        <v>15</v>
      </c>
      <c r="D29" s="13">
        <v>11</v>
      </c>
      <c r="E29" s="13">
        <v>2</v>
      </c>
      <c r="F29" s="20" t="s">
        <v>16</v>
      </c>
      <c r="G29" s="13">
        <v>55</v>
      </c>
      <c r="H29" s="13">
        <v>2.9</v>
      </c>
      <c r="I29" s="13">
        <v>158.9</v>
      </c>
      <c r="J29" s="49"/>
      <c r="K29" s="14" t="s">
        <v>17</v>
      </c>
      <c r="L29" s="14">
        <v>3</v>
      </c>
      <c r="N29" s="13" t="s">
        <v>18</v>
      </c>
      <c r="Q29" s="7"/>
      <c r="R29" s="7"/>
      <c r="S29" s="7"/>
      <c r="T29" s="7"/>
      <c r="U29" s="7"/>
    </row>
    <row r="30" spans="1:21" x14ac:dyDescent="0.2">
      <c r="A30" s="7" t="s">
        <v>281</v>
      </c>
      <c r="B30" s="13" t="s">
        <v>55</v>
      </c>
      <c r="C30" s="13" t="s">
        <v>46</v>
      </c>
      <c r="D30" s="13">
        <v>4</v>
      </c>
      <c r="E30" s="13">
        <v>2</v>
      </c>
      <c r="F30" s="20" t="s">
        <v>16</v>
      </c>
      <c r="G30" s="13">
        <v>65</v>
      </c>
      <c r="H30" s="13">
        <v>3.3</v>
      </c>
      <c r="I30" s="13">
        <v>214.2</v>
      </c>
      <c r="J30" s="49">
        <v>3</v>
      </c>
      <c r="K30" s="14" t="s">
        <v>17</v>
      </c>
      <c r="L30" s="14">
        <v>3</v>
      </c>
      <c r="M30" s="13" t="s">
        <v>282</v>
      </c>
      <c r="N30" s="13" t="s">
        <v>18</v>
      </c>
      <c r="Q30" s="7"/>
      <c r="R30" s="7"/>
      <c r="S30" s="7"/>
      <c r="T30" s="7"/>
      <c r="U30" s="7"/>
    </row>
    <row r="31" spans="1:21" x14ac:dyDescent="0.2">
      <c r="A31" s="7" t="s">
        <v>283</v>
      </c>
      <c r="B31" s="13" t="s">
        <v>24</v>
      </c>
      <c r="C31" s="13" t="s">
        <v>24</v>
      </c>
      <c r="D31" s="13" t="s">
        <v>24</v>
      </c>
      <c r="E31" s="13">
        <v>2</v>
      </c>
      <c r="F31" s="20" t="s">
        <v>16</v>
      </c>
      <c r="G31" s="13">
        <v>35</v>
      </c>
      <c r="H31" s="13">
        <v>2</v>
      </c>
      <c r="I31" s="13">
        <v>70</v>
      </c>
      <c r="J31" s="13">
        <v>4</v>
      </c>
      <c r="K31" s="35" t="s">
        <v>27</v>
      </c>
      <c r="L31" s="36">
        <v>2</v>
      </c>
      <c r="N31" s="13" t="s">
        <v>18</v>
      </c>
      <c r="Q31" s="7"/>
      <c r="R31" s="7"/>
      <c r="S31" s="7"/>
      <c r="T31" s="7"/>
      <c r="U31" s="7"/>
    </row>
    <row r="32" spans="1:21" x14ac:dyDescent="0.2">
      <c r="A32" s="7" t="s">
        <v>284</v>
      </c>
      <c r="B32" s="13" t="s">
        <v>285</v>
      </c>
      <c r="C32" s="13" t="s">
        <v>15</v>
      </c>
      <c r="D32" s="13">
        <v>10</v>
      </c>
      <c r="E32" s="13">
        <v>2</v>
      </c>
      <c r="F32" s="20" t="s">
        <v>16</v>
      </c>
      <c r="G32" s="13">
        <v>18</v>
      </c>
      <c r="H32" s="13">
        <v>1.5</v>
      </c>
      <c r="I32" s="13">
        <v>27</v>
      </c>
      <c r="J32" s="13">
        <v>4</v>
      </c>
      <c r="K32" s="14" t="s">
        <v>17</v>
      </c>
      <c r="L32" s="14">
        <v>3</v>
      </c>
      <c r="N32" s="13" t="s">
        <v>18</v>
      </c>
      <c r="Q32" s="7"/>
      <c r="R32" s="7"/>
      <c r="S32" s="7"/>
      <c r="T32" s="7"/>
      <c r="U32" s="7"/>
    </row>
    <row r="33" spans="1:21" x14ac:dyDescent="0.2">
      <c r="A33" s="7" t="s">
        <v>286</v>
      </c>
      <c r="B33" s="13" t="s">
        <v>259</v>
      </c>
      <c r="C33" s="13" t="s">
        <v>15</v>
      </c>
      <c r="D33" s="13">
        <v>11</v>
      </c>
      <c r="E33" s="13">
        <v>2</v>
      </c>
      <c r="F33" s="20" t="s">
        <v>16</v>
      </c>
      <c r="G33" s="13">
        <v>28</v>
      </c>
      <c r="H33" s="13">
        <v>1.5</v>
      </c>
      <c r="I33" s="13">
        <v>42</v>
      </c>
      <c r="J33" s="13">
        <v>4</v>
      </c>
      <c r="K33" s="14" t="s">
        <v>17</v>
      </c>
      <c r="L33" s="14">
        <v>3</v>
      </c>
      <c r="N33" s="13" t="s">
        <v>18</v>
      </c>
      <c r="Q33" s="7"/>
      <c r="R33" s="7"/>
      <c r="S33" s="7"/>
      <c r="T33" s="7"/>
      <c r="U33" s="7"/>
    </row>
    <row r="34" spans="1:21" x14ac:dyDescent="0.2">
      <c r="A34" s="7" t="s">
        <v>287</v>
      </c>
      <c r="B34" s="13" t="s">
        <v>288</v>
      </c>
      <c r="C34" s="13" t="s">
        <v>20</v>
      </c>
      <c r="D34" s="13">
        <v>7</v>
      </c>
      <c r="E34" s="13">
        <v>2</v>
      </c>
      <c r="F34" s="20" t="s">
        <v>16</v>
      </c>
      <c r="G34" s="13">
        <v>14</v>
      </c>
      <c r="H34" s="13">
        <v>1.4</v>
      </c>
      <c r="I34" s="13">
        <v>19.600000000000001</v>
      </c>
      <c r="J34" s="13">
        <v>4</v>
      </c>
      <c r="K34" s="35" t="s">
        <v>27</v>
      </c>
      <c r="L34" s="36">
        <v>2</v>
      </c>
      <c r="N34" s="13" t="s">
        <v>18</v>
      </c>
      <c r="Q34" s="7"/>
      <c r="R34" s="7"/>
      <c r="S34" s="7"/>
      <c r="T34" s="7"/>
      <c r="U34" s="7"/>
    </row>
    <row r="35" spans="1:21" s="7" customFormat="1" x14ac:dyDescent="0.2">
      <c r="A35" s="7" t="s">
        <v>289</v>
      </c>
      <c r="B35" s="13" t="s">
        <v>38</v>
      </c>
      <c r="C35" s="13" t="s">
        <v>20</v>
      </c>
      <c r="D35" s="13">
        <v>9</v>
      </c>
      <c r="E35" s="13">
        <v>2</v>
      </c>
      <c r="F35" s="20" t="s">
        <v>16</v>
      </c>
      <c r="G35" s="13">
        <v>23</v>
      </c>
      <c r="H35" s="13">
        <v>2.4</v>
      </c>
      <c r="I35" s="13">
        <v>55.2</v>
      </c>
      <c r="J35" s="13">
        <v>4</v>
      </c>
      <c r="K35" s="35" t="s">
        <v>27</v>
      </c>
      <c r="L35" s="36">
        <v>2</v>
      </c>
      <c r="M35" s="13"/>
      <c r="N35" s="13" t="s">
        <v>18</v>
      </c>
      <c r="O35" s="13"/>
      <c r="P35" s="13"/>
    </row>
    <row r="36" spans="1:21" x14ac:dyDescent="0.2">
      <c r="A36" s="7" t="s">
        <v>290</v>
      </c>
      <c r="B36" s="13" t="s">
        <v>291</v>
      </c>
      <c r="C36" s="13" t="s">
        <v>46</v>
      </c>
      <c r="D36" s="13">
        <v>5</v>
      </c>
      <c r="E36" s="13">
        <v>2</v>
      </c>
      <c r="F36" s="20" t="s">
        <v>16</v>
      </c>
      <c r="G36" s="13">
        <v>11</v>
      </c>
      <c r="H36" s="13">
        <v>1.9</v>
      </c>
      <c r="I36" s="13">
        <v>20.9</v>
      </c>
      <c r="J36" s="13">
        <v>4</v>
      </c>
      <c r="K36" s="35" t="s">
        <v>27</v>
      </c>
      <c r="L36" s="36">
        <v>2</v>
      </c>
      <c r="N36" s="13" t="s">
        <v>18</v>
      </c>
      <c r="Q36" s="7"/>
      <c r="R36" s="7"/>
      <c r="S36" s="7"/>
      <c r="T36" s="7"/>
      <c r="U36" s="7"/>
    </row>
    <row r="37" spans="1:21" x14ac:dyDescent="0.2">
      <c r="A37" s="7" t="s">
        <v>292</v>
      </c>
      <c r="B37" s="13" t="s">
        <v>293</v>
      </c>
      <c r="C37" s="13" t="s">
        <v>20</v>
      </c>
      <c r="D37" s="13">
        <v>4</v>
      </c>
      <c r="E37" s="13">
        <v>2</v>
      </c>
      <c r="F37" s="20" t="s">
        <v>16</v>
      </c>
      <c r="G37" s="13">
        <v>14</v>
      </c>
      <c r="H37" s="50">
        <v>1.8</v>
      </c>
      <c r="I37" s="13" t="s">
        <v>294</v>
      </c>
      <c r="J37" s="13">
        <v>4</v>
      </c>
      <c r="K37" s="14" t="s">
        <v>17</v>
      </c>
      <c r="L37" s="39">
        <v>2</v>
      </c>
      <c r="N37" s="13" t="s">
        <v>18</v>
      </c>
      <c r="Q37" s="7"/>
      <c r="R37" s="7"/>
      <c r="S37" s="7"/>
      <c r="T37" s="7"/>
      <c r="U37" s="7"/>
    </row>
    <row r="38" spans="1:21" x14ac:dyDescent="0.2">
      <c r="A38" s="7" t="s">
        <v>295</v>
      </c>
      <c r="B38" s="13" t="s">
        <v>296</v>
      </c>
      <c r="C38" s="13" t="s">
        <v>15</v>
      </c>
      <c r="D38" s="13">
        <v>3</v>
      </c>
      <c r="E38" s="13">
        <v>2</v>
      </c>
      <c r="F38" s="20" t="s">
        <v>16</v>
      </c>
      <c r="G38" s="13">
        <v>19</v>
      </c>
      <c r="H38" s="13">
        <v>2.6</v>
      </c>
      <c r="I38" s="13">
        <v>49.4</v>
      </c>
      <c r="J38" s="13">
        <v>4</v>
      </c>
      <c r="K38" s="16" t="s">
        <v>27</v>
      </c>
      <c r="L38" s="39">
        <v>2</v>
      </c>
      <c r="N38" s="13" t="s">
        <v>18</v>
      </c>
      <c r="Q38" s="7"/>
      <c r="R38" s="7"/>
      <c r="S38" s="7"/>
      <c r="T38" s="7"/>
      <c r="U38" s="7"/>
    </row>
    <row r="39" spans="1:21" s="7" customFormat="1" x14ac:dyDescent="0.2">
      <c r="A39" s="7" t="s">
        <v>297</v>
      </c>
      <c r="B39" s="13" t="s">
        <v>273</v>
      </c>
      <c r="C39" s="13" t="s">
        <v>24</v>
      </c>
      <c r="D39" s="13">
        <v>1</v>
      </c>
      <c r="E39" s="13">
        <v>2</v>
      </c>
      <c r="F39" s="20" t="s">
        <v>16</v>
      </c>
      <c r="G39" s="13">
        <v>39</v>
      </c>
      <c r="H39" s="50">
        <v>2.2000000000000002</v>
      </c>
      <c r="I39" s="13">
        <v>85.8</v>
      </c>
      <c r="J39" s="48">
        <v>4</v>
      </c>
      <c r="K39" s="14" t="s">
        <v>17</v>
      </c>
      <c r="L39" s="39">
        <v>2</v>
      </c>
      <c r="M39" s="13"/>
      <c r="N39" s="13" t="s">
        <v>18</v>
      </c>
      <c r="O39" s="13"/>
      <c r="P39" s="13"/>
    </row>
    <row r="40" spans="1:21" s="7" customFormat="1" x14ac:dyDescent="0.2">
      <c r="A40" s="7" t="s">
        <v>298</v>
      </c>
      <c r="B40" s="13" t="s">
        <v>24</v>
      </c>
      <c r="C40" s="13" t="s">
        <v>20</v>
      </c>
      <c r="D40" s="13">
        <v>9</v>
      </c>
      <c r="E40" s="13">
        <v>2</v>
      </c>
      <c r="F40" s="20" t="s">
        <v>16</v>
      </c>
      <c r="G40" s="13">
        <v>16</v>
      </c>
      <c r="H40" s="50">
        <v>1.5</v>
      </c>
      <c r="I40" s="13">
        <v>24</v>
      </c>
      <c r="J40" s="48">
        <v>4</v>
      </c>
      <c r="K40" s="16" t="s">
        <v>27</v>
      </c>
      <c r="L40" s="39">
        <v>2</v>
      </c>
      <c r="M40" s="13" t="s">
        <v>47</v>
      </c>
      <c r="N40" s="13" t="s">
        <v>18</v>
      </c>
      <c r="O40" s="13"/>
      <c r="P40" s="13"/>
    </row>
    <row r="41" spans="1:21" s="7" customFormat="1" x14ac:dyDescent="0.2">
      <c r="A41" s="7" t="s">
        <v>299</v>
      </c>
      <c r="B41" s="13" t="s">
        <v>69</v>
      </c>
      <c r="C41" s="13" t="s">
        <v>15</v>
      </c>
      <c r="D41" s="13">
        <v>4</v>
      </c>
      <c r="E41" s="13">
        <v>2</v>
      </c>
      <c r="F41" s="20" t="s">
        <v>16</v>
      </c>
      <c r="G41" s="13">
        <v>10</v>
      </c>
      <c r="H41" s="50">
        <v>1.6</v>
      </c>
      <c r="I41" s="13">
        <v>16</v>
      </c>
      <c r="J41" s="48">
        <v>4</v>
      </c>
      <c r="K41" s="14" t="s">
        <v>17</v>
      </c>
      <c r="L41" s="39">
        <v>2</v>
      </c>
      <c r="M41" s="13" t="s">
        <v>47</v>
      </c>
      <c r="N41" s="13" t="s">
        <v>18</v>
      </c>
      <c r="O41" s="13"/>
      <c r="P41" s="13"/>
    </row>
    <row r="42" spans="1:21" s="7" customFormat="1" x14ac:dyDescent="0.2">
      <c r="A42" s="7" t="s">
        <v>300</v>
      </c>
      <c r="B42" s="13" t="s">
        <v>24</v>
      </c>
      <c r="C42" s="13" t="s">
        <v>15</v>
      </c>
      <c r="D42" s="13">
        <v>7</v>
      </c>
      <c r="E42" s="13">
        <v>2</v>
      </c>
      <c r="F42" s="20" t="s">
        <v>16</v>
      </c>
      <c r="G42" s="13">
        <v>35</v>
      </c>
      <c r="H42" s="50">
        <v>2</v>
      </c>
      <c r="I42" s="13">
        <v>70</v>
      </c>
      <c r="J42" s="48">
        <v>4</v>
      </c>
      <c r="K42" s="14" t="s">
        <v>17</v>
      </c>
      <c r="L42" s="39">
        <v>2</v>
      </c>
      <c r="M42" s="13"/>
      <c r="N42" s="13" t="s">
        <v>18</v>
      </c>
      <c r="O42" s="13"/>
      <c r="P42" s="13"/>
    </row>
    <row r="43" spans="1:21" s="7" customFormat="1" x14ac:dyDescent="0.2">
      <c r="A43" s="7" t="s">
        <v>301</v>
      </c>
      <c r="B43" s="13" t="s">
        <v>69</v>
      </c>
      <c r="C43" s="13" t="s">
        <v>15</v>
      </c>
      <c r="D43" s="13">
        <v>7</v>
      </c>
      <c r="E43" s="13">
        <v>2</v>
      </c>
      <c r="F43" s="20" t="s">
        <v>16</v>
      </c>
      <c r="G43" s="13">
        <v>85</v>
      </c>
      <c r="H43" s="13">
        <v>2.2000000000000002</v>
      </c>
      <c r="I43" s="13">
        <v>187</v>
      </c>
      <c r="J43" s="13">
        <v>4</v>
      </c>
      <c r="K43" s="14" t="s">
        <v>17</v>
      </c>
      <c r="L43" s="14">
        <v>3</v>
      </c>
      <c r="M43" s="13"/>
      <c r="N43" s="13" t="s">
        <v>18</v>
      </c>
      <c r="O43" s="13"/>
      <c r="P43" s="13"/>
    </row>
    <row r="44" spans="1:21" x14ac:dyDescent="0.2">
      <c r="A44" s="7" t="s">
        <v>302</v>
      </c>
      <c r="B44" s="13" t="s">
        <v>53</v>
      </c>
      <c r="C44" s="13" t="s">
        <v>20</v>
      </c>
      <c r="D44" s="13">
        <v>9</v>
      </c>
      <c r="E44" s="13">
        <v>2</v>
      </c>
      <c r="F44" s="20" t="s">
        <v>16</v>
      </c>
      <c r="G44" s="13">
        <v>12</v>
      </c>
      <c r="H44" s="13">
        <v>2.4</v>
      </c>
      <c r="I44" s="13">
        <v>28.8</v>
      </c>
      <c r="J44" s="13">
        <v>4</v>
      </c>
      <c r="K44" s="14" t="s">
        <v>17</v>
      </c>
      <c r="L44" s="14">
        <v>3</v>
      </c>
      <c r="N44" s="13" t="s">
        <v>18</v>
      </c>
      <c r="Q44" s="7"/>
      <c r="R44" s="7"/>
      <c r="S44" s="7"/>
      <c r="T44" s="7"/>
      <c r="U44" s="7"/>
    </row>
    <row r="45" spans="1:21" x14ac:dyDescent="0.2">
      <c r="A45" s="7" t="s">
        <v>303</v>
      </c>
      <c r="B45" s="13" t="s">
        <v>60</v>
      </c>
      <c r="C45" s="13" t="s">
        <v>20</v>
      </c>
      <c r="D45" s="13">
        <v>10</v>
      </c>
      <c r="E45" s="13">
        <v>2</v>
      </c>
      <c r="F45" s="20" t="s">
        <v>16</v>
      </c>
      <c r="G45" s="13">
        <v>11</v>
      </c>
      <c r="H45" s="13">
        <v>1.8</v>
      </c>
      <c r="I45" s="13">
        <v>19.8</v>
      </c>
      <c r="J45" s="13">
        <v>4</v>
      </c>
      <c r="K45" s="16" t="s">
        <v>27</v>
      </c>
      <c r="L45" s="39">
        <v>2</v>
      </c>
      <c r="N45" s="13" t="s">
        <v>18</v>
      </c>
      <c r="Q45" s="7"/>
      <c r="R45" s="7"/>
      <c r="S45" s="7"/>
      <c r="T45" s="7"/>
      <c r="U45" s="7"/>
    </row>
    <row r="46" spans="1:21" x14ac:dyDescent="0.2">
      <c r="A46" s="7" t="s">
        <v>304</v>
      </c>
      <c r="B46" s="13" t="s">
        <v>38</v>
      </c>
      <c r="C46" s="13" t="s">
        <v>20</v>
      </c>
      <c r="D46" s="13">
        <v>6</v>
      </c>
      <c r="E46" s="13">
        <v>2</v>
      </c>
      <c r="F46" s="20" t="s">
        <v>16</v>
      </c>
      <c r="G46" s="13">
        <v>45</v>
      </c>
      <c r="H46" s="13">
        <v>2</v>
      </c>
      <c r="I46" s="13">
        <v>90</v>
      </c>
      <c r="J46" s="13">
        <v>4</v>
      </c>
      <c r="K46" s="14" t="s">
        <v>17</v>
      </c>
      <c r="L46" s="39">
        <v>2</v>
      </c>
      <c r="N46" s="13" t="s">
        <v>18</v>
      </c>
      <c r="Q46" s="7"/>
      <c r="R46" s="7"/>
      <c r="S46" s="7"/>
      <c r="T46" s="7"/>
      <c r="U46" s="7"/>
    </row>
    <row r="47" spans="1:21" s="7" customFormat="1" x14ac:dyDescent="0.2">
      <c r="A47" s="7" t="s">
        <v>305</v>
      </c>
      <c r="B47" s="13" t="s">
        <v>306</v>
      </c>
      <c r="C47" s="13" t="s">
        <v>15</v>
      </c>
      <c r="D47" s="13">
        <v>6</v>
      </c>
      <c r="E47" s="13">
        <v>2</v>
      </c>
      <c r="F47" s="20" t="s">
        <v>16</v>
      </c>
      <c r="G47" s="13">
        <v>31</v>
      </c>
      <c r="H47" s="13">
        <v>3</v>
      </c>
      <c r="I47" s="13">
        <v>93</v>
      </c>
      <c r="J47" s="13">
        <v>5</v>
      </c>
      <c r="K47" s="14" t="s">
        <v>17</v>
      </c>
      <c r="L47" s="39">
        <v>2</v>
      </c>
      <c r="M47" s="13"/>
      <c r="N47" s="13" t="s">
        <v>18</v>
      </c>
      <c r="O47" s="13"/>
      <c r="P47" s="13"/>
    </row>
    <row r="48" spans="1:21" s="7" customFormat="1" x14ac:dyDescent="0.2">
      <c r="A48" s="7" t="s">
        <v>307</v>
      </c>
      <c r="B48" s="13" t="s">
        <v>14</v>
      </c>
      <c r="C48" s="13" t="s">
        <v>15</v>
      </c>
      <c r="D48" s="13">
        <v>6</v>
      </c>
      <c r="E48" s="13">
        <v>2</v>
      </c>
      <c r="F48" s="20" t="s">
        <v>16</v>
      </c>
      <c r="G48" s="13">
        <v>40</v>
      </c>
      <c r="H48" s="13">
        <v>3</v>
      </c>
      <c r="I48" s="13">
        <v>120</v>
      </c>
      <c r="J48" s="13">
        <v>4</v>
      </c>
      <c r="K48" s="14" t="s">
        <v>17</v>
      </c>
      <c r="L48" s="39">
        <v>2</v>
      </c>
      <c r="M48" s="13" t="s">
        <v>47</v>
      </c>
      <c r="N48" s="13" t="s">
        <v>18</v>
      </c>
      <c r="O48" s="13"/>
      <c r="P48" s="13"/>
    </row>
    <row r="49" spans="1:21" s="7" customFormat="1" x14ac:dyDescent="0.2">
      <c r="A49" s="7" t="s">
        <v>308</v>
      </c>
      <c r="B49" s="13" t="s">
        <v>24</v>
      </c>
      <c r="C49" s="13" t="s">
        <v>24</v>
      </c>
      <c r="D49" s="13" t="s">
        <v>24</v>
      </c>
      <c r="E49" s="13">
        <v>2</v>
      </c>
      <c r="F49" s="20" t="s">
        <v>16</v>
      </c>
      <c r="G49" s="13">
        <v>62</v>
      </c>
      <c r="H49" s="13">
        <v>3.5</v>
      </c>
      <c r="I49" s="13">
        <v>217.6</v>
      </c>
      <c r="J49" s="13">
        <v>4</v>
      </c>
      <c r="K49" s="35" t="s">
        <v>27</v>
      </c>
      <c r="L49" s="36">
        <v>2</v>
      </c>
      <c r="M49" s="13"/>
      <c r="N49" s="13" t="s">
        <v>18</v>
      </c>
      <c r="O49" s="13"/>
      <c r="P49" s="13"/>
    </row>
    <row r="50" spans="1:21" x14ac:dyDescent="0.2">
      <c r="A50" s="7" t="s">
        <v>309</v>
      </c>
      <c r="B50" s="13" t="s">
        <v>29</v>
      </c>
      <c r="C50" s="13" t="s">
        <v>82</v>
      </c>
      <c r="D50" s="13">
        <v>10</v>
      </c>
      <c r="E50" s="13">
        <v>2</v>
      </c>
      <c r="F50" s="20" t="s">
        <v>16</v>
      </c>
      <c r="G50" s="13">
        <v>45</v>
      </c>
      <c r="H50" s="13">
        <v>2</v>
      </c>
      <c r="I50" s="13">
        <v>90</v>
      </c>
      <c r="J50" s="13">
        <v>4</v>
      </c>
      <c r="K50" s="14" t="s">
        <v>17</v>
      </c>
      <c r="L50" s="39">
        <v>2</v>
      </c>
      <c r="N50" s="13" t="s">
        <v>18</v>
      </c>
      <c r="P50" s="13" t="s">
        <v>351</v>
      </c>
      <c r="Q50" s="7"/>
      <c r="R50" s="7"/>
      <c r="S50" s="7"/>
      <c r="T50" s="7"/>
      <c r="U50" s="7"/>
    </row>
    <row r="51" spans="1:21" x14ac:dyDescent="0.2">
      <c r="A51" s="7" t="s">
        <v>310</v>
      </c>
      <c r="B51" s="13" t="s">
        <v>44</v>
      </c>
      <c r="C51" s="13" t="s">
        <v>20</v>
      </c>
      <c r="D51" s="13">
        <v>13</v>
      </c>
      <c r="E51" s="13">
        <v>2</v>
      </c>
      <c r="F51" s="20" t="s">
        <v>16</v>
      </c>
      <c r="G51" s="13">
        <v>48</v>
      </c>
      <c r="H51" s="13">
        <v>1.9</v>
      </c>
      <c r="I51" s="13">
        <v>91.2</v>
      </c>
      <c r="J51" s="13">
        <v>4</v>
      </c>
      <c r="K51" s="35" t="s">
        <v>27</v>
      </c>
      <c r="L51" s="36">
        <v>2</v>
      </c>
      <c r="N51" s="13" t="s">
        <v>18</v>
      </c>
      <c r="Q51" s="7"/>
      <c r="R51" s="7"/>
      <c r="S51" s="7"/>
      <c r="T51" s="7"/>
      <c r="U51" s="7"/>
    </row>
    <row r="52" spans="1:21" x14ac:dyDescent="0.2">
      <c r="A52" s="7" t="s">
        <v>311</v>
      </c>
      <c r="B52" s="13" t="s">
        <v>312</v>
      </c>
      <c r="C52" s="13" t="s">
        <v>20</v>
      </c>
      <c r="D52" s="13">
        <v>13</v>
      </c>
      <c r="E52" s="13">
        <v>2</v>
      </c>
      <c r="F52" s="20" t="s">
        <v>16</v>
      </c>
      <c r="G52" s="13">
        <v>7</v>
      </c>
      <c r="H52" s="13">
        <v>2</v>
      </c>
      <c r="I52" s="13">
        <v>14</v>
      </c>
      <c r="J52" s="13">
        <v>4</v>
      </c>
      <c r="K52" s="14" t="s">
        <v>17</v>
      </c>
      <c r="L52" s="39">
        <v>2</v>
      </c>
      <c r="N52" s="13" t="s">
        <v>18</v>
      </c>
      <c r="Q52" s="7"/>
      <c r="R52" s="7"/>
      <c r="S52" s="7"/>
      <c r="T52" s="7"/>
      <c r="U52" s="7"/>
    </row>
    <row r="53" spans="1:21" x14ac:dyDescent="0.2">
      <c r="A53" s="7" t="s">
        <v>313</v>
      </c>
      <c r="B53" s="13" t="s">
        <v>24</v>
      </c>
      <c r="C53" s="13" t="s">
        <v>82</v>
      </c>
      <c r="D53" s="13">
        <v>3</v>
      </c>
      <c r="E53" s="13">
        <v>2</v>
      </c>
      <c r="F53" s="20" t="s">
        <v>16</v>
      </c>
      <c r="G53" s="13">
        <v>20</v>
      </c>
      <c r="H53" s="13">
        <v>1.6</v>
      </c>
      <c r="I53" s="13">
        <v>32</v>
      </c>
      <c r="J53" s="13">
        <v>4</v>
      </c>
      <c r="K53" s="35" t="s">
        <v>27</v>
      </c>
      <c r="L53" s="36">
        <v>2</v>
      </c>
      <c r="N53" s="13" t="s">
        <v>18</v>
      </c>
      <c r="Q53" s="7"/>
      <c r="R53" s="7"/>
      <c r="S53" s="7"/>
      <c r="T53" s="7"/>
      <c r="U53" s="7"/>
    </row>
    <row r="54" spans="1:21" x14ac:dyDescent="0.2">
      <c r="A54" s="7" t="s">
        <v>314</v>
      </c>
      <c r="B54" s="13" t="s">
        <v>315</v>
      </c>
      <c r="C54" s="13" t="s">
        <v>20</v>
      </c>
      <c r="D54" s="13">
        <v>11</v>
      </c>
      <c r="E54" s="13">
        <v>2</v>
      </c>
      <c r="F54" s="20" t="s">
        <v>16</v>
      </c>
      <c r="G54" s="13">
        <v>60</v>
      </c>
      <c r="H54" s="13">
        <v>2.5</v>
      </c>
      <c r="I54" s="13">
        <v>150</v>
      </c>
      <c r="J54" s="13">
        <v>4</v>
      </c>
      <c r="K54" s="14" t="s">
        <v>17</v>
      </c>
      <c r="L54" s="39">
        <v>2</v>
      </c>
      <c r="N54" s="13" t="s">
        <v>18</v>
      </c>
      <c r="Q54" s="7"/>
      <c r="R54" s="7"/>
      <c r="S54" s="7"/>
      <c r="T54" s="7"/>
      <c r="U54" s="7"/>
    </row>
    <row r="55" spans="1:21" x14ac:dyDescent="0.2">
      <c r="A55" s="7" t="s">
        <v>316</v>
      </c>
      <c r="B55" s="13" t="s">
        <v>26</v>
      </c>
      <c r="C55" s="13" t="s">
        <v>20</v>
      </c>
      <c r="D55" s="13">
        <v>12</v>
      </c>
      <c r="E55" s="13">
        <v>2</v>
      </c>
      <c r="F55" s="20" t="s">
        <v>16</v>
      </c>
      <c r="G55" s="13">
        <v>55</v>
      </c>
      <c r="H55" s="13">
        <v>3.9</v>
      </c>
      <c r="I55" s="13">
        <v>214.5</v>
      </c>
      <c r="J55" s="13">
        <v>4</v>
      </c>
      <c r="K55" s="14" t="s">
        <v>17</v>
      </c>
      <c r="L55" s="14">
        <v>3</v>
      </c>
      <c r="N55" s="13" t="s">
        <v>18</v>
      </c>
      <c r="Q55" s="7"/>
      <c r="R55" s="7"/>
      <c r="S55" s="7"/>
      <c r="T55" s="7"/>
      <c r="U55" s="7"/>
    </row>
    <row r="56" spans="1:21" x14ac:dyDescent="0.2">
      <c r="A56" s="7" t="s">
        <v>317</v>
      </c>
      <c r="B56" s="13" t="s">
        <v>55</v>
      </c>
      <c r="C56" s="13" t="s">
        <v>46</v>
      </c>
      <c r="D56" s="13">
        <v>6</v>
      </c>
      <c r="E56" s="13">
        <v>1</v>
      </c>
      <c r="F56" s="20" t="s">
        <v>16</v>
      </c>
      <c r="G56" s="13">
        <v>6</v>
      </c>
      <c r="H56" s="13">
        <v>2.1</v>
      </c>
      <c r="I56" s="13">
        <v>12.6</v>
      </c>
      <c r="J56" s="13">
        <v>4</v>
      </c>
      <c r="K56" s="16" t="s">
        <v>27</v>
      </c>
      <c r="L56" s="39">
        <v>2</v>
      </c>
      <c r="N56" s="13" t="s">
        <v>18</v>
      </c>
      <c r="Q56" s="7"/>
      <c r="R56" s="7"/>
      <c r="S56" s="7"/>
      <c r="T56" s="7"/>
      <c r="U56" s="7"/>
    </row>
    <row r="57" spans="1:21" x14ac:dyDescent="0.2">
      <c r="A57" s="7" t="s">
        <v>318</v>
      </c>
      <c r="B57" s="13" t="s">
        <v>22</v>
      </c>
      <c r="C57" s="13" t="s">
        <v>24</v>
      </c>
      <c r="D57" s="13">
        <v>4</v>
      </c>
      <c r="E57" s="13">
        <v>2</v>
      </c>
      <c r="F57" s="20" t="s">
        <v>16</v>
      </c>
      <c r="G57" s="13">
        <v>80</v>
      </c>
      <c r="H57" s="13">
        <v>2.8</v>
      </c>
      <c r="I57" s="13">
        <v>224</v>
      </c>
      <c r="J57" s="13">
        <v>4</v>
      </c>
      <c r="K57" s="14" t="s">
        <v>17</v>
      </c>
      <c r="L57" s="39">
        <v>2</v>
      </c>
      <c r="N57" s="13" t="s">
        <v>18</v>
      </c>
      <c r="P57" s="13" t="s">
        <v>348</v>
      </c>
      <c r="Q57" s="7"/>
      <c r="R57" s="7"/>
      <c r="S57" s="7"/>
      <c r="T57" s="7"/>
      <c r="U57" s="7"/>
    </row>
    <row r="58" spans="1:21" x14ac:dyDescent="0.2">
      <c r="A58" s="7" t="s">
        <v>320</v>
      </c>
      <c r="B58" s="13" t="s">
        <v>14</v>
      </c>
      <c r="C58" s="13" t="s">
        <v>20</v>
      </c>
      <c r="D58" s="13">
        <v>10</v>
      </c>
      <c r="E58" s="13">
        <v>2</v>
      </c>
      <c r="F58" s="20" t="s">
        <v>16</v>
      </c>
      <c r="G58" s="13">
        <v>80</v>
      </c>
      <c r="H58" s="13">
        <v>1.9</v>
      </c>
      <c r="I58" s="13">
        <v>152</v>
      </c>
      <c r="J58" s="13">
        <v>4</v>
      </c>
      <c r="K58" s="14" t="s">
        <v>17</v>
      </c>
      <c r="L58" s="39">
        <v>2</v>
      </c>
      <c r="N58" s="13" t="s">
        <v>18</v>
      </c>
      <c r="Q58" s="7"/>
      <c r="R58" s="7"/>
      <c r="S58" s="7"/>
      <c r="T58" s="7"/>
      <c r="U58" s="7"/>
    </row>
    <row r="59" spans="1:21" x14ac:dyDescent="0.2">
      <c r="A59" s="7" t="s">
        <v>321</v>
      </c>
      <c r="B59" s="13" t="s">
        <v>73</v>
      </c>
      <c r="C59" s="13" t="s">
        <v>46</v>
      </c>
      <c r="D59" s="13">
        <v>11</v>
      </c>
      <c r="E59" s="13">
        <v>2</v>
      </c>
      <c r="F59" s="20" t="s">
        <v>16</v>
      </c>
      <c r="G59" s="13">
        <v>156</v>
      </c>
      <c r="H59" s="13">
        <v>2.5</v>
      </c>
      <c r="I59" s="13">
        <v>390</v>
      </c>
      <c r="J59" s="13">
        <v>4</v>
      </c>
      <c r="K59" s="14" t="s">
        <v>17</v>
      </c>
      <c r="L59" s="39">
        <v>2</v>
      </c>
      <c r="N59" s="13" t="s">
        <v>18</v>
      </c>
      <c r="Q59" s="7"/>
      <c r="R59" s="7"/>
      <c r="S59" s="7"/>
      <c r="T59" s="7"/>
      <c r="U59" s="7"/>
    </row>
    <row r="60" spans="1:21" x14ac:dyDescent="0.2">
      <c r="A60" s="7" t="s">
        <v>322</v>
      </c>
      <c r="B60" s="13" t="s">
        <v>306</v>
      </c>
      <c r="C60" s="13" t="s">
        <v>20</v>
      </c>
      <c r="D60" s="13">
        <v>11</v>
      </c>
      <c r="E60" s="13">
        <v>2</v>
      </c>
      <c r="F60" s="20" t="s">
        <v>16</v>
      </c>
      <c r="G60" s="13">
        <v>89</v>
      </c>
      <c r="H60" s="13">
        <v>2</v>
      </c>
      <c r="I60" s="13">
        <v>178</v>
      </c>
      <c r="J60" s="13">
        <v>4</v>
      </c>
      <c r="K60" s="14" t="s">
        <v>17</v>
      </c>
      <c r="L60" s="39">
        <v>2</v>
      </c>
      <c r="N60" s="13" t="s">
        <v>18</v>
      </c>
      <c r="Q60" s="7"/>
      <c r="R60" s="7"/>
      <c r="S60" s="7"/>
      <c r="T60" s="7"/>
      <c r="U60" s="7"/>
    </row>
    <row r="61" spans="1:21" s="7" customFormat="1" x14ac:dyDescent="0.2">
      <c r="A61" s="7" t="s">
        <v>323</v>
      </c>
      <c r="B61" s="13" t="s">
        <v>38</v>
      </c>
      <c r="C61" s="13" t="s">
        <v>15</v>
      </c>
      <c r="D61" s="13">
        <v>13</v>
      </c>
      <c r="E61" s="13">
        <v>2</v>
      </c>
      <c r="F61" s="20" t="s">
        <v>16</v>
      </c>
      <c r="G61" s="13">
        <v>8</v>
      </c>
      <c r="H61" s="13">
        <v>1.7</v>
      </c>
      <c r="I61" s="13">
        <v>13.6</v>
      </c>
      <c r="J61" s="13">
        <v>4</v>
      </c>
      <c r="K61" s="16" t="s">
        <v>27</v>
      </c>
      <c r="L61" s="39">
        <v>2</v>
      </c>
      <c r="M61" s="13"/>
      <c r="N61" s="13" t="s">
        <v>18</v>
      </c>
      <c r="O61" s="13"/>
      <c r="P61" s="13"/>
    </row>
    <row r="62" spans="1:21" x14ac:dyDescent="0.2">
      <c r="A62" s="7" t="s">
        <v>324</v>
      </c>
      <c r="B62" s="13" t="s">
        <v>22</v>
      </c>
      <c r="C62" s="13" t="s">
        <v>20</v>
      </c>
      <c r="D62" s="13">
        <v>8</v>
      </c>
      <c r="E62" s="13">
        <v>2</v>
      </c>
      <c r="F62" s="20" t="s">
        <v>16</v>
      </c>
      <c r="G62" s="13">
        <v>23</v>
      </c>
      <c r="H62" s="13">
        <v>1.5</v>
      </c>
      <c r="I62" s="13">
        <v>34.5</v>
      </c>
      <c r="J62" s="13">
        <v>4</v>
      </c>
      <c r="K62" s="14" t="s">
        <v>17</v>
      </c>
      <c r="L62" s="14">
        <v>3</v>
      </c>
      <c r="N62" s="13" t="s">
        <v>18</v>
      </c>
      <c r="Q62" s="7"/>
      <c r="R62" s="7"/>
      <c r="S62" s="7"/>
      <c r="T62" s="7"/>
      <c r="U62" s="7"/>
    </row>
    <row r="63" spans="1:21" x14ac:dyDescent="0.2">
      <c r="A63" s="7" t="s">
        <v>325</v>
      </c>
      <c r="B63" s="13" t="s">
        <v>326</v>
      </c>
      <c r="C63" s="13" t="s">
        <v>82</v>
      </c>
      <c r="D63" s="13">
        <v>9</v>
      </c>
      <c r="E63" s="13">
        <v>2</v>
      </c>
      <c r="F63" s="20" t="s">
        <v>16</v>
      </c>
      <c r="G63" s="13">
        <v>28</v>
      </c>
      <c r="H63" s="13">
        <v>2.4</v>
      </c>
      <c r="I63" s="13">
        <v>67.2</v>
      </c>
      <c r="J63" s="13">
        <v>4</v>
      </c>
      <c r="K63" s="14" t="s">
        <v>17</v>
      </c>
      <c r="L63" s="14">
        <v>3</v>
      </c>
      <c r="N63" s="13" t="s">
        <v>18</v>
      </c>
      <c r="Q63" s="7"/>
      <c r="R63" s="7"/>
      <c r="S63" s="7"/>
      <c r="T63" s="7"/>
      <c r="U63" s="7"/>
    </row>
    <row r="64" spans="1:21" x14ac:dyDescent="0.2">
      <c r="A64" s="7" t="s">
        <v>327</v>
      </c>
      <c r="B64" s="13" t="s">
        <v>55</v>
      </c>
      <c r="C64" s="13" t="s">
        <v>46</v>
      </c>
      <c r="D64" s="13">
        <v>12</v>
      </c>
      <c r="E64" s="13">
        <v>2</v>
      </c>
      <c r="F64" s="20" t="s">
        <v>16</v>
      </c>
      <c r="G64" s="13">
        <v>28</v>
      </c>
      <c r="H64" s="13">
        <v>2</v>
      </c>
      <c r="I64" s="13">
        <v>56</v>
      </c>
      <c r="J64" s="13">
        <v>4</v>
      </c>
      <c r="K64" s="14" t="s">
        <v>17</v>
      </c>
      <c r="L64" s="39">
        <v>2</v>
      </c>
      <c r="N64" s="13" t="s">
        <v>18</v>
      </c>
      <c r="Q64" s="7"/>
      <c r="R64" s="7"/>
      <c r="S64" s="7"/>
      <c r="T64" s="7"/>
      <c r="U64" s="7"/>
    </row>
    <row r="65" spans="1:21" x14ac:dyDescent="0.2">
      <c r="A65" s="7" t="s">
        <v>328</v>
      </c>
      <c r="B65" s="13" t="s">
        <v>24</v>
      </c>
      <c r="C65" s="13" t="s">
        <v>24</v>
      </c>
      <c r="D65" s="13" t="s">
        <v>24</v>
      </c>
      <c r="E65" s="13">
        <v>2</v>
      </c>
      <c r="F65" s="20" t="s">
        <v>16</v>
      </c>
      <c r="G65" s="13">
        <v>27</v>
      </c>
      <c r="H65" s="13">
        <v>2.7</v>
      </c>
      <c r="I65" s="13">
        <v>72.900000000000006</v>
      </c>
      <c r="J65" s="13">
        <v>4</v>
      </c>
      <c r="K65" s="14" t="s">
        <v>17</v>
      </c>
      <c r="L65" s="39">
        <v>2</v>
      </c>
      <c r="N65" s="13" t="s">
        <v>18</v>
      </c>
      <c r="Q65" s="7"/>
      <c r="R65" s="7"/>
      <c r="S65" s="7"/>
      <c r="T65" s="7"/>
      <c r="U65" s="7"/>
    </row>
    <row r="66" spans="1:21" x14ac:dyDescent="0.2">
      <c r="A66" s="7" t="s">
        <v>329</v>
      </c>
      <c r="B66" s="13" t="s">
        <v>24</v>
      </c>
      <c r="C66" s="13" t="s">
        <v>15</v>
      </c>
      <c r="D66" s="13">
        <v>7</v>
      </c>
      <c r="E66" s="13">
        <v>2</v>
      </c>
      <c r="F66" s="20" t="s">
        <v>16</v>
      </c>
      <c r="G66" s="13">
        <v>122</v>
      </c>
      <c r="H66" s="13">
        <v>2.2000000000000002</v>
      </c>
      <c r="I66" s="13">
        <v>268.39999999999998</v>
      </c>
      <c r="J66" s="13">
        <v>4</v>
      </c>
      <c r="K66" s="14" t="s">
        <v>17</v>
      </c>
      <c r="L66" s="14">
        <v>3</v>
      </c>
      <c r="N66" s="13" t="s">
        <v>18</v>
      </c>
      <c r="Q66" s="7"/>
      <c r="R66" s="7"/>
      <c r="S66" s="7"/>
      <c r="T66" s="7"/>
      <c r="U66" s="7"/>
    </row>
    <row r="67" spans="1:21" x14ac:dyDescent="0.2">
      <c r="A67" s="7" t="s">
        <v>330</v>
      </c>
      <c r="B67" s="13" t="s">
        <v>73</v>
      </c>
      <c r="C67" s="13" t="s">
        <v>15</v>
      </c>
      <c r="D67" s="13">
        <v>8</v>
      </c>
      <c r="E67" s="13">
        <v>2</v>
      </c>
      <c r="F67" s="20" t="s">
        <v>16</v>
      </c>
      <c r="G67" s="13">
        <v>38</v>
      </c>
      <c r="H67" s="13">
        <v>1.8</v>
      </c>
      <c r="I67" s="13">
        <v>68.400000000000006</v>
      </c>
      <c r="J67" s="13">
        <v>4</v>
      </c>
      <c r="K67" s="16" t="s">
        <v>27</v>
      </c>
      <c r="L67" s="26">
        <v>1</v>
      </c>
      <c r="N67" s="13" t="s">
        <v>18</v>
      </c>
      <c r="Q67" s="7"/>
      <c r="R67" s="7"/>
      <c r="S67" s="7"/>
      <c r="T67" s="7"/>
      <c r="U67" s="7"/>
    </row>
    <row r="68" spans="1:21" x14ac:dyDescent="0.2">
      <c r="A68" s="7" t="s">
        <v>331</v>
      </c>
      <c r="B68" s="13" t="s">
        <v>55</v>
      </c>
      <c r="C68" s="13" t="s">
        <v>15</v>
      </c>
      <c r="D68" s="13" t="s">
        <v>332</v>
      </c>
      <c r="E68" s="13">
        <v>2</v>
      </c>
      <c r="F68" s="20" t="s">
        <v>16</v>
      </c>
      <c r="G68" s="13">
        <v>7</v>
      </c>
      <c r="H68" s="13">
        <v>2.2999999999999998</v>
      </c>
      <c r="I68" s="13">
        <v>16.100000000000001</v>
      </c>
      <c r="J68" s="13">
        <v>4</v>
      </c>
      <c r="K68" s="16" t="s">
        <v>27</v>
      </c>
      <c r="L68" s="26">
        <v>1</v>
      </c>
      <c r="N68" s="13" t="s">
        <v>18</v>
      </c>
      <c r="Q68" s="7"/>
      <c r="R68" s="7"/>
      <c r="S68" s="7"/>
      <c r="T68" s="7"/>
      <c r="U68" s="7"/>
    </row>
    <row r="69" spans="1:21" s="7" customFormat="1" x14ac:dyDescent="0.2">
      <c r="A69" s="7" t="s">
        <v>333</v>
      </c>
      <c r="B69" s="13" t="s">
        <v>14</v>
      </c>
      <c r="C69" s="13" t="s">
        <v>20</v>
      </c>
      <c r="D69" s="13">
        <v>6</v>
      </c>
      <c r="E69" s="13">
        <v>2</v>
      </c>
      <c r="F69" s="20" t="s">
        <v>16</v>
      </c>
      <c r="G69" s="13">
        <v>75</v>
      </c>
      <c r="H69" s="13">
        <v>1.8</v>
      </c>
      <c r="I69" s="13">
        <v>135</v>
      </c>
      <c r="J69" s="13">
        <v>4</v>
      </c>
      <c r="K69" s="14" t="s">
        <v>17</v>
      </c>
      <c r="L69" s="39">
        <v>2</v>
      </c>
      <c r="M69" s="13"/>
      <c r="N69" s="13" t="s">
        <v>18</v>
      </c>
      <c r="O69" s="13"/>
      <c r="P69" s="13"/>
    </row>
    <row r="70" spans="1:21" s="7" customFormat="1" x14ac:dyDescent="0.2">
      <c r="A70" s="7" t="s">
        <v>334</v>
      </c>
      <c r="B70" s="13" t="s">
        <v>14</v>
      </c>
      <c r="C70" s="13" t="s">
        <v>15</v>
      </c>
      <c r="D70" s="13">
        <v>12</v>
      </c>
      <c r="E70" s="13">
        <v>2</v>
      </c>
      <c r="F70" s="20" t="s">
        <v>16</v>
      </c>
      <c r="G70" s="13">
        <v>10</v>
      </c>
      <c r="H70" s="13">
        <v>2</v>
      </c>
      <c r="I70" s="13">
        <v>20</v>
      </c>
      <c r="J70" s="13">
        <v>4</v>
      </c>
      <c r="K70" s="14" t="s">
        <v>17</v>
      </c>
      <c r="L70" s="39">
        <v>2</v>
      </c>
      <c r="M70" s="13"/>
      <c r="N70" s="13" t="s">
        <v>18</v>
      </c>
      <c r="O70" s="13"/>
      <c r="P70" s="13"/>
    </row>
    <row r="71" spans="1:21" s="7" customFormat="1" x14ac:dyDescent="0.2">
      <c r="A71" s="7" t="s">
        <v>335</v>
      </c>
      <c r="B71" s="13" t="s">
        <v>336</v>
      </c>
      <c r="C71" s="13" t="s">
        <v>82</v>
      </c>
      <c r="D71" s="13">
        <v>2</v>
      </c>
      <c r="E71" s="13">
        <v>2</v>
      </c>
      <c r="F71" s="20" t="s">
        <v>16</v>
      </c>
      <c r="G71" s="13">
        <v>15</v>
      </c>
      <c r="H71" s="13">
        <v>2.2999999999999998</v>
      </c>
      <c r="I71" s="13">
        <v>34.5</v>
      </c>
      <c r="J71" s="13">
        <v>4</v>
      </c>
      <c r="K71" s="16" t="s">
        <v>27</v>
      </c>
      <c r="L71" s="39">
        <v>2</v>
      </c>
      <c r="M71" s="13"/>
      <c r="N71" s="13" t="s">
        <v>18</v>
      </c>
      <c r="O71" s="13"/>
      <c r="P71" s="13"/>
    </row>
    <row r="72" spans="1:21" s="7" customFormat="1" x14ac:dyDescent="0.2">
      <c r="A72" s="7" t="s">
        <v>337</v>
      </c>
      <c r="B72" s="13" t="s">
        <v>24</v>
      </c>
      <c r="C72" s="13" t="s">
        <v>24</v>
      </c>
      <c r="D72" s="13" t="s">
        <v>24</v>
      </c>
      <c r="E72" s="13">
        <v>2</v>
      </c>
      <c r="F72" s="20" t="s">
        <v>16</v>
      </c>
      <c r="G72" s="13">
        <v>24</v>
      </c>
      <c r="H72" s="13">
        <v>1.8</v>
      </c>
      <c r="I72" s="13">
        <v>43.2</v>
      </c>
      <c r="J72" s="13">
        <v>4</v>
      </c>
      <c r="K72" s="14" t="s">
        <v>17</v>
      </c>
      <c r="L72" s="39">
        <v>2</v>
      </c>
      <c r="M72" s="13"/>
      <c r="N72" s="13" t="s">
        <v>18</v>
      </c>
      <c r="O72" s="13"/>
      <c r="P72" s="13"/>
    </row>
    <row r="73" spans="1:21" s="7" customFormat="1" x14ac:dyDescent="0.2">
      <c r="A73" s="7" t="s">
        <v>505</v>
      </c>
      <c r="B73" s="13" t="s">
        <v>24</v>
      </c>
      <c r="C73" s="13" t="s">
        <v>24</v>
      </c>
      <c r="D73" s="13" t="s">
        <v>24</v>
      </c>
      <c r="E73" s="13">
        <v>3</v>
      </c>
      <c r="F73" s="20" t="s">
        <v>16</v>
      </c>
      <c r="G73" s="13">
        <v>48</v>
      </c>
      <c r="H73" s="13">
        <v>2</v>
      </c>
      <c r="I73" s="13">
        <v>96</v>
      </c>
      <c r="J73" s="13">
        <v>4</v>
      </c>
      <c r="K73" s="14" t="s">
        <v>17</v>
      </c>
      <c r="L73" s="39">
        <v>2</v>
      </c>
      <c r="N73" s="7" t="s">
        <v>18</v>
      </c>
    </row>
    <row r="74" spans="1:21" s="7" customFormat="1" x14ac:dyDescent="0.2">
      <c r="A74" s="7" t="s">
        <v>338</v>
      </c>
      <c r="B74" s="13" t="s">
        <v>14</v>
      </c>
      <c r="C74" s="13" t="s">
        <v>15</v>
      </c>
      <c r="D74" s="13">
        <v>13</v>
      </c>
      <c r="E74" s="13">
        <v>2</v>
      </c>
      <c r="F74" s="20" t="s">
        <v>16</v>
      </c>
      <c r="G74" s="13">
        <v>66</v>
      </c>
      <c r="H74" s="13">
        <v>2.2999999999999998</v>
      </c>
      <c r="I74" s="13">
        <v>151.80000000000001</v>
      </c>
      <c r="J74" s="13">
        <v>4</v>
      </c>
      <c r="K74" s="16" t="s">
        <v>27</v>
      </c>
      <c r="L74" s="39">
        <v>2</v>
      </c>
      <c r="M74" s="13"/>
      <c r="N74" s="13" t="s">
        <v>18</v>
      </c>
      <c r="O74" s="13"/>
      <c r="P74" s="13"/>
    </row>
    <row r="75" spans="1:21" s="7" customFormat="1" x14ac:dyDescent="0.2">
      <c r="A75" s="7" t="s">
        <v>349</v>
      </c>
      <c r="B75" s="13" t="s">
        <v>24</v>
      </c>
      <c r="C75" s="13" t="s">
        <v>82</v>
      </c>
      <c r="D75" s="13">
        <v>8</v>
      </c>
      <c r="E75" s="13">
        <v>2</v>
      </c>
      <c r="F75" s="20" t="s">
        <v>16</v>
      </c>
      <c r="G75" s="13">
        <v>11</v>
      </c>
      <c r="H75" s="13">
        <v>2.1</v>
      </c>
      <c r="I75" s="13">
        <v>23.1</v>
      </c>
      <c r="J75" s="13">
        <v>4</v>
      </c>
      <c r="K75" s="16" t="s">
        <v>27</v>
      </c>
      <c r="L75" s="39">
        <v>2</v>
      </c>
      <c r="M75" s="13"/>
      <c r="N75" s="13" t="s">
        <v>18</v>
      </c>
      <c r="O75" s="13"/>
      <c r="P75" s="13"/>
    </row>
    <row r="76" spans="1:21" s="7" customFormat="1" ht="16.5" customHeight="1" x14ac:dyDescent="0.2">
      <c r="A76" s="7" t="s">
        <v>498</v>
      </c>
      <c r="B76" s="13" t="s">
        <v>375</v>
      </c>
      <c r="C76" s="13" t="s">
        <v>20</v>
      </c>
      <c r="D76" s="13">
        <v>7</v>
      </c>
      <c r="E76" s="13">
        <v>2</v>
      </c>
      <c r="F76" s="20" t="s">
        <v>16</v>
      </c>
      <c r="G76" s="13">
        <v>8</v>
      </c>
      <c r="H76" s="13">
        <v>2</v>
      </c>
      <c r="I76" s="13">
        <v>16</v>
      </c>
      <c r="J76" s="13">
        <v>4</v>
      </c>
      <c r="K76" s="14" t="s">
        <v>17</v>
      </c>
      <c r="L76" s="39">
        <v>2</v>
      </c>
      <c r="M76" s="7" t="s">
        <v>47</v>
      </c>
      <c r="N76" s="13" t="s">
        <v>18</v>
      </c>
    </row>
    <row r="77" spans="1:21" s="7" customFormat="1" x14ac:dyDescent="0.2">
      <c r="A77" s="7" t="s">
        <v>463</v>
      </c>
      <c r="B77" s="13" t="s">
        <v>73</v>
      </c>
      <c r="C77" s="13" t="s">
        <v>20</v>
      </c>
      <c r="D77" s="13">
        <v>9</v>
      </c>
      <c r="E77" s="13">
        <v>2</v>
      </c>
      <c r="F77" s="20" t="s">
        <v>16</v>
      </c>
      <c r="G77" s="13">
        <v>84</v>
      </c>
      <c r="H77" s="13">
        <v>2.2999999999999998</v>
      </c>
      <c r="I77" s="13">
        <v>193.2</v>
      </c>
      <c r="J77" s="13">
        <v>4</v>
      </c>
      <c r="K77" s="14" t="s">
        <v>17</v>
      </c>
      <c r="L77" s="14">
        <v>3</v>
      </c>
      <c r="N77" s="13" t="s">
        <v>18</v>
      </c>
    </row>
    <row r="78" spans="1:21" s="7" customFormat="1" x14ac:dyDescent="0.2">
      <c r="A78" s="7" t="s">
        <v>440</v>
      </c>
      <c r="B78" s="13" t="s">
        <v>24</v>
      </c>
      <c r="C78" s="13" t="s">
        <v>15</v>
      </c>
      <c r="D78" s="13">
        <v>11</v>
      </c>
      <c r="E78" s="13">
        <v>2</v>
      </c>
      <c r="F78" s="20" t="s">
        <v>16</v>
      </c>
      <c r="G78" s="13">
        <v>13</v>
      </c>
      <c r="H78" s="13">
        <v>1.4</v>
      </c>
      <c r="I78" s="13">
        <v>18.2</v>
      </c>
      <c r="J78" s="13">
        <v>4</v>
      </c>
      <c r="K78" s="14" t="s">
        <v>17</v>
      </c>
      <c r="L78" s="39">
        <v>2</v>
      </c>
      <c r="N78" s="13" t="s">
        <v>18</v>
      </c>
    </row>
    <row r="79" spans="1:21" s="7" customFormat="1" x14ac:dyDescent="0.2">
      <c r="A79" s="7" t="s">
        <v>441</v>
      </c>
      <c r="B79" s="13" t="s">
        <v>41</v>
      </c>
      <c r="C79" s="13" t="s">
        <v>20</v>
      </c>
      <c r="D79" s="13">
        <v>5</v>
      </c>
      <c r="E79" s="13">
        <v>2</v>
      </c>
      <c r="F79" s="20" t="s">
        <v>16</v>
      </c>
      <c r="G79" s="13">
        <v>6</v>
      </c>
      <c r="H79" s="13">
        <v>1.3</v>
      </c>
      <c r="I79" s="13">
        <v>7.8</v>
      </c>
      <c r="J79" s="13">
        <v>4</v>
      </c>
      <c r="K79" s="14" t="s">
        <v>17</v>
      </c>
      <c r="L79" s="39">
        <v>2</v>
      </c>
      <c r="N79" s="13" t="s">
        <v>18</v>
      </c>
    </row>
    <row r="80" spans="1:21" s="7" customFormat="1" x14ac:dyDescent="0.2">
      <c r="A80" s="7" t="s">
        <v>442</v>
      </c>
      <c r="B80" s="13" t="s">
        <v>24</v>
      </c>
      <c r="C80" s="13" t="s">
        <v>24</v>
      </c>
      <c r="D80" s="13" t="s">
        <v>24</v>
      </c>
      <c r="E80" s="13">
        <v>2</v>
      </c>
      <c r="F80" s="20" t="s">
        <v>16</v>
      </c>
      <c r="G80" s="13">
        <v>75</v>
      </c>
      <c r="H80" s="13">
        <v>2.5</v>
      </c>
      <c r="I80" s="13">
        <v>187.5</v>
      </c>
      <c r="J80" s="13">
        <v>4</v>
      </c>
      <c r="K80" s="14" t="s">
        <v>17</v>
      </c>
      <c r="L80" s="14">
        <v>3</v>
      </c>
      <c r="M80" s="7" t="s">
        <v>47</v>
      </c>
      <c r="N80" s="13" t="s">
        <v>18</v>
      </c>
    </row>
    <row r="81" spans="1:16" s="7" customFormat="1" x14ac:dyDescent="0.2">
      <c r="A81" s="7" t="s">
        <v>444</v>
      </c>
      <c r="B81" s="13" t="s">
        <v>445</v>
      </c>
      <c r="C81" s="13" t="s">
        <v>20</v>
      </c>
      <c r="D81" s="13">
        <v>8</v>
      </c>
      <c r="E81" s="13">
        <v>2</v>
      </c>
      <c r="F81" s="20" t="s">
        <v>16</v>
      </c>
      <c r="G81" s="13">
        <v>41</v>
      </c>
      <c r="H81" s="13">
        <v>1.9</v>
      </c>
      <c r="I81" s="13">
        <v>77.900000000000006</v>
      </c>
      <c r="J81" s="13">
        <v>4</v>
      </c>
      <c r="K81" s="14" t="s">
        <v>17</v>
      </c>
      <c r="L81" s="39">
        <v>2</v>
      </c>
      <c r="N81" s="13" t="s">
        <v>18</v>
      </c>
    </row>
    <row r="82" spans="1:16" s="7" customFormat="1" x14ac:dyDescent="0.2">
      <c r="A82" s="7" t="s">
        <v>507</v>
      </c>
      <c r="B82" s="7" t="s">
        <v>44</v>
      </c>
      <c r="C82" s="7" t="s">
        <v>15</v>
      </c>
      <c r="D82" s="7">
        <v>7</v>
      </c>
      <c r="E82" s="7">
        <v>2</v>
      </c>
      <c r="F82" s="62" t="s">
        <v>16</v>
      </c>
      <c r="G82" s="7">
        <v>74</v>
      </c>
      <c r="H82" s="7">
        <v>2.2999999999999998</v>
      </c>
      <c r="I82" s="7">
        <v>170.2</v>
      </c>
      <c r="J82" s="7">
        <v>4</v>
      </c>
      <c r="K82" s="14" t="s">
        <v>17</v>
      </c>
      <c r="L82" s="14">
        <v>3</v>
      </c>
      <c r="N82" s="68"/>
    </row>
    <row r="83" spans="1:16" s="7" customFormat="1" x14ac:dyDescent="0.2">
      <c r="A83" s="7" t="s">
        <v>446</v>
      </c>
      <c r="B83" s="13" t="s">
        <v>24</v>
      </c>
      <c r="C83" s="13" t="s">
        <v>24</v>
      </c>
      <c r="D83" s="13" t="s">
        <v>24</v>
      </c>
      <c r="E83" s="13">
        <v>2</v>
      </c>
      <c r="F83" s="20" t="s">
        <v>16</v>
      </c>
      <c r="G83" s="13">
        <v>38</v>
      </c>
      <c r="H83" s="13">
        <v>2.5</v>
      </c>
      <c r="I83" s="13">
        <v>95</v>
      </c>
      <c r="J83" s="13">
        <v>4</v>
      </c>
      <c r="K83" s="14" t="s">
        <v>17</v>
      </c>
      <c r="L83" s="39">
        <v>2</v>
      </c>
      <c r="M83" s="7" t="s">
        <v>47</v>
      </c>
      <c r="N83" s="13" t="s">
        <v>18</v>
      </c>
    </row>
    <row r="84" spans="1:16" s="7" customFormat="1" x14ac:dyDescent="0.2">
      <c r="A84" s="7" t="s">
        <v>464</v>
      </c>
      <c r="B84" s="13" t="s">
        <v>60</v>
      </c>
      <c r="C84" s="13" t="s">
        <v>20</v>
      </c>
      <c r="D84" s="13">
        <v>6</v>
      </c>
      <c r="E84" s="13">
        <v>2</v>
      </c>
      <c r="F84" s="20" t="s">
        <v>16</v>
      </c>
      <c r="G84" s="13">
        <v>17</v>
      </c>
      <c r="H84" s="13">
        <v>1.9</v>
      </c>
      <c r="I84" s="13">
        <v>32.299999999999997</v>
      </c>
      <c r="J84" s="13">
        <v>4</v>
      </c>
      <c r="K84" s="14" t="s">
        <v>17</v>
      </c>
      <c r="L84" s="14">
        <v>3</v>
      </c>
      <c r="N84" s="13" t="s">
        <v>18</v>
      </c>
    </row>
    <row r="85" spans="1:16" s="7" customFormat="1" x14ac:dyDescent="0.2">
      <c r="A85" s="7" t="s">
        <v>452</v>
      </c>
      <c r="B85" s="13" t="s">
        <v>73</v>
      </c>
      <c r="C85" s="13" t="s">
        <v>20</v>
      </c>
      <c r="D85" s="13">
        <v>9</v>
      </c>
      <c r="E85" s="13">
        <v>2</v>
      </c>
      <c r="F85" s="20" t="s">
        <v>16</v>
      </c>
      <c r="G85" s="13">
        <v>7</v>
      </c>
      <c r="H85" s="13">
        <v>1.2</v>
      </c>
      <c r="I85" s="13">
        <v>8.1999999999999993</v>
      </c>
      <c r="J85" s="13">
        <v>4</v>
      </c>
      <c r="K85" s="16" t="s">
        <v>27</v>
      </c>
      <c r="L85" s="39">
        <v>2</v>
      </c>
      <c r="N85" s="13" t="s">
        <v>18</v>
      </c>
    </row>
    <row r="86" spans="1:16" s="7" customFormat="1" x14ac:dyDescent="0.2">
      <c r="A86" s="7" t="s">
        <v>459</v>
      </c>
      <c r="B86" s="13" t="s">
        <v>24</v>
      </c>
      <c r="C86" s="13" t="s">
        <v>46</v>
      </c>
      <c r="D86" s="13">
        <v>5</v>
      </c>
      <c r="E86" s="13">
        <v>2</v>
      </c>
      <c r="F86" s="20" t="s">
        <v>16</v>
      </c>
      <c r="G86" s="13">
        <v>45</v>
      </c>
      <c r="H86" s="13">
        <v>3.2</v>
      </c>
      <c r="I86" s="13">
        <v>144</v>
      </c>
      <c r="J86" s="13">
        <v>4</v>
      </c>
      <c r="K86" s="14" t="s">
        <v>17</v>
      </c>
      <c r="L86" s="14">
        <v>3</v>
      </c>
      <c r="N86" s="13" t="s">
        <v>18</v>
      </c>
    </row>
    <row r="87" spans="1:16" s="7" customFormat="1" x14ac:dyDescent="0.2">
      <c r="A87" s="7" t="s">
        <v>461</v>
      </c>
      <c r="B87" s="13" t="s">
        <v>73</v>
      </c>
      <c r="C87" s="13" t="s">
        <v>15</v>
      </c>
      <c r="D87" s="13">
        <v>6</v>
      </c>
      <c r="E87" s="13">
        <v>2</v>
      </c>
      <c r="F87" s="20" t="s">
        <v>16</v>
      </c>
      <c r="G87" s="13">
        <v>25</v>
      </c>
      <c r="H87" s="13">
        <v>1.9</v>
      </c>
      <c r="I87" s="13">
        <v>47.5</v>
      </c>
      <c r="J87" s="13">
        <v>4</v>
      </c>
      <c r="K87" s="14" t="s">
        <v>17</v>
      </c>
      <c r="L87" s="39">
        <v>2</v>
      </c>
      <c r="N87" s="13" t="s">
        <v>18</v>
      </c>
    </row>
    <row r="88" spans="1:16" s="7" customFormat="1" x14ac:dyDescent="0.2">
      <c r="A88" s="7" t="s">
        <v>476</v>
      </c>
      <c r="B88" s="13" t="s">
        <v>14</v>
      </c>
      <c r="C88" s="13" t="s">
        <v>20</v>
      </c>
      <c r="D88" s="13">
        <v>4</v>
      </c>
      <c r="E88" s="13">
        <v>2</v>
      </c>
      <c r="F88" s="20" t="s">
        <v>16</v>
      </c>
      <c r="G88" s="13">
        <v>56</v>
      </c>
      <c r="H88" s="13">
        <v>4</v>
      </c>
      <c r="I88" s="13">
        <v>224</v>
      </c>
      <c r="J88" s="13">
        <v>4</v>
      </c>
      <c r="K88" s="14" t="s">
        <v>17</v>
      </c>
      <c r="L88" s="39">
        <v>2</v>
      </c>
      <c r="N88" s="13" t="s">
        <v>18</v>
      </c>
    </row>
    <row r="89" spans="1:16" s="7" customFormat="1" x14ac:dyDescent="0.2">
      <c r="A89" s="7" t="s">
        <v>477</v>
      </c>
      <c r="B89" s="13" t="s">
        <v>106</v>
      </c>
      <c r="C89" s="13" t="s">
        <v>20</v>
      </c>
      <c r="D89" s="13">
        <v>10</v>
      </c>
      <c r="E89" s="13">
        <v>2</v>
      </c>
      <c r="F89" s="20" t="s">
        <v>16</v>
      </c>
      <c r="G89" s="13">
        <v>7</v>
      </c>
      <c r="H89" s="13">
        <v>1.7</v>
      </c>
      <c r="I89" s="13">
        <v>11.9</v>
      </c>
      <c r="J89" s="13">
        <v>4</v>
      </c>
      <c r="K89" s="16" t="s">
        <v>27</v>
      </c>
      <c r="L89" s="39">
        <v>2</v>
      </c>
      <c r="N89" s="13" t="s">
        <v>18</v>
      </c>
    </row>
    <row r="90" spans="1:16" s="7" customFormat="1" x14ac:dyDescent="0.2">
      <c r="A90" s="7" t="s">
        <v>480</v>
      </c>
      <c r="B90" s="13" t="s">
        <v>24</v>
      </c>
      <c r="C90" s="13" t="s">
        <v>46</v>
      </c>
      <c r="D90" s="13">
        <v>9</v>
      </c>
      <c r="E90" s="13">
        <v>2</v>
      </c>
      <c r="F90" s="20" t="s">
        <v>16</v>
      </c>
      <c r="G90" s="13">
        <v>18</v>
      </c>
      <c r="H90" s="13">
        <v>2.2999999999999998</v>
      </c>
      <c r="I90" s="13">
        <v>41.4</v>
      </c>
      <c r="J90" s="13">
        <v>4</v>
      </c>
      <c r="K90" s="16" t="s">
        <v>27</v>
      </c>
      <c r="L90" s="39">
        <v>2</v>
      </c>
      <c r="N90" s="13" t="s">
        <v>18</v>
      </c>
    </row>
    <row r="91" spans="1:16" s="7" customFormat="1" x14ac:dyDescent="0.2">
      <c r="A91" s="7" t="s">
        <v>484</v>
      </c>
      <c r="B91" s="13" t="s">
        <v>24</v>
      </c>
      <c r="C91" s="13" t="s">
        <v>20</v>
      </c>
      <c r="D91" s="13">
        <v>9</v>
      </c>
      <c r="E91" s="13">
        <v>2</v>
      </c>
      <c r="F91" s="20" t="s">
        <v>16</v>
      </c>
      <c r="G91" s="13">
        <v>43</v>
      </c>
      <c r="H91" s="13">
        <v>3.1</v>
      </c>
      <c r="I91" s="13">
        <v>133.30000000000001</v>
      </c>
      <c r="J91" s="13">
        <v>4</v>
      </c>
      <c r="K91" s="14" t="s">
        <v>17</v>
      </c>
      <c r="L91" s="14">
        <v>3</v>
      </c>
      <c r="N91" s="13" t="s">
        <v>18</v>
      </c>
    </row>
    <row r="92" spans="1:16" s="7" customFormat="1" x14ac:dyDescent="0.2">
      <c r="A92" s="7" t="s">
        <v>486</v>
      </c>
      <c r="B92" s="13" t="s">
        <v>24</v>
      </c>
      <c r="C92" s="13" t="s">
        <v>15</v>
      </c>
      <c r="D92" s="13">
        <v>8</v>
      </c>
      <c r="E92" s="13">
        <v>2</v>
      </c>
      <c r="F92" s="20" t="s">
        <v>16</v>
      </c>
      <c r="G92" s="13">
        <v>62</v>
      </c>
      <c r="H92" s="13">
        <v>2</v>
      </c>
      <c r="I92" s="13">
        <v>124</v>
      </c>
      <c r="J92" s="13">
        <v>4</v>
      </c>
      <c r="K92" s="14" t="s">
        <v>17</v>
      </c>
      <c r="L92" s="14">
        <v>3</v>
      </c>
      <c r="N92" s="13" t="s">
        <v>18</v>
      </c>
    </row>
    <row r="93" spans="1:16" s="7" customFormat="1" x14ac:dyDescent="0.2">
      <c r="A93" s="7" t="s">
        <v>490</v>
      </c>
      <c r="B93" s="13" t="s">
        <v>14</v>
      </c>
      <c r="C93" s="13" t="s">
        <v>15</v>
      </c>
      <c r="D93" s="13">
        <v>6</v>
      </c>
      <c r="E93" s="13">
        <v>2</v>
      </c>
      <c r="F93" s="20" t="s">
        <v>16</v>
      </c>
      <c r="G93" s="13">
        <v>21</v>
      </c>
      <c r="H93" s="13">
        <v>1.5</v>
      </c>
      <c r="I93" s="13">
        <v>31.5</v>
      </c>
      <c r="J93" s="13">
        <v>4</v>
      </c>
      <c r="K93" s="14" t="s">
        <v>17</v>
      </c>
      <c r="L93" s="39">
        <v>2</v>
      </c>
      <c r="N93" s="13" t="s">
        <v>18</v>
      </c>
    </row>
    <row r="94" spans="1:16" s="7" customFormat="1" x14ac:dyDescent="0.2">
      <c r="A94" s="7" t="s">
        <v>492</v>
      </c>
      <c r="B94" s="13" t="s">
        <v>14</v>
      </c>
      <c r="C94" s="13" t="s">
        <v>20</v>
      </c>
      <c r="D94" s="13">
        <v>7</v>
      </c>
      <c r="E94" s="13">
        <v>2</v>
      </c>
      <c r="F94" s="20" t="s">
        <v>16</v>
      </c>
      <c r="G94" s="13">
        <v>66</v>
      </c>
      <c r="H94" s="13">
        <v>2.8</v>
      </c>
      <c r="I94" s="13">
        <v>184.8</v>
      </c>
      <c r="J94" s="13">
        <v>5</v>
      </c>
      <c r="K94" s="14" t="s">
        <v>17</v>
      </c>
      <c r="L94" s="14">
        <v>3</v>
      </c>
      <c r="N94" s="13" t="s">
        <v>18</v>
      </c>
    </row>
    <row r="95" spans="1:16" s="7" customFormat="1" x14ac:dyDescent="0.2">
      <c r="A95" s="7" t="s">
        <v>495</v>
      </c>
      <c r="B95" s="13" t="s">
        <v>24</v>
      </c>
      <c r="C95" s="13" t="s">
        <v>15</v>
      </c>
      <c r="D95" s="13">
        <v>9</v>
      </c>
      <c r="E95" s="13">
        <v>2</v>
      </c>
      <c r="F95" s="20" t="s">
        <v>16</v>
      </c>
      <c r="G95" s="13">
        <v>47</v>
      </c>
      <c r="H95" s="13">
        <v>2.8</v>
      </c>
      <c r="I95" s="13">
        <v>181.8</v>
      </c>
      <c r="J95" s="13">
        <v>4</v>
      </c>
      <c r="K95" s="14" t="s">
        <v>17</v>
      </c>
      <c r="L95" s="39">
        <v>2</v>
      </c>
      <c r="N95" s="13" t="s">
        <v>18</v>
      </c>
    </row>
    <row r="96" spans="1:16" s="7" customFormat="1" x14ac:dyDescent="0.2">
      <c r="A96" s="7" t="s">
        <v>339</v>
      </c>
      <c r="B96" s="13" t="s">
        <v>73</v>
      </c>
      <c r="C96" s="13" t="s">
        <v>20</v>
      </c>
      <c r="D96" s="13" t="s">
        <v>332</v>
      </c>
      <c r="E96" s="13">
        <v>2</v>
      </c>
      <c r="F96" s="20" t="s">
        <v>16</v>
      </c>
      <c r="G96" s="13">
        <v>16</v>
      </c>
      <c r="H96" s="13">
        <v>1.5</v>
      </c>
      <c r="I96" s="13">
        <v>24</v>
      </c>
      <c r="J96" s="13">
        <v>4</v>
      </c>
      <c r="K96" s="16" t="s">
        <v>27</v>
      </c>
      <c r="L96" s="39">
        <v>2</v>
      </c>
      <c r="M96" s="13"/>
      <c r="N96" s="13" t="s">
        <v>18</v>
      </c>
      <c r="O96" s="13"/>
      <c r="P96" s="13"/>
    </row>
    <row r="97" spans="1:21" s="7" customFormat="1" x14ac:dyDescent="0.2">
      <c r="A97" s="7" t="s">
        <v>340</v>
      </c>
      <c r="B97" s="13" t="s">
        <v>55</v>
      </c>
      <c r="C97" s="13" t="s">
        <v>15</v>
      </c>
      <c r="D97" s="13">
        <v>8</v>
      </c>
      <c r="E97" s="13">
        <v>2</v>
      </c>
      <c r="F97" s="20" t="s">
        <v>16</v>
      </c>
      <c r="G97" s="13">
        <v>9</v>
      </c>
      <c r="H97" s="13">
        <v>2.2999999999999998</v>
      </c>
      <c r="I97" s="13">
        <v>20.7</v>
      </c>
      <c r="J97" s="13">
        <v>4</v>
      </c>
      <c r="K97" s="14" t="s">
        <v>17</v>
      </c>
      <c r="L97" s="14">
        <v>3</v>
      </c>
      <c r="M97" s="13"/>
      <c r="N97" s="13" t="s">
        <v>18</v>
      </c>
      <c r="O97" s="13"/>
      <c r="P97" s="13"/>
    </row>
    <row r="98" spans="1:21" s="7" customFormat="1" x14ac:dyDescent="0.2">
      <c r="A98" s="7" t="s">
        <v>341</v>
      </c>
      <c r="B98" s="13" t="s">
        <v>73</v>
      </c>
      <c r="C98" s="13" t="s">
        <v>82</v>
      </c>
      <c r="D98" s="13">
        <v>11</v>
      </c>
      <c r="E98" s="13">
        <v>2</v>
      </c>
      <c r="F98" s="20" t="s">
        <v>16</v>
      </c>
      <c r="G98" s="13">
        <v>32</v>
      </c>
      <c r="H98" s="13">
        <v>3</v>
      </c>
      <c r="I98" s="13">
        <v>96</v>
      </c>
      <c r="J98" s="13">
        <v>4</v>
      </c>
      <c r="K98" s="14" t="s">
        <v>17</v>
      </c>
      <c r="L98" s="14">
        <v>3</v>
      </c>
      <c r="M98" s="13"/>
      <c r="N98" s="13" t="s">
        <v>18</v>
      </c>
      <c r="O98" s="13"/>
      <c r="P98" s="13"/>
    </row>
    <row r="99" spans="1:21" x14ac:dyDescent="0.2">
      <c r="A99" s="7" t="s">
        <v>342</v>
      </c>
      <c r="B99" s="13" t="s">
        <v>343</v>
      </c>
      <c r="C99" s="13" t="s">
        <v>15</v>
      </c>
      <c r="D99" s="13">
        <v>7</v>
      </c>
      <c r="E99" s="13">
        <v>2</v>
      </c>
      <c r="F99" s="20" t="s">
        <v>16</v>
      </c>
      <c r="G99" s="13">
        <v>42</v>
      </c>
      <c r="H99" s="13">
        <v>2</v>
      </c>
      <c r="I99" s="13">
        <v>84</v>
      </c>
      <c r="J99" s="13">
        <v>4</v>
      </c>
      <c r="K99" s="16" t="s">
        <v>27</v>
      </c>
      <c r="L99" s="39">
        <v>2</v>
      </c>
      <c r="N99" s="13" t="s">
        <v>18</v>
      </c>
      <c r="Q99" s="7"/>
      <c r="R99" s="7"/>
      <c r="S99" s="7"/>
      <c r="T99" s="7"/>
      <c r="U99" s="7"/>
    </row>
    <row r="100" spans="1:21" x14ac:dyDescent="0.2">
      <c r="A100" s="7" t="s">
        <v>344</v>
      </c>
      <c r="B100" s="13" t="s">
        <v>345</v>
      </c>
      <c r="C100" s="13" t="s">
        <v>15</v>
      </c>
      <c r="D100" s="13">
        <v>6</v>
      </c>
      <c r="E100" s="13">
        <v>2</v>
      </c>
      <c r="F100" s="20" t="s">
        <v>16</v>
      </c>
      <c r="G100" s="13">
        <v>24</v>
      </c>
      <c r="H100" s="13">
        <v>2.6</v>
      </c>
      <c r="I100" s="13">
        <v>62.4</v>
      </c>
      <c r="J100" s="13">
        <v>4</v>
      </c>
      <c r="K100" s="16" t="s">
        <v>27</v>
      </c>
      <c r="L100" s="39">
        <v>2</v>
      </c>
      <c r="N100" s="13" t="s">
        <v>18</v>
      </c>
      <c r="Q100" s="7"/>
      <c r="R100" s="7"/>
      <c r="S100" s="7"/>
      <c r="T100" s="7"/>
      <c r="U100" s="7"/>
    </row>
    <row r="101" spans="1:21" x14ac:dyDescent="0.2">
      <c r="A101" s="7" t="s">
        <v>346</v>
      </c>
      <c r="B101" s="13" t="s">
        <v>73</v>
      </c>
      <c r="C101" s="13" t="s">
        <v>46</v>
      </c>
      <c r="D101" s="13">
        <v>8</v>
      </c>
      <c r="E101" s="13">
        <v>2</v>
      </c>
      <c r="F101" s="20" t="s">
        <v>16</v>
      </c>
      <c r="G101" s="13">
        <v>55</v>
      </c>
      <c r="H101" s="13">
        <v>2</v>
      </c>
      <c r="I101" s="13">
        <v>110</v>
      </c>
      <c r="J101" s="13">
        <v>4</v>
      </c>
      <c r="K101" s="14" t="s">
        <v>17</v>
      </c>
      <c r="L101" s="39">
        <v>2</v>
      </c>
      <c r="N101" s="13" t="s">
        <v>18</v>
      </c>
      <c r="Q101" s="7"/>
      <c r="R101" s="7"/>
      <c r="S101" s="7"/>
      <c r="T101" s="7"/>
      <c r="U101" s="7"/>
    </row>
    <row r="102" spans="1:21" x14ac:dyDescent="0.2">
      <c r="A102" s="7" t="s">
        <v>347</v>
      </c>
      <c r="B102" s="13" t="s">
        <v>14</v>
      </c>
      <c r="C102" s="13" t="s">
        <v>15</v>
      </c>
      <c r="D102" s="13">
        <v>7</v>
      </c>
      <c r="E102" s="13">
        <v>2</v>
      </c>
      <c r="F102" s="20" t="s">
        <v>16</v>
      </c>
      <c r="G102" s="13">
        <v>64</v>
      </c>
      <c r="H102" s="13">
        <v>2.1</v>
      </c>
      <c r="I102" s="13">
        <v>134.4</v>
      </c>
      <c r="J102" s="13">
        <v>4</v>
      </c>
      <c r="K102" s="16" t="s">
        <v>27</v>
      </c>
      <c r="L102" s="39">
        <v>2</v>
      </c>
      <c r="N102" s="13" t="s">
        <v>18</v>
      </c>
      <c r="Q102" s="7"/>
      <c r="R102" s="7"/>
      <c r="S102" s="7"/>
      <c r="T102" s="7"/>
      <c r="U102" s="7"/>
    </row>
    <row r="103" spans="1:21" s="7" customFormat="1" x14ac:dyDescent="0.2">
      <c r="A103" s="44"/>
      <c r="B103" s="43"/>
      <c r="C103" s="43"/>
      <c r="D103" s="43"/>
      <c r="E103" s="43"/>
      <c r="F103" s="44"/>
      <c r="G103" s="43"/>
      <c r="H103" s="43"/>
      <c r="I103" s="43"/>
      <c r="J103" s="43"/>
      <c r="K103" s="43"/>
      <c r="L103" s="43"/>
      <c r="M103" s="43"/>
      <c r="N103" s="43"/>
      <c r="O103" s="13"/>
      <c r="P103" s="13"/>
      <c r="Q103" s="13"/>
      <c r="R103" s="13"/>
      <c r="S103" s="13"/>
      <c r="T103" s="13"/>
      <c r="U103" s="13"/>
    </row>
    <row r="104" spans="1:21" s="7" customFormat="1" x14ac:dyDescent="0.2">
      <c r="B104" s="7" t="s">
        <v>150</v>
      </c>
      <c r="C104" s="24">
        <f>COUNTIF(C21:C102,"M")/COUNTA(C21:C102)</f>
        <v>0.10975609756097561</v>
      </c>
      <c r="D104" s="18">
        <f>AVERAGE(D21:D102)</f>
        <v>7.833333333333333</v>
      </c>
      <c r="E104" s="18">
        <f>AVERAGE(E21:E102)</f>
        <v>1.9878048780487805</v>
      </c>
      <c r="F104" s="7" t="s">
        <v>151</v>
      </c>
      <c r="G104" s="18">
        <f>AVERAGE(G21:G102)</f>
        <v>39.439024390243901</v>
      </c>
      <c r="H104" s="18">
        <f>AVERAGE(H21:H102)</f>
        <v>2.2426829268292687</v>
      </c>
      <c r="I104" s="18">
        <f>AVERAGE(I21:I102)</f>
        <v>96.658024691358008</v>
      </c>
      <c r="J104" s="14" t="s">
        <v>17</v>
      </c>
      <c r="K104" s="24">
        <f>COUNTIF(K2:K102,"High")/COUNTA(K2:K102)</f>
        <v>0.65346534653465349</v>
      </c>
      <c r="L104" s="24">
        <f>COUNTIF(L2:L102,"1")/COUNTA(L2:L102)</f>
        <v>2.9702970297029702E-2</v>
      </c>
      <c r="M104" s="26">
        <v>1</v>
      </c>
      <c r="N104" s="13"/>
      <c r="O104" s="13"/>
      <c r="P104" s="13"/>
      <c r="Q104" s="13"/>
      <c r="R104" s="13"/>
      <c r="S104" s="13"/>
      <c r="T104" s="13"/>
      <c r="U104" s="13"/>
    </row>
    <row r="105" spans="1:21" s="7" customFormat="1" x14ac:dyDescent="0.2">
      <c r="B105" s="7" t="s">
        <v>152</v>
      </c>
      <c r="C105" s="24">
        <f>COUNTIF(C21:C102,"Mc")/COUNTA(C21:C102)</f>
        <v>0.34146341463414637</v>
      </c>
      <c r="D105" s="13">
        <f>MEDIAN(D21:D102)</f>
        <v>8</v>
      </c>
      <c r="E105" s="13">
        <f>MEDIAN(E21:E102)</f>
        <v>2</v>
      </c>
      <c r="F105" s="7" t="s">
        <v>153</v>
      </c>
      <c r="G105" s="18">
        <f>MEDIAN(G21:G102)</f>
        <v>35</v>
      </c>
      <c r="H105" s="18">
        <f>MEDIAN(H21:H102)</f>
        <v>2.1</v>
      </c>
      <c r="I105" s="18">
        <f>MEDIAN(I21:I102)</f>
        <v>77.900000000000006</v>
      </c>
      <c r="J105" s="16" t="s">
        <v>27</v>
      </c>
      <c r="K105" s="24">
        <f>COUNTIF(K2:K102,"low")/COUNTA(K2:K102)</f>
        <v>0.34653465346534651</v>
      </c>
      <c r="L105" s="24">
        <f>COUNTIF(L2:L102,"2")/COUNTA(L2:L102)</f>
        <v>0.73267326732673266</v>
      </c>
      <c r="M105" s="15">
        <v>2</v>
      </c>
      <c r="N105" s="13"/>
      <c r="O105" s="13"/>
      <c r="P105" s="13"/>
      <c r="Q105" s="13"/>
      <c r="R105" s="13"/>
      <c r="S105" s="13"/>
      <c r="T105" s="13"/>
      <c r="U105" s="13"/>
    </row>
    <row r="106" spans="1:21" s="7" customFormat="1" x14ac:dyDescent="0.2">
      <c r="B106" s="7" t="s">
        <v>154</v>
      </c>
      <c r="C106" s="24">
        <f>COUNTIF(C21:C102,"F")/COUNTA(C21:C102)</f>
        <v>7.3170731707317069E-2</v>
      </c>
      <c r="D106" s="13"/>
      <c r="E106" s="13"/>
      <c r="G106" s="13"/>
      <c r="H106" s="13"/>
      <c r="I106" s="13"/>
      <c r="J106" s="27" t="s">
        <v>319</v>
      </c>
      <c r="K106" s="24">
        <f>COUNTIF(K2:K102,".")/COUNTA(K2:K102)</f>
        <v>0</v>
      </c>
      <c r="L106" s="24">
        <f>COUNTIF(L2:L102,"3")/COUNTA(L2:L102)</f>
        <v>0.23762376237623761</v>
      </c>
      <c r="M106" s="14">
        <v>3</v>
      </c>
      <c r="N106" s="13"/>
      <c r="O106" s="13"/>
      <c r="P106" s="13"/>
      <c r="Q106" s="13"/>
      <c r="R106" s="13"/>
      <c r="S106" s="13"/>
      <c r="T106" s="13"/>
      <c r="U106" s="13"/>
    </row>
    <row r="107" spans="1:21" s="7" customFormat="1" x14ac:dyDescent="0.2">
      <c r="B107" s="7" t="s">
        <v>155</v>
      </c>
      <c r="C107" s="24">
        <f>COUNTIF(C21:C102,"Fs")/COUNTA(C21:C102)</f>
        <v>0.35365853658536583</v>
      </c>
      <c r="D107" s="13"/>
      <c r="E107" s="13"/>
      <c r="G107" s="13"/>
      <c r="H107" s="13"/>
      <c r="I107" s="13"/>
      <c r="J107" s="13"/>
      <c r="K107" s="24"/>
      <c r="L107" s="24">
        <f>COUNTIF(L2:L102,".")/COUNTA(L2:L102)</f>
        <v>0</v>
      </c>
      <c r="M107" s="7" t="s">
        <v>319</v>
      </c>
      <c r="N107" s="13"/>
      <c r="O107" s="13"/>
      <c r="P107" s="13"/>
      <c r="Q107" s="13"/>
      <c r="R107" s="13"/>
      <c r="S107" s="13"/>
      <c r="T107" s="13"/>
      <c r="U107" s="13"/>
    </row>
    <row r="108" spans="1:21" s="7" customFormat="1" x14ac:dyDescent="0.2">
      <c r="B108" s="13"/>
      <c r="C108" s="13"/>
      <c r="D108" s="13"/>
      <c r="E108" s="13"/>
      <c r="G108" s="13"/>
      <c r="H108" s="13"/>
      <c r="I108" s="13"/>
      <c r="J108" s="13" t="s">
        <v>156</v>
      </c>
      <c r="K108" s="24">
        <f>SUM(K104:K107)</f>
        <v>1</v>
      </c>
      <c r="L108" s="24">
        <f>SUM(L104:L107)</f>
        <v>1</v>
      </c>
      <c r="M108" s="13" t="s">
        <v>156</v>
      </c>
      <c r="N108" s="13"/>
      <c r="O108" s="13"/>
      <c r="P108" s="13"/>
      <c r="Q108" s="13"/>
      <c r="R108" s="13"/>
      <c r="S108" s="13"/>
      <c r="T108" s="13"/>
      <c r="U108" s="13"/>
    </row>
    <row r="109" spans="1:21" s="7" customFormat="1" x14ac:dyDescent="0.2">
      <c r="B109" s="13"/>
      <c r="C109" s="13"/>
      <c r="D109" s="13"/>
      <c r="E109" s="13"/>
      <c r="G109" s="13"/>
      <c r="H109" s="13"/>
      <c r="I109" s="13"/>
      <c r="J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s="7" customFormat="1" x14ac:dyDescent="0.2">
      <c r="B110" s="13"/>
      <c r="C110" s="13"/>
      <c r="D110" s="13"/>
      <c r="E110" s="13"/>
      <c r="G110" s="13"/>
      <c r="H110" s="13"/>
      <c r="I110" s="13"/>
      <c r="J110" s="13" t="s">
        <v>17</v>
      </c>
      <c r="K110" s="7">
        <f>COUNTIF(K2:K102,"high")</f>
        <v>66</v>
      </c>
      <c r="L110" s="7">
        <f>COUNTIF(L2:L102,"1")</f>
        <v>3</v>
      </c>
      <c r="M110" s="13">
        <v>1</v>
      </c>
      <c r="N110" s="13"/>
      <c r="O110" s="13"/>
      <c r="P110" s="13"/>
      <c r="Q110" s="13"/>
      <c r="R110" s="13"/>
      <c r="S110" s="13"/>
      <c r="T110" s="13"/>
      <c r="U110" s="13"/>
    </row>
    <row r="111" spans="1:21" x14ac:dyDescent="0.2">
      <c r="E111" s="7" t="s">
        <v>160</v>
      </c>
      <c r="F111" s="13">
        <v>24</v>
      </c>
      <c r="G111" s="13" t="s">
        <v>252</v>
      </c>
      <c r="J111" s="13" t="s">
        <v>27</v>
      </c>
      <c r="K111" s="7">
        <f>COUNTIF(K2:K102,"low")</f>
        <v>35</v>
      </c>
      <c r="L111" s="7">
        <f>COUNTIF(L2:L102,"2")</f>
        <v>74</v>
      </c>
      <c r="M111" s="13">
        <v>2</v>
      </c>
    </row>
    <row r="112" spans="1:21" x14ac:dyDescent="0.2">
      <c r="E112" s="7" t="s">
        <v>165</v>
      </c>
      <c r="F112" s="13">
        <v>42</v>
      </c>
      <c r="G112" s="13" t="s">
        <v>506</v>
      </c>
      <c r="J112" s="13" t="s">
        <v>319</v>
      </c>
      <c r="K112" s="7">
        <f>COUNTIF(K2:K102,".")</f>
        <v>0</v>
      </c>
      <c r="L112" s="7">
        <f>COUNTIF(L2:L102,"3")</f>
        <v>24</v>
      </c>
      <c r="M112" s="13">
        <v>3</v>
      </c>
    </row>
    <row r="113" spans="2:21" x14ac:dyDescent="0.2">
      <c r="E113" s="7" t="s">
        <v>158</v>
      </c>
      <c r="F113" s="13">
        <v>32</v>
      </c>
      <c r="G113" s="13" t="s">
        <v>252</v>
      </c>
      <c r="K113" s="7"/>
      <c r="L113" s="7">
        <f>COUNTIF(L2:L102,".")</f>
        <v>0</v>
      </c>
      <c r="M113" s="13" t="s">
        <v>319</v>
      </c>
    </row>
    <row r="114" spans="2:21" x14ac:dyDescent="0.2">
      <c r="E114" s="7" t="s">
        <v>178</v>
      </c>
      <c r="F114" s="13">
        <v>3</v>
      </c>
      <c r="J114" s="13" t="s">
        <v>156</v>
      </c>
      <c r="K114" s="7">
        <f>SUM(K110:K113)</f>
        <v>101</v>
      </c>
      <c r="L114" s="7">
        <f>SUM(L110:L113)</f>
        <v>101</v>
      </c>
      <c r="M114" s="13" t="s">
        <v>156</v>
      </c>
    </row>
    <row r="115" spans="2:21" x14ac:dyDescent="0.2">
      <c r="E115" s="13" t="s">
        <v>319</v>
      </c>
      <c r="F115" s="13">
        <v>0</v>
      </c>
      <c r="G115" s="23"/>
      <c r="K115" s="45"/>
      <c r="L115" s="7"/>
    </row>
    <row r="116" spans="2:21" x14ac:dyDescent="0.2">
      <c r="E116" s="13" t="s">
        <v>156</v>
      </c>
      <c r="F116" s="7">
        <f>SUM(F111:F115)</f>
        <v>101</v>
      </c>
      <c r="K116" s="45"/>
      <c r="L116" s="7"/>
    </row>
    <row r="117" spans="2:21" x14ac:dyDescent="0.2">
      <c r="K117" s="46"/>
      <c r="L117" s="7"/>
    </row>
    <row r="123" spans="2:21" s="7" customFormat="1" x14ac:dyDescent="0.2">
      <c r="B123" s="13"/>
      <c r="C123" s="13"/>
      <c r="D123" s="13"/>
      <c r="E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2:21" s="7" customFormat="1" x14ac:dyDescent="0.2">
      <c r="B124" s="13"/>
      <c r="C124" s="13"/>
      <c r="D124" s="13"/>
      <c r="E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2:21" s="7" customFormat="1" x14ac:dyDescent="0.2">
      <c r="B125" s="13"/>
      <c r="C125" s="13"/>
      <c r="D125" s="13"/>
      <c r="E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2:21" s="7" customFormat="1" x14ac:dyDescent="0.2">
      <c r="B126" s="13"/>
      <c r="C126" s="13"/>
      <c r="D126" s="13"/>
      <c r="E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2:21" s="7" customFormat="1" x14ac:dyDescent="0.2">
      <c r="B127" s="13"/>
      <c r="C127" s="13"/>
      <c r="D127" s="13"/>
      <c r="E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2:21" s="7" customFormat="1" x14ac:dyDescent="0.2">
      <c r="B128" s="13"/>
      <c r="C128" s="13"/>
      <c r="D128" s="13"/>
      <c r="E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2:21" s="7" customFormat="1" x14ac:dyDescent="0.2">
      <c r="B129" s="13"/>
      <c r="C129" s="13"/>
      <c r="D129" s="13"/>
      <c r="E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2:21" s="7" customFormat="1" x14ac:dyDescent="0.2">
      <c r="B130" s="13"/>
      <c r="C130" s="13"/>
      <c r="D130" s="13"/>
      <c r="E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2:21" s="7" customFormat="1" x14ac:dyDescent="0.2">
      <c r="B131" s="13"/>
      <c r="C131" s="13"/>
      <c r="D131" s="13"/>
      <c r="E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2:21" s="7" customFormat="1" x14ac:dyDescent="0.2">
      <c r="B132" s="13"/>
      <c r="C132" s="13"/>
      <c r="D132" s="13"/>
      <c r="E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2:21" s="7" customFormat="1" x14ac:dyDescent="0.2">
      <c r="B133" s="13"/>
      <c r="C133" s="13"/>
      <c r="D133" s="13"/>
      <c r="E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2:21" s="7" customFormat="1" x14ac:dyDescent="0.2">
      <c r="B134" s="13"/>
      <c r="C134" s="13"/>
      <c r="D134" s="13"/>
      <c r="E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2:21" s="7" customFormat="1" x14ac:dyDescent="0.2">
      <c r="B135" s="13"/>
      <c r="C135" s="13"/>
      <c r="D135" s="13"/>
      <c r="E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2:21" s="7" customFormat="1" x14ac:dyDescent="0.2">
      <c r="B136" s="13"/>
      <c r="C136" s="13"/>
      <c r="D136" s="13"/>
      <c r="E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2:21" s="7" customFormat="1" x14ac:dyDescent="0.2">
      <c r="B137" s="13"/>
      <c r="C137" s="13"/>
      <c r="D137" s="13"/>
      <c r="E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1"/>
  <sheetViews>
    <sheetView workbookViewId="0">
      <selection activeCell="G27" sqref="G27"/>
    </sheetView>
  </sheetViews>
  <sheetFormatPr baseColWidth="10" defaultColWidth="9.1640625" defaultRowHeight="16" x14ac:dyDescent="0.2"/>
  <cols>
    <col min="1" max="1" width="14.5" style="7" customWidth="1"/>
    <col min="2" max="2" width="18.1640625" style="13" customWidth="1"/>
    <col min="3" max="3" width="25.33203125" style="13" customWidth="1"/>
    <col min="4" max="5" width="9.1640625" style="13"/>
    <col min="6" max="6" width="11.33203125" style="13" customWidth="1"/>
    <col min="7" max="9" width="9.1640625" style="13"/>
    <col min="10" max="10" width="15.1640625" style="13" customWidth="1"/>
    <col min="11" max="16384" width="9.1640625" style="13"/>
  </cols>
  <sheetData>
    <row r="1" spans="1:17" x14ac:dyDescent="0.2">
      <c r="A1" s="69" t="s">
        <v>508</v>
      </c>
      <c r="B1" s="63" t="s">
        <v>0</v>
      </c>
      <c r="C1" s="29" t="s">
        <v>1</v>
      </c>
      <c r="D1" s="29" t="s">
        <v>2</v>
      </c>
      <c r="E1" s="29" t="s">
        <v>253</v>
      </c>
      <c r="F1" s="70" t="s">
        <v>4</v>
      </c>
      <c r="G1" s="70" t="s">
        <v>509</v>
      </c>
      <c r="H1" s="71" t="s">
        <v>6</v>
      </c>
      <c r="I1" s="72" t="s">
        <v>7</v>
      </c>
      <c r="J1" s="73" t="s">
        <v>8</v>
      </c>
      <c r="K1" s="13" t="s">
        <v>9</v>
      </c>
      <c r="L1" s="74" t="s">
        <v>10</v>
      </c>
      <c r="M1" s="75" t="s">
        <v>11</v>
      </c>
      <c r="N1" s="30" t="s">
        <v>522</v>
      </c>
      <c r="O1" s="66" t="s">
        <v>255</v>
      </c>
      <c r="P1" s="65" t="s">
        <v>12</v>
      </c>
      <c r="Q1" s="76" t="s">
        <v>256</v>
      </c>
    </row>
    <row r="2" spans="1:17" x14ac:dyDescent="0.2">
      <c r="A2" s="7">
        <v>3150595</v>
      </c>
      <c r="B2" s="13" t="s">
        <v>468</v>
      </c>
      <c r="C2" s="13" t="s">
        <v>385</v>
      </c>
      <c r="D2" s="13" t="s">
        <v>20</v>
      </c>
      <c r="E2" s="13">
        <v>3</v>
      </c>
      <c r="F2" s="13">
        <v>2</v>
      </c>
      <c r="G2" s="17" t="s">
        <v>16</v>
      </c>
      <c r="H2" s="13">
        <v>55</v>
      </c>
      <c r="I2" s="13">
        <v>2.2000000000000002</v>
      </c>
      <c r="J2" s="13">
        <v>121</v>
      </c>
      <c r="K2" s="48">
        <v>4</v>
      </c>
      <c r="L2" s="14" t="s">
        <v>17</v>
      </c>
      <c r="M2" s="39">
        <v>2</v>
      </c>
      <c r="O2" s="13" t="s">
        <v>18</v>
      </c>
    </row>
    <row r="3" spans="1:17" x14ac:dyDescent="0.2">
      <c r="A3" s="7">
        <v>3126591</v>
      </c>
      <c r="B3" s="13" t="s">
        <v>470</v>
      </c>
      <c r="C3" s="13" t="s">
        <v>14</v>
      </c>
      <c r="D3" s="13" t="s">
        <v>15</v>
      </c>
      <c r="E3" s="13">
        <v>7</v>
      </c>
      <c r="F3" s="13">
        <v>2</v>
      </c>
      <c r="G3" s="17" t="s">
        <v>16</v>
      </c>
      <c r="H3" s="13">
        <v>21</v>
      </c>
      <c r="I3" s="13">
        <v>1.8</v>
      </c>
      <c r="J3" s="13">
        <v>37.799999999999997</v>
      </c>
      <c r="K3" s="48">
        <v>4</v>
      </c>
      <c r="L3" s="14" t="s">
        <v>17</v>
      </c>
      <c r="M3" s="39">
        <v>2</v>
      </c>
      <c r="O3" s="13" t="s">
        <v>18</v>
      </c>
    </row>
    <row r="4" spans="1:17" x14ac:dyDescent="0.2">
      <c r="A4" s="7">
        <v>3034627</v>
      </c>
      <c r="B4" s="13" t="s">
        <v>510</v>
      </c>
      <c r="C4" s="13" t="s">
        <v>14</v>
      </c>
      <c r="D4" s="13" t="s">
        <v>20</v>
      </c>
      <c r="E4" s="13">
        <v>12</v>
      </c>
      <c r="F4" s="13">
        <v>1</v>
      </c>
      <c r="G4" s="17" t="s">
        <v>16</v>
      </c>
      <c r="H4" s="13">
        <v>4</v>
      </c>
      <c r="I4" s="13">
        <v>2</v>
      </c>
      <c r="J4" s="13">
        <v>8.1</v>
      </c>
      <c r="K4" s="13">
        <v>4</v>
      </c>
      <c r="L4" s="16" t="s">
        <v>27</v>
      </c>
      <c r="M4" s="39">
        <v>2</v>
      </c>
      <c r="O4" s="13" t="s">
        <v>18</v>
      </c>
    </row>
    <row r="5" spans="1:17" x14ac:dyDescent="0.2">
      <c r="A5" s="7">
        <v>3010962</v>
      </c>
      <c r="B5" s="13" t="s">
        <v>511</v>
      </c>
      <c r="C5" s="13" t="s">
        <v>14</v>
      </c>
      <c r="D5" s="13" t="s">
        <v>20</v>
      </c>
      <c r="E5" s="13">
        <v>2</v>
      </c>
      <c r="F5" s="13">
        <v>2</v>
      </c>
      <c r="G5" s="17" t="s">
        <v>16</v>
      </c>
      <c r="H5" s="13">
        <v>23</v>
      </c>
      <c r="I5" s="13">
        <v>2.5</v>
      </c>
      <c r="J5" s="13">
        <v>57.5</v>
      </c>
      <c r="K5" s="13">
        <v>4</v>
      </c>
      <c r="L5" s="16" t="s">
        <v>27</v>
      </c>
      <c r="M5" s="39">
        <v>2</v>
      </c>
      <c r="O5" s="13" t="s">
        <v>18</v>
      </c>
    </row>
    <row r="6" spans="1:17" x14ac:dyDescent="0.2">
      <c r="A6" s="7">
        <v>3010180</v>
      </c>
      <c r="B6" s="13" t="s">
        <v>512</v>
      </c>
      <c r="C6" s="13" t="s">
        <v>24</v>
      </c>
      <c r="D6" s="13" t="s">
        <v>24</v>
      </c>
      <c r="E6" s="13" t="s">
        <v>24</v>
      </c>
      <c r="F6" s="13">
        <v>2</v>
      </c>
      <c r="G6" s="17" t="s">
        <v>16</v>
      </c>
      <c r="H6" s="13">
        <v>7</v>
      </c>
      <c r="I6" s="13">
        <v>1.8</v>
      </c>
      <c r="J6" s="13">
        <v>12.6</v>
      </c>
      <c r="K6" s="13">
        <v>4</v>
      </c>
      <c r="L6" s="13" t="s">
        <v>319</v>
      </c>
      <c r="M6" s="13" t="s">
        <v>319</v>
      </c>
      <c r="O6" s="13" t="s">
        <v>18</v>
      </c>
    </row>
    <row r="7" spans="1:17" x14ac:dyDescent="0.2">
      <c r="A7" s="7">
        <v>2989587</v>
      </c>
      <c r="B7" s="13" t="s">
        <v>513</v>
      </c>
      <c r="C7" s="13" t="s">
        <v>514</v>
      </c>
      <c r="D7" s="13" t="s">
        <v>15</v>
      </c>
      <c r="E7" s="13">
        <v>6</v>
      </c>
      <c r="F7" s="13">
        <v>2</v>
      </c>
      <c r="G7" s="17" t="s">
        <v>16</v>
      </c>
      <c r="H7" s="13">
        <v>2</v>
      </c>
      <c r="I7" s="50">
        <v>12</v>
      </c>
      <c r="J7" s="13">
        <v>1.8</v>
      </c>
      <c r="K7" s="48">
        <v>4</v>
      </c>
      <c r="L7" s="16" t="s">
        <v>27</v>
      </c>
      <c r="M7" s="39">
        <v>2</v>
      </c>
      <c r="O7" s="13" t="s">
        <v>18</v>
      </c>
    </row>
    <row r="8" spans="1:17" x14ac:dyDescent="0.2">
      <c r="A8" s="7">
        <v>2989112</v>
      </c>
      <c r="B8" s="13" t="s">
        <v>515</v>
      </c>
      <c r="C8" s="13" t="s">
        <v>24</v>
      </c>
      <c r="D8" s="13" t="s">
        <v>24</v>
      </c>
      <c r="E8" s="13" t="s">
        <v>24</v>
      </c>
      <c r="F8" s="13">
        <v>1</v>
      </c>
      <c r="G8" s="17" t="s">
        <v>16</v>
      </c>
      <c r="H8" s="13">
        <v>5</v>
      </c>
      <c r="I8" s="50">
        <v>1.2</v>
      </c>
      <c r="J8" s="13">
        <v>6</v>
      </c>
      <c r="K8" s="48">
        <v>4</v>
      </c>
      <c r="L8" s="51" t="s">
        <v>27</v>
      </c>
      <c r="M8" s="51">
        <v>2</v>
      </c>
      <c r="N8" s="51" t="s">
        <v>47</v>
      </c>
      <c r="O8" s="13" t="s">
        <v>18</v>
      </c>
    </row>
    <row r="9" spans="1:17" x14ac:dyDescent="0.2">
      <c r="A9" s="7">
        <v>2959571</v>
      </c>
      <c r="B9" s="13" t="s">
        <v>516</v>
      </c>
      <c r="C9" s="13" t="s">
        <v>24</v>
      </c>
      <c r="D9" s="13" t="s">
        <v>24</v>
      </c>
      <c r="E9" s="13" t="s">
        <v>24</v>
      </c>
      <c r="F9" s="13">
        <v>1</v>
      </c>
      <c r="G9" s="17" t="s">
        <v>16</v>
      </c>
      <c r="H9" s="13">
        <v>4</v>
      </c>
      <c r="I9" s="13">
        <v>1.3</v>
      </c>
      <c r="J9" s="13">
        <v>5.2</v>
      </c>
      <c r="K9" s="13">
        <v>4</v>
      </c>
      <c r="L9" s="51" t="s">
        <v>27</v>
      </c>
      <c r="M9" s="51">
        <v>1</v>
      </c>
      <c r="O9" s="13" t="s">
        <v>18</v>
      </c>
    </row>
    <row r="10" spans="1:17" x14ac:dyDescent="0.2">
      <c r="A10" s="7">
        <v>2703879</v>
      </c>
      <c r="B10" s="13" t="s">
        <v>517</v>
      </c>
      <c r="C10" s="13" t="s">
        <v>14</v>
      </c>
      <c r="D10" s="13" t="s">
        <v>20</v>
      </c>
      <c r="E10" s="13">
        <v>6</v>
      </c>
      <c r="F10" s="13">
        <v>1</v>
      </c>
      <c r="G10" s="17" t="s">
        <v>16</v>
      </c>
      <c r="H10" s="13">
        <v>1</v>
      </c>
      <c r="I10" s="13">
        <v>1.4</v>
      </c>
      <c r="J10" s="13">
        <v>1.4</v>
      </c>
      <c r="K10" s="13">
        <v>4</v>
      </c>
      <c r="L10" s="16" t="s">
        <v>27</v>
      </c>
      <c r="M10" s="39">
        <v>2</v>
      </c>
      <c r="N10" s="13" t="s">
        <v>282</v>
      </c>
      <c r="O10" s="13" t="s">
        <v>18</v>
      </c>
    </row>
    <row r="11" spans="1:17" x14ac:dyDescent="0.2">
      <c r="A11" s="7">
        <v>2703264</v>
      </c>
      <c r="B11" s="13" t="s">
        <v>518</v>
      </c>
      <c r="C11" s="13" t="s">
        <v>374</v>
      </c>
      <c r="D11" s="13" t="s">
        <v>46</v>
      </c>
      <c r="E11" s="13">
        <v>10</v>
      </c>
      <c r="F11" s="13">
        <v>2</v>
      </c>
      <c r="G11" s="17" t="s">
        <v>16</v>
      </c>
      <c r="H11" s="13">
        <v>11</v>
      </c>
      <c r="I11" s="13">
        <v>1.2</v>
      </c>
      <c r="J11" s="13">
        <v>22.4</v>
      </c>
      <c r="K11" s="13">
        <v>1</v>
      </c>
      <c r="L11" s="16" t="s">
        <v>27</v>
      </c>
      <c r="M11" s="26">
        <v>1</v>
      </c>
      <c r="O11" s="13" t="s">
        <v>18</v>
      </c>
    </row>
    <row r="12" spans="1:17" x14ac:dyDescent="0.2">
      <c r="A12" s="7">
        <v>2629947</v>
      </c>
      <c r="B12" s="13" t="s">
        <v>519</v>
      </c>
      <c r="C12" s="13" t="s">
        <v>367</v>
      </c>
      <c r="D12" s="13" t="s">
        <v>46</v>
      </c>
      <c r="E12" s="13">
        <v>8</v>
      </c>
      <c r="F12" s="13">
        <v>2</v>
      </c>
      <c r="G12" s="17" t="s">
        <v>16</v>
      </c>
      <c r="H12" s="13">
        <v>19</v>
      </c>
      <c r="I12" s="13">
        <v>1.7</v>
      </c>
      <c r="J12" s="13">
        <v>32.299999999999997</v>
      </c>
      <c r="K12" s="13">
        <v>4</v>
      </c>
      <c r="L12" s="51" t="s">
        <v>27</v>
      </c>
      <c r="M12" s="51">
        <v>2</v>
      </c>
      <c r="N12" s="51" t="s">
        <v>47</v>
      </c>
      <c r="O12" s="13" t="s">
        <v>18</v>
      </c>
    </row>
    <row r="13" spans="1:17" x14ac:dyDescent="0.2">
      <c r="A13" s="7">
        <v>2484195</v>
      </c>
      <c r="B13" s="13" t="s">
        <v>501</v>
      </c>
      <c r="C13" s="13" t="s">
        <v>120</v>
      </c>
      <c r="D13" s="13" t="s">
        <v>15</v>
      </c>
      <c r="E13" s="13">
        <v>10</v>
      </c>
      <c r="F13" s="13">
        <v>2</v>
      </c>
      <c r="G13" s="17" t="s">
        <v>16</v>
      </c>
      <c r="H13" s="13">
        <v>8</v>
      </c>
      <c r="I13" s="13">
        <v>1.8</v>
      </c>
      <c r="J13" s="13">
        <v>14.4</v>
      </c>
      <c r="K13" s="13">
        <v>4</v>
      </c>
      <c r="L13" s="16" t="s">
        <v>27</v>
      </c>
      <c r="M13" s="26">
        <v>1</v>
      </c>
      <c r="N13" s="13" t="s">
        <v>47</v>
      </c>
      <c r="O13" s="13" t="s">
        <v>18</v>
      </c>
    </row>
    <row r="14" spans="1:17" x14ac:dyDescent="0.2">
      <c r="A14" s="7">
        <v>2475304</v>
      </c>
      <c r="B14" s="13" t="s">
        <v>454</v>
      </c>
      <c r="C14" s="13" t="s">
        <v>375</v>
      </c>
      <c r="D14" s="13" t="s">
        <v>46</v>
      </c>
      <c r="E14" s="13">
        <v>2</v>
      </c>
      <c r="F14" s="13">
        <v>2</v>
      </c>
      <c r="G14" s="17" t="s">
        <v>16</v>
      </c>
      <c r="H14" s="13">
        <v>44</v>
      </c>
      <c r="I14" s="13">
        <v>1.8</v>
      </c>
      <c r="J14" s="13">
        <v>123.2</v>
      </c>
      <c r="K14" s="13">
        <v>4</v>
      </c>
      <c r="L14" s="51" t="s">
        <v>27</v>
      </c>
      <c r="M14" s="51">
        <v>2</v>
      </c>
      <c r="N14" s="13" t="s">
        <v>47</v>
      </c>
      <c r="O14" s="13" t="s">
        <v>18</v>
      </c>
    </row>
    <row r="15" spans="1:17" x14ac:dyDescent="0.2">
      <c r="A15" s="7">
        <v>2450974</v>
      </c>
      <c r="B15" s="13" t="s">
        <v>502</v>
      </c>
      <c r="C15" s="13" t="s">
        <v>24</v>
      </c>
      <c r="D15" s="13" t="s">
        <v>24</v>
      </c>
      <c r="E15" s="13" t="s">
        <v>24</v>
      </c>
      <c r="F15" s="13">
        <v>2</v>
      </c>
      <c r="G15" s="17" t="s">
        <v>16</v>
      </c>
      <c r="H15" s="13">
        <v>7</v>
      </c>
      <c r="I15" s="13">
        <v>1.6</v>
      </c>
      <c r="J15" s="13">
        <v>11.2</v>
      </c>
      <c r="K15" s="13">
        <v>4</v>
      </c>
      <c r="L15" s="51" t="s">
        <v>27</v>
      </c>
      <c r="M15" s="51">
        <v>2</v>
      </c>
      <c r="O15" s="13" t="s">
        <v>18</v>
      </c>
    </row>
    <row r="16" spans="1:17" x14ac:dyDescent="0.2">
      <c r="A16" s="7">
        <v>2434643</v>
      </c>
      <c r="B16" s="13" t="s">
        <v>462</v>
      </c>
      <c r="C16" s="13" t="s">
        <v>14</v>
      </c>
      <c r="D16" s="13" t="s">
        <v>15</v>
      </c>
      <c r="E16" s="13">
        <v>11</v>
      </c>
      <c r="F16" s="13">
        <v>2</v>
      </c>
      <c r="G16" s="17" t="s">
        <v>16</v>
      </c>
      <c r="H16" s="13">
        <v>24</v>
      </c>
      <c r="I16" s="13">
        <v>1.6</v>
      </c>
      <c r="J16" s="13">
        <v>38.4</v>
      </c>
      <c r="K16" s="13">
        <v>4</v>
      </c>
      <c r="L16" s="16" t="s">
        <v>27</v>
      </c>
      <c r="M16" s="39">
        <v>2</v>
      </c>
      <c r="O16" s="13" t="s">
        <v>18</v>
      </c>
    </row>
    <row r="17" spans="1:15" x14ac:dyDescent="0.2">
      <c r="A17" s="7">
        <v>2433714</v>
      </c>
      <c r="B17" s="13" t="s">
        <v>475</v>
      </c>
      <c r="C17" s="13" t="s">
        <v>24</v>
      </c>
      <c r="D17" s="13" t="s">
        <v>24</v>
      </c>
      <c r="E17" s="13" t="s">
        <v>24</v>
      </c>
      <c r="F17" s="13">
        <v>2</v>
      </c>
      <c r="G17" s="17" t="s">
        <v>16</v>
      </c>
      <c r="H17" s="13">
        <v>74</v>
      </c>
      <c r="I17" s="13">
        <v>2.5</v>
      </c>
      <c r="J17" s="13">
        <v>185</v>
      </c>
      <c r="K17" s="13">
        <v>4</v>
      </c>
      <c r="L17" s="51" t="s">
        <v>27</v>
      </c>
      <c r="M17" s="51">
        <v>2</v>
      </c>
      <c r="O17" s="13" t="s">
        <v>18</v>
      </c>
    </row>
    <row r="18" spans="1:15" x14ac:dyDescent="0.2">
      <c r="A18" s="7">
        <v>2412553</v>
      </c>
      <c r="B18" s="13" t="s">
        <v>487</v>
      </c>
      <c r="C18" s="13" t="s">
        <v>488</v>
      </c>
      <c r="D18" s="13" t="s">
        <v>15</v>
      </c>
      <c r="E18" s="13">
        <v>5</v>
      </c>
      <c r="F18" s="13">
        <v>2</v>
      </c>
      <c r="G18" s="17" t="s">
        <v>16</v>
      </c>
      <c r="H18" s="13">
        <v>90</v>
      </c>
      <c r="I18" s="13">
        <v>2.9</v>
      </c>
      <c r="J18" s="13">
        <v>261</v>
      </c>
      <c r="K18" s="13">
        <v>4</v>
      </c>
      <c r="L18" s="51" t="s">
        <v>27</v>
      </c>
      <c r="M18" s="51">
        <v>2</v>
      </c>
      <c r="N18" s="13" t="s">
        <v>47</v>
      </c>
      <c r="O18" s="13" t="s">
        <v>18</v>
      </c>
    </row>
    <row r="19" spans="1:15" x14ac:dyDescent="0.2">
      <c r="A19" s="7">
        <v>2395445</v>
      </c>
      <c r="B19" s="13" t="s">
        <v>494</v>
      </c>
      <c r="C19" s="13" t="s">
        <v>306</v>
      </c>
      <c r="D19" s="13" t="s">
        <v>15</v>
      </c>
      <c r="E19" s="13">
        <v>11</v>
      </c>
      <c r="F19" s="13">
        <v>1</v>
      </c>
      <c r="G19" s="17" t="s">
        <v>16</v>
      </c>
      <c r="H19" s="13">
        <v>13</v>
      </c>
      <c r="I19" s="13">
        <v>1.4</v>
      </c>
      <c r="J19" s="13">
        <v>18.2</v>
      </c>
      <c r="K19" s="13">
        <v>4</v>
      </c>
      <c r="L19" s="51" t="s">
        <v>27</v>
      </c>
      <c r="M19" s="51">
        <v>2</v>
      </c>
      <c r="O19" s="13" t="s">
        <v>18</v>
      </c>
    </row>
    <row r="20" spans="1:15" x14ac:dyDescent="0.2">
      <c r="A20" s="7">
        <v>2230978</v>
      </c>
      <c r="B20" s="13" t="s">
        <v>520</v>
      </c>
      <c r="C20" s="13" t="s">
        <v>521</v>
      </c>
      <c r="D20" s="13" t="s">
        <v>20</v>
      </c>
      <c r="E20" s="13">
        <v>6</v>
      </c>
      <c r="F20" s="13">
        <v>2</v>
      </c>
      <c r="G20" s="17" t="s">
        <v>16</v>
      </c>
      <c r="H20" s="13">
        <v>15</v>
      </c>
      <c r="I20" s="13">
        <v>2</v>
      </c>
      <c r="J20" s="13">
        <v>30</v>
      </c>
      <c r="K20" s="13">
        <v>4</v>
      </c>
      <c r="L20" s="16" t="s">
        <v>27</v>
      </c>
      <c r="M20" s="77">
        <v>2</v>
      </c>
      <c r="N20" s="13" t="s">
        <v>47</v>
      </c>
      <c r="O20" s="13" t="s">
        <v>18</v>
      </c>
    </row>
    <row r="21" spans="1:15" x14ac:dyDescent="0.2">
      <c r="A21" s="13"/>
    </row>
    <row r="22" spans="1:15" x14ac:dyDescent="0.2">
      <c r="A22" s="13"/>
    </row>
    <row r="23" spans="1:15" x14ac:dyDescent="0.2">
      <c r="A23" s="13"/>
    </row>
    <row r="24" spans="1:15" x14ac:dyDescent="0.2">
      <c r="A24" s="13"/>
    </row>
    <row r="25" spans="1:15" x14ac:dyDescent="0.2">
      <c r="A25" s="13"/>
    </row>
    <row r="31" spans="1:15" x14ac:dyDescent="0.2">
      <c r="A31" s="13"/>
    </row>
    <row r="40" spans="1:1" x14ac:dyDescent="0.2">
      <c r="A40" s="13"/>
    </row>
    <row r="41" spans="1:1" x14ac:dyDescent="0.2">
      <c r="A4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3"/>
  <sheetViews>
    <sheetView tabSelected="1" topLeftCell="A19" workbookViewId="0">
      <selection activeCell="M33" sqref="M33"/>
    </sheetView>
  </sheetViews>
  <sheetFormatPr baseColWidth="10" defaultColWidth="9.1640625" defaultRowHeight="16" x14ac:dyDescent="0.2"/>
  <cols>
    <col min="1" max="1" width="18.83203125" style="13" customWidth="1"/>
    <col min="2" max="2" width="24.1640625" style="13" customWidth="1"/>
    <col min="3" max="3" width="9.1640625" style="13"/>
    <col min="4" max="5" width="12.5" style="13" customWidth="1"/>
    <col min="6" max="8" width="9.1640625" style="13"/>
    <col min="9" max="9" width="13.33203125" style="13" customWidth="1"/>
    <col min="10" max="14" width="9.1640625" style="13"/>
    <col min="15" max="15" width="16.83203125" style="13" customWidth="1"/>
    <col min="16" max="16384" width="9.1640625" style="13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248</v>
      </c>
      <c r="N1" s="11" t="s">
        <v>250</v>
      </c>
      <c r="O1" s="41" t="s">
        <v>12</v>
      </c>
      <c r="P1" s="83" t="s">
        <v>576</v>
      </c>
    </row>
    <row r="2" spans="1:16" x14ac:dyDescent="0.2">
      <c r="A2" s="31" t="s">
        <v>496</v>
      </c>
      <c r="B2" s="31" t="s">
        <v>73</v>
      </c>
      <c r="C2" s="31" t="s">
        <v>15</v>
      </c>
      <c r="D2" s="31">
        <v>9</v>
      </c>
      <c r="E2" s="31">
        <v>2</v>
      </c>
      <c r="F2" s="31" t="s">
        <v>350</v>
      </c>
      <c r="G2" s="31">
        <v>94</v>
      </c>
      <c r="H2" s="31">
        <v>2.6</v>
      </c>
      <c r="I2" s="31">
        <v>244.4</v>
      </c>
      <c r="J2" s="64">
        <v>4</v>
      </c>
      <c r="K2" s="31" t="s">
        <v>17</v>
      </c>
      <c r="L2" s="31">
        <v>3</v>
      </c>
      <c r="N2" s="13" t="s">
        <v>18</v>
      </c>
      <c r="P2" s="83">
        <v>11</v>
      </c>
    </row>
    <row r="3" spans="1:16" x14ac:dyDescent="0.2">
      <c r="A3" s="31" t="s">
        <v>500</v>
      </c>
      <c r="B3" s="31" t="s">
        <v>445</v>
      </c>
      <c r="C3" s="31" t="s">
        <v>46</v>
      </c>
      <c r="D3" s="31">
        <v>11</v>
      </c>
      <c r="E3" s="31">
        <v>2</v>
      </c>
      <c r="F3" s="31" t="s">
        <v>350</v>
      </c>
      <c r="G3" s="31">
        <v>5</v>
      </c>
      <c r="H3" s="31">
        <v>1.3</v>
      </c>
      <c r="I3" s="31">
        <v>6.5</v>
      </c>
      <c r="J3" s="31">
        <v>4</v>
      </c>
      <c r="K3" s="31" t="s">
        <v>17</v>
      </c>
      <c r="L3" s="31">
        <v>3</v>
      </c>
      <c r="N3" s="13" t="s">
        <v>18</v>
      </c>
      <c r="P3" s="83">
        <v>11</v>
      </c>
    </row>
    <row r="4" spans="1:16" x14ac:dyDescent="0.2">
      <c r="A4" s="31" t="s">
        <v>465</v>
      </c>
      <c r="B4" s="31" t="s">
        <v>24</v>
      </c>
      <c r="C4" s="84" t="s">
        <v>15</v>
      </c>
      <c r="D4" s="31">
        <v>11</v>
      </c>
      <c r="E4" s="31">
        <v>2</v>
      </c>
      <c r="F4" s="31" t="s">
        <v>350</v>
      </c>
      <c r="G4" s="31">
        <v>46</v>
      </c>
      <c r="H4" s="31">
        <v>3.2</v>
      </c>
      <c r="I4" s="31">
        <v>147.19999999999999</v>
      </c>
      <c r="J4" s="31">
        <v>4</v>
      </c>
      <c r="K4" s="31" t="s">
        <v>17</v>
      </c>
      <c r="L4" s="31">
        <v>3</v>
      </c>
      <c r="N4" s="13" t="s">
        <v>18</v>
      </c>
      <c r="P4" s="83">
        <v>11</v>
      </c>
    </row>
    <row r="5" spans="1:16" x14ac:dyDescent="0.2">
      <c r="A5" s="31" t="s">
        <v>456</v>
      </c>
      <c r="B5" s="31" t="s">
        <v>55</v>
      </c>
      <c r="C5" s="31" t="s">
        <v>24</v>
      </c>
      <c r="D5" s="31">
        <v>8</v>
      </c>
      <c r="E5" s="31">
        <v>2</v>
      </c>
      <c r="F5" s="31" t="s">
        <v>350</v>
      </c>
      <c r="G5" s="31">
        <v>81</v>
      </c>
      <c r="H5" s="31">
        <v>2.7</v>
      </c>
      <c r="I5" s="31">
        <v>218.7</v>
      </c>
      <c r="J5" s="31">
        <v>4</v>
      </c>
      <c r="K5" s="31" t="s">
        <v>17</v>
      </c>
      <c r="L5" s="31">
        <v>3</v>
      </c>
      <c r="N5" s="13" t="s">
        <v>18</v>
      </c>
      <c r="P5" s="83">
        <v>11</v>
      </c>
    </row>
    <row r="6" spans="1:16" x14ac:dyDescent="0.2">
      <c r="A6" s="31" t="s">
        <v>493</v>
      </c>
      <c r="B6" s="31" t="s">
        <v>14</v>
      </c>
      <c r="C6" s="31" t="s">
        <v>20</v>
      </c>
      <c r="D6" s="31">
        <v>7</v>
      </c>
      <c r="E6" s="31">
        <v>2</v>
      </c>
      <c r="F6" s="31" t="s">
        <v>350</v>
      </c>
      <c r="G6" s="31">
        <v>59</v>
      </c>
      <c r="H6" s="31">
        <v>2.1</v>
      </c>
      <c r="I6" s="31">
        <v>123.9</v>
      </c>
      <c r="J6" s="31">
        <v>5</v>
      </c>
      <c r="K6" s="57" t="s">
        <v>17</v>
      </c>
      <c r="L6" s="57">
        <v>3</v>
      </c>
      <c r="M6" s="13" t="s">
        <v>47</v>
      </c>
      <c r="N6" s="13" t="s">
        <v>18</v>
      </c>
      <c r="P6" s="83">
        <v>11</v>
      </c>
    </row>
    <row r="7" spans="1:16" x14ac:dyDescent="0.2">
      <c r="A7" s="31" t="s">
        <v>372</v>
      </c>
      <c r="B7" s="31" t="s">
        <v>293</v>
      </c>
      <c r="C7" s="31" t="s">
        <v>15</v>
      </c>
      <c r="D7" s="31">
        <v>14</v>
      </c>
      <c r="E7" s="31">
        <v>2</v>
      </c>
      <c r="F7" s="31" t="s">
        <v>350</v>
      </c>
      <c r="G7" s="31">
        <v>55</v>
      </c>
      <c r="H7" s="31">
        <v>2.9</v>
      </c>
      <c r="I7" s="31">
        <v>159.5</v>
      </c>
      <c r="J7" s="31">
        <v>4</v>
      </c>
      <c r="K7" s="57" t="s">
        <v>17</v>
      </c>
      <c r="L7" s="57">
        <v>3</v>
      </c>
      <c r="N7" s="13" t="s">
        <v>18</v>
      </c>
      <c r="P7" s="83">
        <v>11</v>
      </c>
    </row>
    <row r="8" spans="1:16" x14ac:dyDescent="0.2">
      <c r="A8" s="31" t="s">
        <v>434</v>
      </c>
      <c r="B8" s="31" t="s">
        <v>14</v>
      </c>
      <c r="C8" s="31" t="s">
        <v>20</v>
      </c>
      <c r="D8" s="31">
        <v>10</v>
      </c>
      <c r="E8" s="31">
        <v>2</v>
      </c>
      <c r="F8" s="31" t="s">
        <v>350</v>
      </c>
      <c r="G8" s="31">
        <v>50</v>
      </c>
      <c r="H8" s="31">
        <v>3.2</v>
      </c>
      <c r="I8" s="31">
        <v>160</v>
      </c>
      <c r="J8" s="31">
        <v>4</v>
      </c>
      <c r="K8" s="57" t="s">
        <v>17</v>
      </c>
      <c r="L8" s="57">
        <v>3</v>
      </c>
      <c r="N8" s="13" t="s">
        <v>18</v>
      </c>
      <c r="P8" s="83">
        <v>11</v>
      </c>
    </row>
    <row r="9" spans="1:16" x14ac:dyDescent="0.2">
      <c r="A9" s="31" t="s">
        <v>433</v>
      </c>
      <c r="B9" s="31" t="s">
        <v>315</v>
      </c>
      <c r="C9" s="31" t="s">
        <v>15</v>
      </c>
      <c r="D9" s="31">
        <v>10</v>
      </c>
      <c r="E9" s="31">
        <v>2</v>
      </c>
      <c r="F9" s="31" t="s">
        <v>350</v>
      </c>
      <c r="G9" s="31">
        <v>12</v>
      </c>
      <c r="H9" s="31">
        <v>2.9</v>
      </c>
      <c r="I9" s="31">
        <v>34.799999999999997</v>
      </c>
      <c r="J9" s="31">
        <v>4</v>
      </c>
      <c r="K9" s="31" t="s">
        <v>17</v>
      </c>
      <c r="L9" s="31">
        <v>3</v>
      </c>
      <c r="N9" s="13" t="s">
        <v>18</v>
      </c>
      <c r="P9" s="83">
        <v>11</v>
      </c>
    </row>
    <row r="10" spans="1:16" ht="16.5" customHeight="1" x14ac:dyDescent="0.2">
      <c r="A10" s="28" t="s">
        <v>451</v>
      </c>
      <c r="B10" s="28" t="s">
        <v>14</v>
      </c>
      <c r="C10" s="28" t="s">
        <v>46</v>
      </c>
      <c r="D10" s="28">
        <v>5</v>
      </c>
      <c r="E10" s="28">
        <v>2</v>
      </c>
      <c r="F10" s="28" t="s">
        <v>350</v>
      </c>
      <c r="G10" s="28">
        <v>46</v>
      </c>
      <c r="H10" s="28">
        <v>2.6</v>
      </c>
      <c r="I10" s="28">
        <v>119.6</v>
      </c>
      <c r="J10" s="52">
        <v>4</v>
      </c>
      <c r="K10" s="28" t="s">
        <v>17</v>
      </c>
      <c r="L10" s="28">
        <v>2</v>
      </c>
      <c r="N10" s="13" t="s">
        <v>18</v>
      </c>
      <c r="P10" s="83">
        <v>11</v>
      </c>
    </row>
    <row r="11" spans="1:16" x14ac:dyDescent="0.2">
      <c r="A11" s="28" t="s">
        <v>382</v>
      </c>
      <c r="B11" s="28" t="s">
        <v>73</v>
      </c>
      <c r="C11" s="28" t="s">
        <v>15</v>
      </c>
      <c r="D11" s="28">
        <v>11</v>
      </c>
      <c r="E11" s="28">
        <v>3</v>
      </c>
      <c r="F11" s="28" t="s">
        <v>350</v>
      </c>
      <c r="G11" s="28">
        <v>60</v>
      </c>
      <c r="H11" s="28">
        <v>2.7</v>
      </c>
      <c r="I11" s="28">
        <v>162</v>
      </c>
      <c r="J11" s="52">
        <v>4</v>
      </c>
      <c r="K11" s="28" t="s">
        <v>17</v>
      </c>
      <c r="L11" s="28">
        <v>2</v>
      </c>
      <c r="N11" s="13" t="s">
        <v>18</v>
      </c>
      <c r="P11" s="83">
        <v>11</v>
      </c>
    </row>
    <row r="12" spans="1:16" x14ac:dyDescent="0.2">
      <c r="A12" s="28" t="s">
        <v>383</v>
      </c>
      <c r="B12" s="28" t="s">
        <v>306</v>
      </c>
      <c r="C12" s="28" t="s">
        <v>15</v>
      </c>
      <c r="D12" s="28">
        <v>7</v>
      </c>
      <c r="E12" s="28">
        <v>2</v>
      </c>
      <c r="F12" s="28" t="s">
        <v>350</v>
      </c>
      <c r="G12" s="28">
        <v>33</v>
      </c>
      <c r="H12" s="28">
        <v>1.8</v>
      </c>
      <c r="I12" s="28">
        <v>59.4</v>
      </c>
      <c r="J12" s="52">
        <v>4</v>
      </c>
      <c r="K12" s="28" t="s">
        <v>17</v>
      </c>
      <c r="L12" s="28">
        <v>2</v>
      </c>
      <c r="N12" s="13" t="s">
        <v>18</v>
      </c>
      <c r="P12" s="83">
        <v>11</v>
      </c>
    </row>
    <row r="13" spans="1:16" x14ac:dyDescent="0.2">
      <c r="A13" s="28" t="s">
        <v>439</v>
      </c>
      <c r="B13" s="28" t="s">
        <v>116</v>
      </c>
      <c r="C13" s="28" t="s">
        <v>15</v>
      </c>
      <c r="D13" s="28">
        <v>10</v>
      </c>
      <c r="E13" s="28">
        <v>2</v>
      </c>
      <c r="F13" s="28" t="s">
        <v>350</v>
      </c>
      <c r="G13" s="28">
        <v>64</v>
      </c>
      <c r="H13" s="28">
        <v>2.6</v>
      </c>
      <c r="I13" s="28">
        <v>166.4</v>
      </c>
      <c r="J13" s="28">
        <v>4</v>
      </c>
      <c r="K13" s="28" t="s">
        <v>17</v>
      </c>
      <c r="L13" s="28">
        <v>2</v>
      </c>
      <c r="N13" s="13" t="s">
        <v>18</v>
      </c>
      <c r="P13" s="83">
        <v>11</v>
      </c>
    </row>
    <row r="14" spans="1:16" x14ac:dyDescent="0.2">
      <c r="A14" s="28" t="s">
        <v>384</v>
      </c>
      <c r="B14" s="28" t="s">
        <v>53</v>
      </c>
      <c r="C14" s="28" t="s">
        <v>46</v>
      </c>
      <c r="D14" s="28">
        <v>14</v>
      </c>
      <c r="E14" s="28">
        <v>2</v>
      </c>
      <c r="F14" s="28" t="s">
        <v>350</v>
      </c>
      <c r="G14" s="28">
        <v>47</v>
      </c>
      <c r="H14" s="28">
        <v>2.7</v>
      </c>
      <c r="I14" s="28">
        <v>126.9</v>
      </c>
      <c r="J14" s="53">
        <v>2</v>
      </c>
      <c r="K14" s="28" t="s">
        <v>17</v>
      </c>
      <c r="L14" s="28">
        <v>2</v>
      </c>
      <c r="N14" s="13" t="s">
        <v>18</v>
      </c>
      <c r="P14" s="83">
        <v>11</v>
      </c>
    </row>
    <row r="15" spans="1:16" x14ac:dyDescent="0.2">
      <c r="A15" s="28" t="s">
        <v>525</v>
      </c>
      <c r="B15" s="28" t="s">
        <v>73</v>
      </c>
      <c r="C15" s="28" t="s">
        <v>15</v>
      </c>
      <c r="D15" s="28">
        <v>3</v>
      </c>
      <c r="E15" s="28">
        <v>2</v>
      </c>
      <c r="F15" s="28" t="s">
        <v>350</v>
      </c>
      <c r="G15" s="28">
        <v>10</v>
      </c>
      <c r="H15" s="28">
        <v>1.6</v>
      </c>
      <c r="I15" s="28">
        <v>16</v>
      </c>
      <c r="J15" s="52">
        <v>4</v>
      </c>
      <c r="K15" s="28" t="s">
        <v>17</v>
      </c>
      <c r="L15" s="28">
        <v>2</v>
      </c>
      <c r="N15" s="13" t="s">
        <v>18</v>
      </c>
      <c r="P15" s="83">
        <v>11</v>
      </c>
    </row>
    <row r="16" spans="1:16" x14ac:dyDescent="0.2">
      <c r="A16" s="28" t="s">
        <v>469</v>
      </c>
      <c r="B16" s="28" t="s">
        <v>24</v>
      </c>
      <c r="C16" s="28" t="s">
        <v>24</v>
      </c>
      <c r="D16" s="28" t="s">
        <v>24</v>
      </c>
      <c r="E16" s="28">
        <v>2</v>
      </c>
      <c r="F16" s="28" t="s">
        <v>350</v>
      </c>
      <c r="G16" s="28">
        <v>32</v>
      </c>
      <c r="H16" s="28">
        <v>2</v>
      </c>
      <c r="I16" s="28">
        <v>64</v>
      </c>
      <c r="J16" s="52">
        <v>4</v>
      </c>
      <c r="K16" s="55" t="s">
        <v>17</v>
      </c>
      <c r="L16" s="55">
        <v>2</v>
      </c>
      <c r="N16" s="13" t="s">
        <v>18</v>
      </c>
      <c r="P16" s="83">
        <v>11</v>
      </c>
    </row>
    <row r="17" spans="1:16" x14ac:dyDescent="0.2">
      <c r="A17" s="28" t="s">
        <v>471</v>
      </c>
      <c r="B17" s="28" t="s">
        <v>385</v>
      </c>
      <c r="C17" s="28" t="s">
        <v>15</v>
      </c>
      <c r="D17" s="28">
        <v>12</v>
      </c>
      <c r="E17" s="28">
        <v>2</v>
      </c>
      <c r="F17" s="28" t="s">
        <v>350</v>
      </c>
      <c r="G17" s="28">
        <v>75</v>
      </c>
      <c r="H17" s="28">
        <v>3.6</v>
      </c>
      <c r="I17" s="28">
        <v>270</v>
      </c>
      <c r="J17" s="52">
        <v>4</v>
      </c>
      <c r="K17" s="55" t="s">
        <v>17</v>
      </c>
      <c r="L17" s="55">
        <v>2</v>
      </c>
      <c r="M17" s="13" t="s">
        <v>47</v>
      </c>
      <c r="N17" s="13" t="s">
        <v>18</v>
      </c>
      <c r="P17" s="83">
        <v>11</v>
      </c>
    </row>
    <row r="18" spans="1:16" x14ac:dyDescent="0.2">
      <c r="A18" s="28" t="s">
        <v>526</v>
      </c>
      <c r="B18" s="28" t="s">
        <v>73</v>
      </c>
      <c r="C18" s="28" t="s">
        <v>15</v>
      </c>
      <c r="D18" s="28">
        <v>10</v>
      </c>
      <c r="E18" s="28">
        <v>2</v>
      </c>
      <c r="F18" s="28" t="s">
        <v>350</v>
      </c>
      <c r="G18" s="28">
        <v>3</v>
      </c>
      <c r="H18" s="28">
        <v>1.4</v>
      </c>
      <c r="I18" s="28">
        <v>4.2</v>
      </c>
      <c r="J18" s="52">
        <v>4</v>
      </c>
      <c r="K18" s="28" t="s">
        <v>17</v>
      </c>
      <c r="L18" s="28">
        <v>2</v>
      </c>
      <c r="N18" s="13" t="s">
        <v>18</v>
      </c>
      <c r="P18" s="83">
        <v>11</v>
      </c>
    </row>
    <row r="19" spans="1:16" x14ac:dyDescent="0.2">
      <c r="A19" s="28" t="s">
        <v>472</v>
      </c>
      <c r="B19" s="28" t="s">
        <v>55</v>
      </c>
      <c r="C19" s="28" t="s">
        <v>20</v>
      </c>
      <c r="D19" s="28">
        <v>9</v>
      </c>
      <c r="E19" s="28">
        <v>2</v>
      </c>
      <c r="F19" s="28" t="s">
        <v>350</v>
      </c>
      <c r="G19" s="28">
        <v>65</v>
      </c>
      <c r="H19" s="28">
        <v>2.2000000000000002</v>
      </c>
      <c r="I19" s="28">
        <v>143</v>
      </c>
      <c r="J19" s="52">
        <v>4</v>
      </c>
      <c r="K19" s="28" t="s">
        <v>17</v>
      </c>
      <c r="L19" s="28">
        <v>2</v>
      </c>
      <c r="N19" s="13" t="s">
        <v>18</v>
      </c>
      <c r="P19" s="83">
        <v>11</v>
      </c>
    </row>
    <row r="20" spans="1:16" x14ac:dyDescent="0.2">
      <c r="A20" s="28" t="s">
        <v>389</v>
      </c>
      <c r="B20" s="28" t="s">
        <v>73</v>
      </c>
      <c r="C20" s="28" t="s">
        <v>20</v>
      </c>
      <c r="D20" s="28">
        <v>2</v>
      </c>
      <c r="E20" s="28">
        <v>1</v>
      </c>
      <c r="F20" s="28" t="s">
        <v>350</v>
      </c>
      <c r="G20" s="28">
        <v>12</v>
      </c>
      <c r="H20" s="28">
        <v>1.7</v>
      </c>
      <c r="I20" s="28">
        <v>20.399999999999999</v>
      </c>
      <c r="J20" s="28">
        <v>4</v>
      </c>
      <c r="K20" s="28" t="s">
        <v>17</v>
      </c>
      <c r="L20" s="28">
        <v>2</v>
      </c>
      <c r="N20" s="13" t="s">
        <v>18</v>
      </c>
      <c r="P20" s="83">
        <v>11</v>
      </c>
    </row>
    <row r="21" spans="1:16" x14ac:dyDescent="0.2">
      <c r="A21" s="28" t="s">
        <v>395</v>
      </c>
      <c r="B21" s="28" t="s">
        <v>24</v>
      </c>
      <c r="C21" s="28" t="s">
        <v>15</v>
      </c>
      <c r="D21" s="28">
        <v>11</v>
      </c>
      <c r="E21" s="28">
        <v>2</v>
      </c>
      <c r="F21" s="28" t="s">
        <v>350</v>
      </c>
      <c r="G21" s="28">
        <v>85</v>
      </c>
      <c r="H21" s="28">
        <v>3.5</v>
      </c>
      <c r="I21" s="28">
        <v>297.5</v>
      </c>
      <c r="J21" s="28">
        <v>4</v>
      </c>
      <c r="K21" s="28" t="s">
        <v>17</v>
      </c>
      <c r="L21" s="28">
        <v>2</v>
      </c>
      <c r="N21" s="13" t="s">
        <v>18</v>
      </c>
      <c r="P21" s="83">
        <v>11</v>
      </c>
    </row>
    <row r="22" spans="1:16" x14ac:dyDescent="0.2">
      <c r="A22" s="28" t="s">
        <v>397</v>
      </c>
      <c r="B22" s="28" t="s">
        <v>24</v>
      </c>
      <c r="C22" s="28" t="s">
        <v>20</v>
      </c>
      <c r="D22" s="28">
        <v>9</v>
      </c>
      <c r="E22" s="28">
        <v>2</v>
      </c>
      <c r="F22" s="28" t="s">
        <v>350</v>
      </c>
      <c r="G22" s="28">
        <v>54</v>
      </c>
      <c r="H22" s="54">
        <v>2.6</v>
      </c>
      <c r="I22" s="28">
        <v>140.4</v>
      </c>
      <c r="J22" s="28">
        <v>4</v>
      </c>
      <c r="K22" s="28" t="s">
        <v>17</v>
      </c>
      <c r="L22" s="28">
        <v>2</v>
      </c>
      <c r="N22" s="13" t="s">
        <v>18</v>
      </c>
      <c r="P22" s="83">
        <v>11</v>
      </c>
    </row>
    <row r="23" spans="1:16" x14ac:dyDescent="0.2">
      <c r="A23" s="28" t="s">
        <v>399</v>
      </c>
      <c r="B23" s="28" t="s">
        <v>14</v>
      </c>
      <c r="C23" s="28" t="s">
        <v>15</v>
      </c>
      <c r="D23" s="28">
        <v>10</v>
      </c>
      <c r="E23" s="28">
        <v>2</v>
      </c>
      <c r="F23" s="28" t="s">
        <v>350</v>
      </c>
      <c r="G23" s="28">
        <v>16</v>
      </c>
      <c r="H23" s="54">
        <v>2.2999999999999998</v>
      </c>
      <c r="I23" s="28">
        <v>43.7</v>
      </c>
      <c r="J23" s="52">
        <v>4</v>
      </c>
      <c r="K23" s="55" t="s">
        <v>17</v>
      </c>
      <c r="L23" s="55">
        <v>2</v>
      </c>
      <c r="N23" s="13" t="s">
        <v>18</v>
      </c>
      <c r="P23" s="83">
        <v>11</v>
      </c>
    </row>
    <row r="24" spans="1:16" x14ac:dyDescent="0.2">
      <c r="A24" s="28" t="s">
        <v>408</v>
      </c>
      <c r="B24" s="28" t="s">
        <v>24</v>
      </c>
      <c r="C24" s="28" t="s">
        <v>24</v>
      </c>
      <c r="D24" s="28" t="s">
        <v>24</v>
      </c>
      <c r="E24" s="28">
        <v>2</v>
      </c>
      <c r="F24" s="28" t="s">
        <v>350</v>
      </c>
      <c r="G24" s="28">
        <v>35</v>
      </c>
      <c r="H24" s="28">
        <v>3.5</v>
      </c>
      <c r="I24" s="28">
        <v>122.5</v>
      </c>
      <c r="J24" s="28">
        <v>4</v>
      </c>
      <c r="K24" s="55" t="s">
        <v>17</v>
      </c>
      <c r="L24" s="55">
        <v>2</v>
      </c>
      <c r="N24" s="13" t="s">
        <v>18</v>
      </c>
      <c r="P24" s="83">
        <v>11</v>
      </c>
    </row>
    <row r="25" spans="1:16" x14ac:dyDescent="0.2">
      <c r="A25" s="28" t="s">
        <v>412</v>
      </c>
      <c r="B25" s="28" t="s">
        <v>14</v>
      </c>
      <c r="C25" s="28" t="s">
        <v>46</v>
      </c>
      <c r="D25" s="28">
        <v>9</v>
      </c>
      <c r="E25" s="28">
        <v>2</v>
      </c>
      <c r="F25" s="28" t="s">
        <v>350</v>
      </c>
      <c r="G25" s="28">
        <v>7</v>
      </c>
      <c r="H25" s="28">
        <v>1.8</v>
      </c>
      <c r="I25" s="28">
        <v>12.6</v>
      </c>
      <c r="J25" s="28">
        <v>4</v>
      </c>
      <c r="K25" s="28" t="s">
        <v>17</v>
      </c>
      <c r="L25" s="28">
        <v>2</v>
      </c>
      <c r="N25" s="13" t="s">
        <v>18</v>
      </c>
      <c r="P25" s="83">
        <v>11</v>
      </c>
    </row>
    <row r="26" spans="1:16" x14ac:dyDescent="0.2">
      <c r="A26" s="28" t="s">
        <v>413</v>
      </c>
      <c r="B26" s="28" t="s">
        <v>414</v>
      </c>
      <c r="C26" s="28" t="s">
        <v>15</v>
      </c>
      <c r="D26" s="28">
        <v>6</v>
      </c>
      <c r="E26" s="28">
        <v>1</v>
      </c>
      <c r="F26" s="28" t="s">
        <v>350</v>
      </c>
      <c r="G26" s="28">
        <v>1</v>
      </c>
      <c r="H26" s="28">
        <v>1.3</v>
      </c>
      <c r="I26" s="28">
        <v>1.3</v>
      </c>
      <c r="J26" s="28">
        <v>4</v>
      </c>
      <c r="K26" s="28" t="s">
        <v>17</v>
      </c>
      <c r="L26" s="28">
        <v>2</v>
      </c>
      <c r="M26" s="13" t="s">
        <v>47</v>
      </c>
      <c r="N26" s="13" t="s">
        <v>18</v>
      </c>
      <c r="P26" s="83">
        <v>11</v>
      </c>
    </row>
    <row r="27" spans="1:16" x14ac:dyDescent="0.2">
      <c r="A27" s="28" t="s">
        <v>417</v>
      </c>
      <c r="B27" s="28" t="s">
        <v>14</v>
      </c>
      <c r="C27" s="28" t="s">
        <v>20</v>
      </c>
      <c r="D27" s="28">
        <v>8</v>
      </c>
      <c r="E27" s="28">
        <v>1</v>
      </c>
      <c r="F27" s="28" t="s">
        <v>350</v>
      </c>
      <c r="G27" s="28">
        <v>40</v>
      </c>
      <c r="H27" s="28">
        <v>3.3</v>
      </c>
      <c r="I27" s="28">
        <v>132</v>
      </c>
      <c r="J27" s="28">
        <v>4</v>
      </c>
      <c r="K27" s="55" t="s">
        <v>17</v>
      </c>
      <c r="L27" s="55">
        <v>2</v>
      </c>
      <c r="N27" s="13" t="s">
        <v>18</v>
      </c>
      <c r="P27" s="83">
        <v>11</v>
      </c>
    </row>
    <row r="28" spans="1:16" x14ac:dyDescent="0.2">
      <c r="A28" s="28" t="s">
        <v>418</v>
      </c>
      <c r="B28" s="28" t="s">
        <v>55</v>
      </c>
      <c r="C28" s="28" t="s">
        <v>15</v>
      </c>
      <c r="D28" s="28">
        <v>5</v>
      </c>
      <c r="E28" s="28">
        <v>2</v>
      </c>
      <c r="F28" s="28" t="s">
        <v>350</v>
      </c>
      <c r="G28" s="28">
        <v>31</v>
      </c>
      <c r="H28" s="28">
        <v>2.6</v>
      </c>
      <c r="I28" s="28">
        <v>80.599999999999994</v>
      </c>
      <c r="J28" s="28">
        <v>4</v>
      </c>
      <c r="K28" s="28" t="s">
        <v>17</v>
      </c>
      <c r="L28" s="28">
        <v>2</v>
      </c>
      <c r="N28" s="13" t="s">
        <v>18</v>
      </c>
      <c r="P28" s="83">
        <v>11</v>
      </c>
    </row>
    <row r="29" spans="1:16" x14ac:dyDescent="0.2">
      <c r="A29" s="28" t="s">
        <v>420</v>
      </c>
      <c r="B29" s="28" t="s">
        <v>306</v>
      </c>
      <c r="C29" s="28" t="s">
        <v>20</v>
      </c>
      <c r="D29" s="28">
        <v>1</v>
      </c>
      <c r="E29" s="28">
        <v>2</v>
      </c>
      <c r="F29" s="28" t="s">
        <v>350</v>
      </c>
      <c r="G29" s="28">
        <v>37</v>
      </c>
      <c r="H29" s="28">
        <v>2.1</v>
      </c>
      <c r="I29" s="28">
        <v>77.7</v>
      </c>
      <c r="J29" s="28">
        <v>4</v>
      </c>
      <c r="K29" s="28" t="s">
        <v>17</v>
      </c>
      <c r="L29" s="28">
        <v>2</v>
      </c>
      <c r="N29" s="13" t="s">
        <v>18</v>
      </c>
      <c r="P29" s="83">
        <v>11</v>
      </c>
    </row>
    <row r="30" spans="1:16" x14ac:dyDescent="0.2">
      <c r="A30" s="28" t="s">
        <v>422</v>
      </c>
      <c r="B30" s="28" t="s">
        <v>24</v>
      </c>
      <c r="C30" s="28" t="s">
        <v>15</v>
      </c>
      <c r="D30" s="28">
        <v>13</v>
      </c>
      <c r="E30" s="28">
        <v>2</v>
      </c>
      <c r="F30" s="28" t="s">
        <v>350</v>
      </c>
      <c r="G30" s="28">
        <v>66</v>
      </c>
      <c r="H30" s="28">
        <v>3.2</v>
      </c>
      <c r="I30" s="28">
        <v>211.2</v>
      </c>
      <c r="J30" s="28">
        <v>4</v>
      </c>
      <c r="K30" s="28" t="s">
        <v>17</v>
      </c>
      <c r="L30" s="28">
        <v>2</v>
      </c>
      <c r="N30" s="13" t="s">
        <v>18</v>
      </c>
      <c r="P30" s="83">
        <v>11</v>
      </c>
    </row>
    <row r="31" spans="1:16" x14ac:dyDescent="0.2">
      <c r="A31" s="28" t="s">
        <v>426</v>
      </c>
      <c r="B31" s="28" t="s">
        <v>427</v>
      </c>
      <c r="C31" s="28" t="s">
        <v>46</v>
      </c>
      <c r="D31" s="28">
        <v>7</v>
      </c>
      <c r="E31" s="28">
        <v>2</v>
      </c>
      <c r="F31" s="28" t="s">
        <v>350</v>
      </c>
      <c r="G31" s="28">
        <v>66</v>
      </c>
      <c r="H31" s="28">
        <v>2.2999999999999998</v>
      </c>
      <c r="I31" s="28">
        <v>151.80000000000001</v>
      </c>
      <c r="J31" s="28">
        <v>4</v>
      </c>
      <c r="K31" s="28" t="s">
        <v>17</v>
      </c>
      <c r="L31" s="28">
        <v>2</v>
      </c>
      <c r="N31" s="13" t="s">
        <v>18</v>
      </c>
      <c r="P31" s="83">
        <v>11</v>
      </c>
    </row>
    <row r="32" spans="1:16" x14ac:dyDescent="0.2">
      <c r="A32" s="28" t="s">
        <v>423</v>
      </c>
      <c r="B32" s="28" t="s">
        <v>55</v>
      </c>
      <c r="C32" s="28" t="s">
        <v>20</v>
      </c>
      <c r="D32" s="28">
        <v>9</v>
      </c>
      <c r="E32" s="28">
        <v>2</v>
      </c>
      <c r="F32" s="28" t="s">
        <v>350</v>
      </c>
      <c r="G32" s="28">
        <v>17</v>
      </c>
      <c r="H32" s="28">
        <v>1.6</v>
      </c>
      <c r="I32" s="28">
        <v>27.2</v>
      </c>
      <c r="J32" s="28">
        <v>4</v>
      </c>
      <c r="K32" s="28" t="s">
        <v>17</v>
      </c>
      <c r="L32" s="28">
        <v>2</v>
      </c>
      <c r="N32" s="13" t="s">
        <v>18</v>
      </c>
      <c r="P32" s="83">
        <v>11</v>
      </c>
    </row>
    <row r="33" spans="1:29" x14ac:dyDescent="0.2">
      <c r="A33" s="28" t="s">
        <v>503</v>
      </c>
      <c r="B33" s="28" t="s">
        <v>14</v>
      </c>
      <c r="C33" s="28" t="s">
        <v>15</v>
      </c>
      <c r="D33" s="28">
        <v>10</v>
      </c>
      <c r="E33" s="28">
        <v>2</v>
      </c>
      <c r="F33" s="28" t="s">
        <v>350</v>
      </c>
      <c r="G33" s="28">
        <v>44</v>
      </c>
      <c r="H33" s="28">
        <v>2.6</v>
      </c>
      <c r="I33" s="28">
        <v>114.4</v>
      </c>
      <c r="J33" s="28">
        <v>4</v>
      </c>
      <c r="K33" s="28" t="s">
        <v>17</v>
      </c>
      <c r="L33" s="28">
        <v>2</v>
      </c>
      <c r="N33" s="13" t="s">
        <v>18</v>
      </c>
      <c r="O33" s="7"/>
      <c r="P33" s="83">
        <v>11</v>
      </c>
    </row>
    <row r="34" spans="1:29" x14ac:dyDescent="0.2">
      <c r="A34" s="28" t="s">
        <v>504</v>
      </c>
      <c r="B34" s="28" t="s">
        <v>44</v>
      </c>
      <c r="C34" s="28" t="s">
        <v>20</v>
      </c>
      <c r="D34" s="28">
        <v>12</v>
      </c>
      <c r="E34" s="28">
        <v>2</v>
      </c>
      <c r="F34" s="28" t="s">
        <v>350</v>
      </c>
      <c r="G34" s="28">
        <v>64</v>
      </c>
      <c r="H34" s="28">
        <v>2.6</v>
      </c>
      <c r="I34" s="28">
        <v>166.4</v>
      </c>
      <c r="J34" s="28">
        <v>4</v>
      </c>
      <c r="K34" s="28" t="s">
        <v>17</v>
      </c>
      <c r="L34" s="28">
        <v>2</v>
      </c>
      <c r="N34" s="13" t="s">
        <v>18</v>
      </c>
      <c r="P34" s="83">
        <v>11</v>
      </c>
    </row>
    <row r="35" spans="1:29" x14ac:dyDescent="0.2">
      <c r="A35" s="28" t="s">
        <v>523</v>
      </c>
      <c r="B35" s="28" t="s">
        <v>73</v>
      </c>
      <c r="C35" s="28" t="s">
        <v>20</v>
      </c>
      <c r="D35" s="28">
        <v>5</v>
      </c>
      <c r="E35" s="28">
        <v>2</v>
      </c>
      <c r="F35" s="28" t="s">
        <v>350</v>
      </c>
      <c r="G35" s="28">
        <v>98</v>
      </c>
      <c r="H35" s="28">
        <v>3.1</v>
      </c>
      <c r="I35" s="28">
        <v>303.8</v>
      </c>
      <c r="J35" s="28">
        <v>4</v>
      </c>
      <c r="K35" s="28" t="s">
        <v>17</v>
      </c>
      <c r="L35" s="28">
        <v>2</v>
      </c>
      <c r="N35" s="13" t="s">
        <v>18</v>
      </c>
      <c r="P35" s="83">
        <v>11</v>
      </c>
    </row>
    <row r="36" spans="1:29" x14ac:dyDescent="0.2">
      <c r="A36" s="28" t="s">
        <v>424</v>
      </c>
      <c r="B36" s="28" t="s">
        <v>24</v>
      </c>
      <c r="C36" s="28" t="s">
        <v>24</v>
      </c>
      <c r="D36" s="28" t="s">
        <v>24</v>
      </c>
      <c r="E36" s="28">
        <v>2</v>
      </c>
      <c r="F36" s="28" t="s">
        <v>350</v>
      </c>
      <c r="G36" s="28">
        <v>36</v>
      </c>
      <c r="H36" s="28">
        <v>1.9</v>
      </c>
      <c r="I36" s="28">
        <v>68.400000000000006</v>
      </c>
      <c r="J36" s="28">
        <v>4</v>
      </c>
      <c r="K36" s="55" t="s">
        <v>17</v>
      </c>
      <c r="L36" s="55">
        <v>2</v>
      </c>
      <c r="N36" s="13" t="s">
        <v>18</v>
      </c>
      <c r="P36" s="83">
        <v>11</v>
      </c>
    </row>
    <row r="37" spans="1:29" x14ac:dyDescent="0.2">
      <c r="A37" s="28" t="s">
        <v>443</v>
      </c>
      <c r="B37" s="28" t="s">
        <v>73</v>
      </c>
      <c r="C37" s="28" t="s">
        <v>15</v>
      </c>
      <c r="D37" s="28">
        <v>12</v>
      </c>
      <c r="E37" s="28">
        <v>2</v>
      </c>
      <c r="F37" s="28" t="s">
        <v>350</v>
      </c>
      <c r="G37" s="28">
        <v>55</v>
      </c>
      <c r="H37" s="28">
        <v>2.7</v>
      </c>
      <c r="I37" s="28">
        <v>148.5</v>
      </c>
      <c r="J37" s="28">
        <v>4</v>
      </c>
      <c r="K37" s="55" t="s">
        <v>17</v>
      </c>
      <c r="L37" s="55">
        <v>2</v>
      </c>
      <c r="N37" s="13" t="s">
        <v>18</v>
      </c>
      <c r="P37" s="83">
        <v>11</v>
      </c>
    </row>
    <row r="38" spans="1:29" x14ac:dyDescent="0.2">
      <c r="A38" s="28" t="s">
        <v>455</v>
      </c>
      <c r="B38" s="28" t="s">
        <v>24</v>
      </c>
      <c r="C38" s="28" t="s">
        <v>20</v>
      </c>
      <c r="D38" s="28">
        <v>10</v>
      </c>
      <c r="E38" s="28">
        <v>2</v>
      </c>
      <c r="F38" s="28" t="s">
        <v>350</v>
      </c>
      <c r="G38" s="28">
        <v>45</v>
      </c>
      <c r="H38" s="28">
        <v>4.0999999999999996</v>
      </c>
      <c r="I38" s="28">
        <v>184.5</v>
      </c>
      <c r="J38" s="28">
        <v>4</v>
      </c>
      <c r="K38" s="28" t="s">
        <v>17</v>
      </c>
      <c r="L38" s="28">
        <v>2</v>
      </c>
      <c r="N38" s="13" t="s">
        <v>18</v>
      </c>
      <c r="P38" s="83">
        <v>11</v>
      </c>
    </row>
    <row r="39" spans="1:29" x14ac:dyDescent="0.2">
      <c r="A39" s="28" t="s">
        <v>458</v>
      </c>
      <c r="B39" s="28" t="s">
        <v>24</v>
      </c>
      <c r="C39" s="28" t="s">
        <v>24</v>
      </c>
      <c r="D39" s="28" t="s">
        <v>24</v>
      </c>
      <c r="E39" s="28">
        <v>2</v>
      </c>
      <c r="F39" s="28" t="s">
        <v>350</v>
      </c>
      <c r="G39" s="28">
        <v>87</v>
      </c>
      <c r="H39" s="28">
        <v>2.5</v>
      </c>
      <c r="I39" s="28">
        <v>217.5</v>
      </c>
      <c r="J39" s="28">
        <v>4</v>
      </c>
      <c r="K39" s="55" t="s">
        <v>17</v>
      </c>
      <c r="L39" s="55">
        <v>2</v>
      </c>
      <c r="N39" s="13" t="s">
        <v>18</v>
      </c>
      <c r="P39" s="83">
        <v>11</v>
      </c>
    </row>
    <row r="40" spans="1:29" x14ac:dyDescent="0.2">
      <c r="A40" s="28" t="s">
        <v>481</v>
      </c>
      <c r="B40" s="28" t="s">
        <v>385</v>
      </c>
      <c r="C40" s="28" t="s">
        <v>15</v>
      </c>
      <c r="D40" s="28">
        <v>11</v>
      </c>
      <c r="E40" s="28">
        <v>2</v>
      </c>
      <c r="F40" s="28" t="s">
        <v>350</v>
      </c>
      <c r="G40" s="28">
        <v>5</v>
      </c>
      <c r="H40" s="28">
        <v>1.3</v>
      </c>
      <c r="I40" s="28">
        <v>6.5</v>
      </c>
      <c r="J40" s="28">
        <v>4</v>
      </c>
      <c r="K40" s="28" t="s">
        <v>17</v>
      </c>
      <c r="L40" s="28">
        <v>2</v>
      </c>
      <c r="N40" s="13" t="s">
        <v>18</v>
      </c>
      <c r="P40" s="83">
        <v>11</v>
      </c>
    </row>
    <row r="41" spans="1:29" x14ac:dyDescent="0.2">
      <c r="A41" s="56" t="s">
        <v>482</v>
      </c>
      <c r="B41" s="56" t="s">
        <v>445</v>
      </c>
      <c r="C41" s="56" t="s">
        <v>20</v>
      </c>
      <c r="D41" s="56">
        <v>8</v>
      </c>
      <c r="E41" s="56">
        <v>2</v>
      </c>
      <c r="F41" s="56" t="s">
        <v>350</v>
      </c>
      <c r="G41" s="56">
        <v>15</v>
      </c>
      <c r="H41" s="56">
        <v>1.7</v>
      </c>
      <c r="I41" s="56">
        <v>25.5</v>
      </c>
      <c r="J41" s="56">
        <v>4</v>
      </c>
      <c r="K41" s="56" t="s">
        <v>17</v>
      </c>
      <c r="L41" s="56">
        <v>2</v>
      </c>
      <c r="M41" s="7"/>
      <c r="N41" s="67" t="s">
        <v>18</v>
      </c>
      <c r="O41" s="13" t="s">
        <v>528</v>
      </c>
      <c r="P41" s="83">
        <v>11</v>
      </c>
    </row>
    <row r="42" spans="1:29" x14ac:dyDescent="0.2">
      <c r="A42" s="28" t="s">
        <v>485</v>
      </c>
      <c r="B42" s="28" t="s">
        <v>375</v>
      </c>
      <c r="C42" s="28" t="s">
        <v>15</v>
      </c>
      <c r="D42" s="28">
        <v>15</v>
      </c>
      <c r="E42" s="28">
        <v>2</v>
      </c>
      <c r="F42" s="28" t="s">
        <v>350</v>
      </c>
      <c r="G42" s="28">
        <v>45</v>
      </c>
      <c r="H42" s="28">
        <v>2.4</v>
      </c>
      <c r="I42" s="28">
        <v>108</v>
      </c>
      <c r="J42" s="28">
        <v>4</v>
      </c>
      <c r="K42" s="28" t="s">
        <v>17</v>
      </c>
      <c r="L42" s="28">
        <v>2</v>
      </c>
      <c r="N42" s="13" t="s">
        <v>18</v>
      </c>
      <c r="P42" s="83">
        <v>11</v>
      </c>
    </row>
    <row r="43" spans="1:29" x14ac:dyDescent="0.2">
      <c r="A43" s="28" t="s">
        <v>491</v>
      </c>
      <c r="B43" s="28" t="s">
        <v>291</v>
      </c>
      <c r="C43" s="28" t="s">
        <v>20</v>
      </c>
      <c r="D43" s="28">
        <v>12</v>
      </c>
      <c r="E43" s="28">
        <v>2</v>
      </c>
      <c r="F43" s="28" t="s">
        <v>350</v>
      </c>
      <c r="G43" s="28">
        <v>11</v>
      </c>
      <c r="H43" s="28">
        <v>1.6</v>
      </c>
      <c r="I43" s="28">
        <v>17.600000000000001</v>
      </c>
      <c r="J43" s="28">
        <v>4</v>
      </c>
      <c r="K43" s="28" t="s">
        <v>17</v>
      </c>
      <c r="L43" s="28">
        <v>2</v>
      </c>
      <c r="N43" s="13" t="s">
        <v>18</v>
      </c>
      <c r="P43" s="83">
        <v>11</v>
      </c>
      <c r="Q43" s="56" t="s">
        <v>14</v>
      </c>
      <c r="R43" s="56" t="s">
        <v>20</v>
      </c>
      <c r="S43" s="56">
        <v>9</v>
      </c>
      <c r="T43" s="56">
        <v>2</v>
      </c>
      <c r="U43" s="56" t="s">
        <v>350</v>
      </c>
      <c r="V43" s="56">
        <v>14</v>
      </c>
      <c r="W43" s="56">
        <v>1.3</v>
      </c>
      <c r="X43" s="56">
        <v>18.2</v>
      </c>
      <c r="Y43" s="56">
        <v>4</v>
      </c>
      <c r="Z43" s="56" t="s">
        <v>17</v>
      </c>
      <c r="AA43" s="56" t="s">
        <v>319</v>
      </c>
      <c r="AC43" s="67"/>
    </row>
    <row r="44" spans="1:29" x14ac:dyDescent="0.2">
      <c r="A44" s="28" t="s">
        <v>524</v>
      </c>
      <c r="B44" s="28" t="s">
        <v>14</v>
      </c>
      <c r="C44" s="28" t="s">
        <v>20</v>
      </c>
      <c r="D44" s="28">
        <v>7</v>
      </c>
      <c r="E44" s="28">
        <v>2</v>
      </c>
      <c r="F44" s="28" t="s">
        <v>350</v>
      </c>
      <c r="G44" s="28">
        <v>60</v>
      </c>
      <c r="H44" s="28">
        <v>2.4</v>
      </c>
      <c r="I44" s="28">
        <v>144</v>
      </c>
      <c r="J44" s="28">
        <v>4</v>
      </c>
      <c r="K44" s="28" t="s">
        <v>17</v>
      </c>
      <c r="L44" s="28">
        <v>2</v>
      </c>
      <c r="N44" s="13" t="s">
        <v>18</v>
      </c>
      <c r="P44" s="83">
        <v>11</v>
      </c>
      <c r="Q44" s="56" t="s">
        <v>22</v>
      </c>
      <c r="R44" s="56" t="s">
        <v>20</v>
      </c>
      <c r="S44" s="56">
        <v>6</v>
      </c>
      <c r="T44" s="56">
        <v>2</v>
      </c>
      <c r="U44" s="56" t="s">
        <v>350</v>
      </c>
      <c r="V44" s="56">
        <v>4</v>
      </c>
      <c r="W44" s="56">
        <v>1.4</v>
      </c>
      <c r="X44" s="56">
        <v>5.6</v>
      </c>
      <c r="Y44" s="56">
        <v>4</v>
      </c>
      <c r="Z44" s="56" t="s">
        <v>17</v>
      </c>
      <c r="AA44" s="78">
        <v>2</v>
      </c>
      <c r="AB44" s="7"/>
      <c r="AC44" s="79" t="s">
        <v>24</v>
      </c>
    </row>
    <row r="45" spans="1:29" x14ac:dyDescent="0.2">
      <c r="A45" s="28" t="s">
        <v>425</v>
      </c>
      <c r="B45" s="28" t="s">
        <v>374</v>
      </c>
      <c r="C45" s="28" t="s">
        <v>15</v>
      </c>
      <c r="D45" s="28">
        <v>10</v>
      </c>
      <c r="E45" s="28">
        <v>2</v>
      </c>
      <c r="F45" s="28" t="s">
        <v>350</v>
      </c>
      <c r="G45" s="28">
        <v>73</v>
      </c>
      <c r="H45" s="28">
        <v>7.5</v>
      </c>
      <c r="I45" s="28">
        <v>547.5</v>
      </c>
      <c r="J45" s="28">
        <v>4</v>
      </c>
      <c r="K45" s="28" t="s">
        <v>17</v>
      </c>
      <c r="L45" s="28">
        <v>2</v>
      </c>
      <c r="N45" s="13" t="s">
        <v>18</v>
      </c>
      <c r="P45" s="83">
        <v>11</v>
      </c>
    </row>
    <row r="46" spans="1:29" x14ac:dyDescent="0.2">
      <c r="A46" s="28" t="s">
        <v>429</v>
      </c>
      <c r="B46" s="28" t="s">
        <v>14</v>
      </c>
      <c r="C46" s="28" t="s">
        <v>15</v>
      </c>
      <c r="D46" s="28">
        <v>7</v>
      </c>
      <c r="E46" s="28">
        <v>2</v>
      </c>
      <c r="F46" s="28" t="s">
        <v>350</v>
      </c>
      <c r="G46" s="28">
        <v>70</v>
      </c>
      <c r="H46" s="28">
        <v>3.3</v>
      </c>
      <c r="I46" s="28">
        <v>231</v>
      </c>
      <c r="J46" s="28">
        <v>4</v>
      </c>
      <c r="K46" s="28" t="s">
        <v>17</v>
      </c>
      <c r="L46" s="28">
        <v>2</v>
      </c>
      <c r="N46" s="13" t="s">
        <v>18</v>
      </c>
      <c r="P46" s="83">
        <v>11</v>
      </c>
    </row>
    <row r="47" spans="1:29" x14ac:dyDescent="0.2">
      <c r="A47" s="28" t="s">
        <v>499</v>
      </c>
      <c r="B47" s="28" t="s">
        <v>24</v>
      </c>
      <c r="C47" s="28" t="s">
        <v>20</v>
      </c>
      <c r="D47" s="28">
        <v>12</v>
      </c>
      <c r="E47" s="28">
        <v>2</v>
      </c>
      <c r="F47" s="28" t="s">
        <v>350</v>
      </c>
      <c r="G47" s="28">
        <v>56</v>
      </c>
      <c r="H47" s="28">
        <v>3.6</v>
      </c>
      <c r="I47" s="28">
        <v>145.6</v>
      </c>
      <c r="J47" s="28">
        <v>4</v>
      </c>
      <c r="K47" s="28" t="s">
        <v>17</v>
      </c>
      <c r="L47" s="28">
        <v>2</v>
      </c>
      <c r="M47" s="13" t="s">
        <v>47</v>
      </c>
      <c r="N47" s="13" t="s">
        <v>18</v>
      </c>
      <c r="P47" s="83">
        <v>11</v>
      </c>
    </row>
    <row r="48" spans="1:29" x14ac:dyDescent="0.2">
      <c r="A48" s="28" t="s">
        <v>432</v>
      </c>
      <c r="B48" s="28" t="s">
        <v>14</v>
      </c>
      <c r="C48" s="28" t="s">
        <v>20</v>
      </c>
      <c r="D48" s="28">
        <v>4</v>
      </c>
      <c r="E48" s="28">
        <v>2</v>
      </c>
      <c r="F48" s="28" t="s">
        <v>350</v>
      </c>
      <c r="G48" s="28">
        <v>11</v>
      </c>
      <c r="H48" s="28">
        <v>2.9</v>
      </c>
      <c r="I48" s="28">
        <v>31.9</v>
      </c>
      <c r="J48" s="28">
        <v>4</v>
      </c>
      <c r="K48" s="28" t="s">
        <v>17</v>
      </c>
      <c r="L48" s="28">
        <v>2</v>
      </c>
      <c r="N48" s="13" t="s">
        <v>18</v>
      </c>
      <c r="P48" s="83">
        <v>11</v>
      </c>
    </row>
    <row r="49" spans="1:29" x14ac:dyDescent="0.2">
      <c r="A49" s="28" t="s">
        <v>447</v>
      </c>
      <c r="B49" s="28" t="s">
        <v>73</v>
      </c>
      <c r="C49" s="28" t="s">
        <v>20</v>
      </c>
      <c r="D49" s="28">
        <v>12</v>
      </c>
      <c r="E49" s="28">
        <v>2</v>
      </c>
      <c r="F49" s="28" t="s">
        <v>24</v>
      </c>
      <c r="G49" s="28">
        <v>22</v>
      </c>
      <c r="H49" s="28">
        <v>2.6</v>
      </c>
      <c r="I49" s="28">
        <v>57.2</v>
      </c>
      <c r="J49" s="52">
        <v>4</v>
      </c>
      <c r="K49" s="28" t="s">
        <v>17</v>
      </c>
      <c r="L49" s="28">
        <v>2</v>
      </c>
      <c r="N49" s="13" t="s">
        <v>18</v>
      </c>
      <c r="P49" s="83">
        <v>11</v>
      </c>
    </row>
    <row r="50" spans="1:29" ht="16.5" customHeight="1" x14ac:dyDescent="0.2">
      <c r="A50" s="28" t="s">
        <v>448</v>
      </c>
      <c r="B50" s="28" t="s">
        <v>14</v>
      </c>
      <c r="C50" s="28" t="s">
        <v>20</v>
      </c>
      <c r="D50" s="28">
        <v>12</v>
      </c>
      <c r="E50" s="28">
        <v>2</v>
      </c>
      <c r="F50" s="28" t="s">
        <v>24</v>
      </c>
      <c r="G50" s="28" t="s">
        <v>24</v>
      </c>
      <c r="H50" s="28" t="s">
        <v>24</v>
      </c>
      <c r="I50" s="28" t="s">
        <v>24</v>
      </c>
      <c r="J50" s="52">
        <v>2</v>
      </c>
      <c r="K50" s="28" t="s">
        <v>17</v>
      </c>
      <c r="L50" s="28">
        <v>2</v>
      </c>
      <c r="N50" s="13" t="s">
        <v>18</v>
      </c>
      <c r="P50" s="83">
        <v>11</v>
      </c>
      <c r="Q50" s="56" t="s">
        <v>73</v>
      </c>
      <c r="R50" s="56" t="s">
        <v>15</v>
      </c>
      <c r="S50" s="56">
        <v>4</v>
      </c>
      <c r="T50" s="56" t="s">
        <v>24</v>
      </c>
      <c r="U50" s="56" t="s">
        <v>350</v>
      </c>
      <c r="V50" s="56">
        <v>60</v>
      </c>
      <c r="W50" s="56">
        <v>2.9</v>
      </c>
      <c r="X50" s="56">
        <v>174</v>
      </c>
      <c r="Y50" s="56">
        <v>4</v>
      </c>
      <c r="Z50" s="78" t="s">
        <v>17</v>
      </c>
      <c r="AA50" s="78">
        <v>2</v>
      </c>
      <c r="AB50" s="7"/>
      <c r="AC50" s="79"/>
    </row>
    <row r="51" spans="1:29" ht="16.5" customHeight="1" x14ac:dyDescent="0.2">
      <c r="A51" s="28" t="s">
        <v>460</v>
      </c>
      <c r="B51" s="28" t="s">
        <v>24</v>
      </c>
      <c r="C51" s="28" t="s">
        <v>24</v>
      </c>
      <c r="D51" s="28" t="s">
        <v>24</v>
      </c>
      <c r="E51" s="28">
        <v>2</v>
      </c>
      <c r="F51" s="28" t="s">
        <v>24</v>
      </c>
      <c r="G51" s="28">
        <v>98</v>
      </c>
      <c r="H51" s="28">
        <v>1.8</v>
      </c>
      <c r="I51" s="28">
        <v>176.4</v>
      </c>
      <c r="J51" s="28">
        <v>2</v>
      </c>
      <c r="K51" s="28" t="s">
        <v>17</v>
      </c>
      <c r="L51" s="28">
        <v>2</v>
      </c>
      <c r="N51" s="13" t="s">
        <v>18</v>
      </c>
      <c r="P51" s="83">
        <v>11</v>
      </c>
    </row>
    <row r="52" spans="1:29" ht="16.5" customHeight="1" x14ac:dyDescent="0.2">
      <c r="A52" s="30" t="s">
        <v>387</v>
      </c>
      <c r="B52" s="30" t="s">
        <v>385</v>
      </c>
      <c r="C52" s="30" t="s">
        <v>15</v>
      </c>
      <c r="D52" s="30">
        <v>7</v>
      </c>
      <c r="E52" s="30">
        <v>2</v>
      </c>
      <c r="F52" s="30" t="s">
        <v>350</v>
      </c>
      <c r="G52" s="30">
        <v>3</v>
      </c>
      <c r="H52" s="30">
        <v>1.3</v>
      </c>
      <c r="I52" s="30">
        <v>3.9</v>
      </c>
      <c r="J52" s="30">
        <v>4</v>
      </c>
      <c r="K52" s="30" t="s">
        <v>27</v>
      </c>
      <c r="L52" s="30">
        <v>2</v>
      </c>
      <c r="N52" s="13" t="s">
        <v>18</v>
      </c>
      <c r="O52" s="13" t="s">
        <v>435</v>
      </c>
      <c r="P52" s="83">
        <v>11</v>
      </c>
    </row>
    <row r="53" spans="1:29" x14ac:dyDescent="0.2">
      <c r="A53" s="30" t="s">
        <v>386</v>
      </c>
      <c r="B53" s="30" t="s">
        <v>24</v>
      </c>
      <c r="C53" s="30" t="s">
        <v>20</v>
      </c>
      <c r="D53" s="30">
        <v>11</v>
      </c>
      <c r="E53" s="30">
        <v>2</v>
      </c>
      <c r="F53" s="30" t="s">
        <v>350</v>
      </c>
      <c r="G53" s="30">
        <v>6</v>
      </c>
      <c r="H53" s="30">
        <v>1.3</v>
      </c>
      <c r="I53" s="30">
        <v>7.8</v>
      </c>
      <c r="J53" s="58">
        <v>4</v>
      </c>
      <c r="K53" s="30" t="s">
        <v>27</v>
      </c>
      <c r="L53" s="30">
        <v>2</v>
      </c>
      <c r="N53" s="13" t="s">
        <v>18</v>
      </c>
      <c r="P53" s="83">
        <v>11</v>
      </c>
    </row>
    <row r="54" spans="1:29" x14ac:dyDescent="0.2">
      <c r="A54" s="30" t="s">
        <v>474</v>
      </c>
      <c r="B54" s="30" t="s">
        <v>14</v>
      </c>
      <c r="C54" s="30" t="s">
        <v>15</v>
      </c>
      <c r="D54" s="30">
        <v>10</v>
      </c>
      <c r="E54" s="30">
        <v>2</v>
      </c>
      <c r="F54" s="30" t="s">
        <v>350</v>
      </c>
      <c r="G54" s="30">
        <v>49</v>
      </c>
      <c r="H54" s="30">
        <v>2.2000000000000002</v>
      </c>
      <c r="I54" s="30">
        <v>107.8</v>
      </c>
      <c r="J54" s="58">
        <v>4</v>
      </c>
      <c r="K54" s="30" t="s">
        <v>27</v>
      </c>
      <c r="L54" s="30">
        <v>2</v>
      </c>
      <c r="N54" s="13" t="s">
        <v>18</v>
      </c>
      <c r="P54" s="83">
        <v>11</v>
      </c>
    </row>
    <row r="55" spans="1:29" x14ac:dyDescent="0.2">
      <c r="A55" s="30" t="s">
        <v>388</v>
      </c>
      <c r="B55" s="30" t="s">
        <v>22</v>
      </c>
      <c r="C55" s="30" t="s">
        <v>15</v>
      </c>
      <c r="D55" s="30">
        <v>6</v>
      </c>
      <c r="E55" s="30">
        <v>1</v>
      </c>
      <c r="F55" s="30" t="s">
        <v>350</v>
      </c>
      <c r="G55" s="30">
        <v>10</v>
      </c>
      <c r="H55" s="30">
        <v>1.6</v>
      </c>
      <c r="I55" s="30">
        <v>16</v>
      </c>
      <c r="J55" s="30">
        <v>4</v>
      </c>
      <c r="K55" s="30" t="s">
        <v>27</v>
      </c>
      <c r="L55" s="30">
        <v>2</v>
      </c>
      <c r="N55" s="13" t="s">
        <v>18</v>
      </c>
      <c r="P55" s="83">
        <v>11</v>
      </c>
    </row>
    <row r="56" spans="1:29" x14ac:dyDescent="0.2">
      <c r="A56" s="30" t="s">
        <v>390</v>
      </c>
      <c r="B56" s="30" t="s">
        <v>14</v>
      </c>
      <c r="C56" s="30" t="s">
        <v>15</v>
      </c>
      <c r="D56" s="30">
        <v>4</v>
      </c>
      <c r="E56" s="30">
        <v>1</v>
      </c>
      <c r="F56" s="30" t="s">
        <v>350</v>
      </c>
      <c r="G56" s="30">
        <v>3</v>
      </c>
      <c r="H56" s="30">
        <v>2</v>
      </c>
      <c r="I56" s="30">
        <v>5.9</v>
      </c>
      <c r="J56" s="30">
        <v>4</v>
      </c>
      <c r="K56" s="30" t="s">
        <v>27</v>
      </c>
      <c r="L56" s="30">
        <v>2</v>
      </c>
      <c r="N56" s="13" t="s">
        <v>18</v>
      </c>
      <c r="P56" s="83">
        <v>11</v>
      </c>
    </row>
    <row r="57" spans="1:29" x14ac:dyDescent="0.2">
      <c r="A57" s="30" t="s">
        <v>391</v>
      </c>
      <c r="B57" s="30" t="s">
        <v>24</v>
      </c>
      <c r="C57" s="30" t="s">
        <v>24</v>
      </c>
      <c r="D57" s="30">
        <v>8</v>
      </c>
      <c r="E57" s="30">
        <v>2</v>
      </c>
      <c r="F57" s="30" t="s">
        <v>350</v>
      </c>
      <c r="G57" s="30">
        <v>30</v>
      </c>
      <c r="H57" s="30">
        <v>2.7</v>
      </c>
      <c r="I57" s="30">
        <v>81.2</v>
      </c>
      <c r="J57" s="58">
        <v>4</v>
      </c>
      <c r="K57" s="30" t="s">
        <v>27</v>
      </c>
      <c r="L57" s="30">
        <v>2</v>
      </c>
      <c r="N57" s="13" t="s">
        <v>18</v>
      </c>
      <c r="P57" s="83">
        <v>11</v>
      </c>
    </row>
    <row r="58" spans="1:29" x14ac:dyDescent="0.2">
      <c r="A58" s="30" t="s">
        <v>392</v>
      </c>
      <c r="B58" s="30" t="s">
        <v>44</v>
      </c>
      <c r="C58" s="30" t="s">
        <v>15</v>
      </c>
      <c r="D58" s="30">
        <v>9</v>
      </c>
      <c r="E58" s="30">
        <v>2</v>
      </c>
      <c r="F58" s="30" t="s">
        <v>350</v>
      </c>
      <c r="G58" s="30">
        <v>28</v>
      </c>
      <c r="H58" s="30">
        <v>2.6</v>
      </c>
      <c r="I58" s="30">
        <v>73.599999999999994</v>
      </c>
      <c r="J58" s="30">
        <v>4</v>
      </c>
      <c r="K58" s="30" t="s">
        <v>27</v>
      </c>
      <c r="L58" s="30">
        <v>2</v>
      </c>
      <c r="N58" s="13" t="s">
        <v>18</v>
      </c>
      <c r="P58" s="83">
        <v>11</v>
      </c>
    </row>
    <row r="59" spans="1:29" x14ac:dyDescent="0.2">
      <c r="A59" s="30" t="s">
        <v>393</v>
      </c>
      <c r="B59" s="30" t="s">
        <v>32</v>
      </c>
      <c r="C59" s="30" t="s">
        <v>15</v>
      </c>
      <c r="D59" s="30">
        <v>5</v>
      </c>
      <c r="E59" s="30">
        <v>2</v>
      </c>
      <c r="F59" s="30" t="s">
        <v>350</v>
      </c>
      <c r="G59" s="30">
        <v>5</v>
      </c>
      <c r="H59" s="30">
        <v>1.4</v>
      </c>
      <c r="I59" s="30">
        <v>7</v>
      </c>
      <c r="J59" s="30">
        <v>4</v>
      </c>
      <c r="K59" s="30" t="s">
        <v>27</v>
      </c>
      <c r="L59" s="30">
        <v>2</v>
      </c>
      <c r="N59" s="13" t="s">
        <v>18</v>
      </c>
      <c r="P59" s="83">
        <v>11</v>
      </c>
    </row>
    <row r="60" spans="1:29" x14ac:dyDescent="0.2">
      <c r="A60" s="30" t="s">
        <v>394</v>
      </c>
      <c r="B60" s="30" t="s">
        <v>367</v>
      </c>
      <c r="C60" s="30" t="s">
        <v>15</v>
      </c>
      <c r="D60" s="30">
        <v>6</v>
      </c>
      <c r="E60" s="30">
        <v>2</v>
      </c>
      <c r="F60" s="30" t="s">
        <v>350</v>
      </c>
      <c r="G60" s="30">
        <v>16</v>
      </c>
      <c r="H60" s="30">
        <v>1.4</v>
      </c>
      <c r="I60" s="30">
        <v>22.4</v>
      </c>
      <c r="J60" s="30">
        <v>4</v>
      </c>
      <c r="K60" s="30" t="s">
        <v>27</v>
      </c>
      <c r="L60" s="30">
        <v>2</v>
      </c>
      <c r="N60" s="13" t="s">
        <v>18</v>
      </c>
      <c r="P60" s="83">
        <v>11</v>
      </c>
    </row>
    <row r="61" spans="1:29" x14ac:dyDescent="0.2">
      <c r="A61" s="30" t="s">
        <v>396</v>
      </c>
      <c r="B61" s="30" t="s">
        <v>14</v>
      </c>
      <c r="C61" s="30" t="s">
        <v>15</v>
      </c>
      <c r="D61" s="30">
        <v>9</v>
      </c>
      <c r="E61" s="30">
        <v>1</v>
      </c>
      <c r="F61" s="30" t="s">
        <v>350</v>
      </c>
      <c r="G61" s="30">
        <v>19</v>
      </c>
      <c r="H61" s="59">
        <v>1.8</v>
      </c>
      <c r="I61" s="30">
        <v>34.200000000000003</v>
      </c>
      <c r="J61" s="30">
        <v>4</v>
      </c>
      <c r="K61" s="30" t="s">
        <v>27</v>
      </c>
      <c r="L61" s="30">
        <v>2</v>
      </c>
      <c r="N61" s="13" t="s">
        <v>18</v>
      </c>
      <c r="P61" s="83">
        <v>11</v>
      </c>
    </row>
    <row r="62" spans="1:29" x14ac:dyDescent="0.2">
      <c r="A62" s="30" t="s">
        <v>398</v>
      </c>
      <c r="B62" s="30" t="s">
        <v>73</v>
      </c>
      <c r="C62" s="30" t="s">
        <v>24</v>
      </c>
      <c r="D62" s="30">
        <v>8</v>
      </c>
      <c r="E62" s="30">
        <v>2</v>
      </c>
      <c r="F62" s="30" t="s">
        <v>350</v>
      </c>
      <c r="G62" s="30">
        <v>2</v>
      </c>
      <c r="H62" s="59">
        <v>1.7</v>
      </c>
      <c r="I62" s="30">
        <v>3.4</v>
      </c>
      <c r="J62" s="58">
        <v>4</v>
      </c>
      <c r="K62" s="30" t="s">
        <v>27</v>
      </c>
      <c r="L62" s="30">
        <v>2</v>
      </c>
      <c r="N62" s="13" t="s">
        <v>18</v>
      </c>
      <c r="P62" s="83">
        <v>11</v>
      </c>
    </row>
    <row r="63" spans="1:29" x14ac:dyDescent="0.2">
      <c r="A63" s="30" t="s">
        <v>400</v>
      </c>
      <c r="B63" s="30" t="s">
        <v>376</v>
      </c>
      <c r="C63" s="30" t="s">
        <v>82</v>
      </c>
      <c r="D63" s="30">
        <v>2</v>
      </c>
      <c r="E63" s="30">
        <v>1</v>
      </c>
      <c r="F63" s="30" t="s">
        <v>350</v>
      </c>
      <c r="G63" s="30">
        <v>3</v>
      </c>
      <c r="H63" s="59">
        <v>1.3</v>
      </c>
      <c r="I63" s="30">
        <v>3.9</v>
      </c>
      <c r="J63" s="58">
        <v>4</v>
      </c>
      <c r="K63" s="30" t="s">
        <v>27</v>
      </c>
      <c r="L63" s="30">
        <v>2</v>
      </c>
      <c r="N63" s="13" t="s">
        <v>18</v>
      </c>
      <c r="P63" s="83">
        <v>11</v>
      </c>
    </row>
    <row r="64" spans="1:29" x14ac:dyDescent="0.2">
      <c r="A64" s="30" t="s">
        <v>401</v>
      </c>
      <c r="B64" s="30" t="s">
        <v>77</v>
      </c>
      <c r="C64" s="30" t="s">
        <v>20</v>
      </c>
      <c r="D64" s="30">
        <v>8</v>
      </c>
      <c r="E64" s="30">
        <v>1</v>
      </c>
      <c r="F64" s="30" t="s">
        <v>350</v>
      </c>
      <c r="G64" s="30">
        <v>6</v>
      </c>
      <c r="H64" s="59">
        <v>1.8</v>
      </c>
      <c r="I64" s="30">
        <v>10.8</v>
      </c>
      <c r="J64" s="58">
        <v>4</v>
      </c>
      <c r="K64" s="30" t="s">
        <v>27</v>
      </c>
      <c r="L64" s="30">
        <v>2</v>
      </c>
      <c r="N64" s="13" t="s">
        <v>18</v>
      </c>
      <c r="P64" s="83">
        <v>11</v>
      </c>
    </row>
    <row r="65" spans="1:16" x14ac:dyDescent="0.2">
      <c r="A65" s="30" t="s">
        <v>402</v>
      </c>
      <c r="B65" s="30" t="s">
        <v>14</v>
      </c>
      <c r="C65" s="30" t="s">
        <v>46</v>
      </c>
      <c r="D65" s="30">
        <v>10</v>
      </c>
      <c r="E65" s="30">
        <v>2</v>
      </c>
      <c r="F65" s="30" t="s">
        <v>350</v>
      </c>
      <c r="G65" s="30">
        <v>45</v>
      </c>
      <c r="H65" s="59">
        <v>2.5</v>
      </c>
      <c r="I65" s="30">
        <v>112.5</v>
      </c>
      <c r="J65" s="58">
        <v>4</v>
      </c>
      <c r="K65" s="60" t="s">
        <v>27</v>
      </c>
      <c r="L65" s="60">
        <v>2</v>
      </c>
      <c r="N65" s="13" t="s">
        <v>18</v>
      </c>
      <c r="P65" s="83">
        <v>11</v>
      </c>
    </row>
    <row r="66" spans="1:16" x14ac:dyDescent="0.2">
      <c r="A66" s="30" t="s">
        <v>403</v>
      </c>
      <c r="B66" s="30" t="s">
        <v>53</v>
      </c>
      <c r="C66" s="30" t="s">
        <v>20</v>
      </c>
      <c r="D66" s="30">
        <v>9</v>
      </c>
      <c r="E66" s="30">
        <v>1</v>
      </c>
      <c r="F66" s="30" t="s">
        <v>350</v>
      </c>
      <c r="G66" s="30">
        <v>10</v>
      </c>
      <c r="H66" s="59">
        <v>1.8</v>
      </c>
      <c r="I66" s="30">
        <v>18</v>
      </c>
      <c r="J66" s="58">
        <v>4</v>
      </c>
      <c r="K66" s="30" t="s">
        <v>27</v>
      </c>
      <c r="L66" s="30" t="s">
        <v>319</v>
      </c>
      <c r="M66" s="13" t="s">
        <v>47</v>
      </c>
      <c r="N66" s="13" t="s">
        <v>18</v>
      </c>
      <c r="P66" s="83">
        <v>11</v>
      </c>
    </row>
    <row r="67" spans="1:16" x14ac:dyDescent="0.2">
      <c r="A67" s="30" t="s">
        <v>404</v>
      </c>
      <c r="B67" s="30" t="s">
        <v>377</v>
      </c>
      <c r="C67" s="30" t="s">
        <v>20</v>
      </c>
      <c r="D67" s="30">
        <v>12</v>
      </c>
      <c r="E67" s="30">
        <v>1</v>
      </c>
      <c r="F67" s="30" t="s">
        <v>350</v>
      </c>
      <c r="G67" s="30">
        <v>3</v>
      </c>
      <c r="H67" s="59">
        <v>1.5</v>
      </c>
      <c r="I67" s="30">
        <v>4.5</v>
      </c>
      <c r="J67" s="58">
        <v>4</v>
      </c>
      <c r="K67" s="30" t="s">
        <v>27</v>
      </c>
      <c r="L67" s="30">
        <v>2</v>
      </c>
      <c r="N67" s="13" t="s">
        <v>18</v>
      </c>
      <c r="P67" s="83">
        <v>11</v>
      </c>
    </row>
    <row r="68" spans="1:16" x14ac:dyDescent="0.2">
      <c r="A68" s="30" t="s">
        <v>405</v>
      </c>
      <c r="B68" s="30" t="s">
        <v>14</v>
      </c>
      <c r="C68" s="30" t="s">
        <v>15</v>
      </c>
      <c r="D68" s="30">
        <v>8</v>
      </c>
      <c r="E68" s="30">
        <v>1</v>
      </c>
      <c r="F68" s="30" t="s">
        <v>350</v>
      </c>
      <c r="G68" s="30">
        <v>2</v>
      </c>
      <c r="H68" s="59">
        <v>1.4</v>
      </c>
      <c r="I68" s="30">
        <v>2.8</v>
      </c>
      <c r="J68" s="58">
        <v>4</v>
      </c>
      <c r="K68" s="30" t="s">
        <v>27</v>
      </c>
      <c r="L68" s="30">
        <v>2</v>
      </c>
      <c r="N68" s="13" t="s">
        <v>18</v>
      </c>
      <c r="P68" s="83">
        <v>11</v>
      </c>
    </row>
    <row r="69" spans="1:16" x14ac:dyDescent="0.2">
      <c r="A69" s="30" t="s">
        <v>406</v>
      </c>
      <c r="B69" s="30" t="s">
        <v>24</v>
      </c>
      <c r="C69" s="30" t="s">
        <v>15</v>
      </c>
      <c r="D69" s="30">
        <v>7</v>
      </c>
      <c r="E69" s="30">
        <v>1</v>
      </c>
      <c r="F69" s="30" t="s">
        <v>350</v>
      </c>
      <c r="G69" s="30">
        <v>6</v>
      </c>
      <c r="H69" s="30">
        <v>1.7</v>
      </c>
      <c r="I69" s="30">
        <v>10.199999999999999</v>
      </c>
      <c r="J69" s="30">
        <v>4</v>
      </c>
      <c r="K69" s="30" t="s">
        <v>27</v>
      </c>
      <c r="L69" s="30">
        <v>2</v>
      </c>
      <c r="N69" s="13" t="s">
        <v>18</v>
      </c>
      <c r="P69" s="83">
        <v>11</v>
      </c>
    </row>
    <row r="70" spans="1:16" x14ac:dyDescent="0.2">
      <c r="A70" s="30" t="s">
        <v>407</v>
      </c>
      <c r="B70" s="30" t="s">
        <v>296</v>
      </c>
      <c r="C70" s="30" t="s">
        <v>20</v>
      </c>
      <c r="D70" s="30">
        <v>5</v>
      </c>
      <c r="E70" s="30">
        <v>2</v>
      </c>
      <c r="F70" s="30" t="s">
        <v>350</v>
      </c>
      <c r="G70" s="30">
        <v>7</v>
      </c>
      <c r="H70" s="30">
        <v>1.6</v>
      </c>
      <c r="I70" s="30">
        <v>11.2</v>
      </c>
      <c r="J70" s="30">
        <v>4</v>
      </c>
      <c r="K70" s="30" t="s">
        <v>27</v>
      </c>
      <c r="L70" s="30">
        <v>2</v>
      </c>
      <c r="N70" s="13" t="s">
        <v>18</v>
      </c>
      <c r="P70" s="83">
        <v>11</v>
      </c>
    </row>
    <row r="71" spans="1:16" x14ac:dyDescent="0.2">
      <c r="A71" s="30" t="s">
        <v>409</v>
      </c>
      <c r="B71" s="30" t="s">
        <v>24</v>
      </c>
      <c r="C71" s="30" t="s">
        <v>15</v>
      </c>
      <c r="D71" s="30">
        <v>7</v>
      </c>
      <c r="E71" s="30">
        <v>2</v>
      </c>
      <c r="F71" s="30" t="s">
        <v>350</v>
      </c>
      <c r="G71" s="30">
        <v>5</v>
      </c>
      <c r="H71" s="30">
        <v>1.8</v>
      </c>
      <c r="I71" s="30">
        <v>9</v>
      </c>
      <c r="J71" s="30">
        <v>4</v>
      </c>
      <c r="K71" s="30" t="s">
        <v>27</v>
      </c>
      <c r="L71" s="30">
        <v>2</v>
      </c>
      <c r="N71" s="13" t="s">
        <v>18</v>
      </c>
      <c r="P71" s="83">
        <v>11</v>
      </c>
    </row>
    <row r="72" spans="1:16" x14ac:dyDescent="0.2">
      <c r="A72" s="30" t="s">
        <v>410</v>
      </c>
      <c r="B72" s="30" t="s">
        <v>411</v>
      </c>
      <c r="C72" s="30" t="s">
        <v>15</v>
      </c>
      <c r="D72" s="30">
        <v>6</v>
      </c>
      <c r="E72" s="30">
        <v>2</v>
      </c>
      <c r="F72" s="30" t="s">
        <v>350</v>
      </c>
      <c r="G72" s="30">
        <v>22</v>
      </c>
      <c r="H72" s="30">
        <v>2.1</v>
      </c>
      <c r="I72" s="30">
        <v>46.2</v>
      </c>
      <c r="J72" s="30">
        <v>4</v>
      </c>
      <c r="K72" s="30" t="s">
        <v>27</v>
      </c>
      <c r="L72" s="30">
        <v>2</v>
      </c>
      <c r="N72" s="13" t="s">
        <v>18</v>
      </c>
      <c r="P72" s="83">
        <v>11</v>
      </c>
    </row>
    <row r="73" spans="1:16" x14ac:dyDescent="0.2">
      <c r="A73" s="30" t="s">
        <v>415</v>
      </c>
      <c r="B73" s="30" t="s">
        <v>38</v>
      </c>
      <c r="C73" s="30" t="s">
        <v>15</v>
      </c>
      <c r="D73" s="30">
        <v>13</v>
      </c>
      <c r="E73" s="30">
        <v>2</v>
      </c>
      <c r="F73" s="30" t="s">
        <v>350</v>
      </c>
      <c r="G73" s="30">
        <v>7</v>
      </c>
      <c r="H73" s="30">
        <v>1.6</v>
      </c>
      <c r="I73" s="30">
        <v>11.2</v>
      </c>
      <c r="J73" s="30">
        <v>4</v>
      </c>
      <c r="K73" s="30" t="s">
        <v>27</v>
      </c>
      <c r="L73" s="30">
        <v>2</v>
      </c>
      <c r="N73" s="13" t="s">
        <v>18</v>
      </c>
      <c r="P73" s="83">
        <v>11</v>
      </c>
    </row>
    <row r="74" spans="1:16" x14ac:dyDescent="0.2">
      <c r="A74" s="30" t="s">
        <v>416</v>
      </c>
      <c r="B74" s="30" t="s">
        <v>24</v>
      </c>
      <c r="C74" s="30" t="s">
        <v>20</v>
      </c>
      <c r="D74" s="30">
        <v>5</v>
      </c>
      <c r="E74" s="30">
        <v>2</v>
      </c>
      <c r="F74" s="30" t="s">
        <v>350</v>
      </c>
      <c r="G74" s="30">
        <v>11</v>
      </c>
      <c r="H74" s="30">
        <v>1.3</v>
      </c>
      <c r="I74" s="30">
        <v>14.3</v>
      </c>
      <c r="J74" s="30">
        <v>4</v>
      </c>
      <c r="K74" s="30" t="s">
        <v>27</v>
      </c>
      <c r="L74" s="30">
        <v>2</v>
      </c>
      <c r="N74" s="13" t="s">
        <v>18</v>
      </c>
      <c r="P74" s="83">
        <v>11</v>
      </c>
    </row>
    <row r="75" spans="1:16" x14ac:dyDescent="0.2">
      <c r="A75" s="30" t="s">
        <v>419</v>
      </c>
      <c r="B75" s="30" t="s">
        <v>14</v>
      </c>
      <c r="C75" s="30" t="s">
        <v>24</v>
      </c>
      <c r="D75" s="30" t="s">
        <v>24</v>
      </c>
      <c r="E75" s="30">
        <v>1</v>
      </c>
      <c r="F75" s="30" t="s">
        <v>350</v>
      </c>
      <c r="G75" s="30">
        <v>60</v>
      </c>
      <c r="H75" s="30">
        <v>2.6</v>
      </c>
      <c r="I75" s="30">
        <v>156</v>
      </c>
      <c r="J75" s="30">
        <v>4</v>
      </c>
      <c r="K75" s="60" t="s">
        <v>27</v>
      </c>
      <c r="L75" s="60">
        <v>2</v>
      </c>
      <c r="N75" s="13" t="s">
        <v>18</v>
      </c>
      <c r="P75" s="83">
        <v>11</v>
      </c>
    </row>
    <row r="76" spans="1:16" x14ac:dyDescent="0.2">
      <c r="A76" s="30" t="s">
        <v>421</v>
      </c>
      <c r="B76" s="30" t="s">
        <v>24</v>
      </c>
      <c r="C76" s="30" t="s">
        <v>15</v>
      </c>
      <c r="D76" s="30">
        <v>9</v>
      </c>
      <c r="E76" s="30">
        <v>1</v>
      </c>
      <c r="F76" s="30" t="s">
        <v>350</v>
      </c>
      <c r="G76" s="30">
        <v>16</v>
      </c>
      <c r="H76" s="30">
        <v>2.5</v>
      </c>
      <c r="I76" s="30">
        <v>40</v>
      </c>
      <c r="J76" s="30">
        <v>4</v>
      </c>
      <c r="K76" s="30" t="s">
        <v>27</v>
      </c>
      <c r="L76" s="30">
        <v>2</v>
      </c>
      <c r="N76" s="13" t="s">
        <v>18</v>
      </c>
      <c r="P76" s="83">
        <v>11</v>
      </c>
    </row>
    <row r="77" spans="1:16" x14ac:dyDescent="0.2">
      <c r="A77" s="30" t="s">
        <v>453</v>
      </c>
      <c r="B77" s="30" t="s">
        <v>22</v>
      </c>
      <c r="C77" s="30" t="s">
        <v>20</v>
      </c>
      <c r="D77" s="30">
        <v>6</v>
      </c>
      <c r="E77" s="30">
        <v>1</v>
      </c>
      <c r="F77" s="30" t="s">
        <v>350</v>
      </c>
      <c r="G77" s="30">
        <v>7</v>
      </c>
      <c r="H77" s="30">
        <v>1.7</v>
      </c>
      <c r="I77" s="30">
        <v>11.9</v>
      </c>
      <c r="J77" s="30">
        <v>4</v>
      </c>
      <c r="K77" s="30" t="s">
        <v>27</v>
      </c>
      <c r="L77" s="30">
        <v>2</v>
      </c>
      <c r="N77" s="13" t="s">
        <v>18</v>
      </c>
      <c r="P77" s="83">
        <v>11</v>
      </c>
    </row>
    <row r="78" spans="1:16" x14ac:dyDescent="0.2">
      <c r="A78" s="30" t="s">
        <v>457</v>
      </c>
      <c r="B78" s="30" t="s">
        <v>24</v>
      </c>
      <c r="C78" s="30" t="s">
        <v>24</v>
      </c>
      <c r="D78" s="30" t="s">
        <v>24</v>
      </c>
      <c r="E78" s="30">
        <v>2</v>
      </c>
      <c r="F78" s="30" t="s">
        <v>350</v>
      </c>
      <c r="G78" s="30">
        <v>31</v>
      </c>
      <c r="H78" s="30">
        <v>2.4</v>
      </c>
      <c r="I78" s="30">
        <v>74.400000000000006</v>
      </c>
      <c r="J78" s="30">
        <v>4</v>
      </c>
      <c r="K78" s="60" t="s">
        <v>27</v>
      </c>
      <c r="L78" s="30">
        <v>2</v>
      </c>
      <c r="N78" s="13" t="s">
        <v>18</v>
      </c>
      <c r="P78" s="83">
        <v>11</v>
      </c>
    </row>
    <row r="79" spans="1:16" x14ac:dyDescent="0.2">
      <c r="A79" s="30" t="s">
        <v>478</v>
      </c>
      <c r="B79" s="30" t="s">
        <v>479</v>
      </c>
      <c r="C79" s="30" t="s">
        <v>15</v>
      </c>
      <c r="D79" s="30">
        <v>6</v>
      </c>
      <c r="E79" s="30">
        <v>2</v>
      </c>
      <c r="F79" s="30" t="s">
        <v>350</v>
      </c>
      <c r="G79" s="30">
        <v>12</v>
      </c>
      <c r="H79" s="30">
        <v>1.7</v>
      </c>
      <c r="I79" s="30">
        <v>20.399999999999999</v>
      </c>
      <c r="J79" s="30">
        <v>4</v>
      </c>
      <c r="K79" s="30" t="s">
        <v>27</v>
      </c>
      <c r="L79" s="30">
        <v>2</v>
      </c>
      <c r="N79" s="13" t="s">
        <v>18</v>
      </c>
      <c r="P79" s="83">
        <v>11</v>
      </c>
    </row>
    <row r="80" spans="1:16" x14ac:dyDescent="0.2">
      <c r="A80" s="30" t="s">
        <v>483</v>
      </c>
      <c r="B80" s="30" t="s">
        <v>73</v>
      </c>
      <c r="C80" s="30" t="s">
        <v>20</v>
      </c>
      <c r="D80" s="30">
        <v>6</v>
      </c>
      <c r="E80" s="30">
        <v>2</v>
      </c>
      <c r="F80" s="30" t="s">
        <v>350</v>
      </c>
      <c r="G80" s="30">
        <v>13</v>
      </c>
      <c r="H80" s="30">
        <v>1.6</v>
      </c>
      <c r="I80" s="30">
        <v>20.6</v>
      </c>
      <c r="J80" s="30">
        <v>4</v>
      </c>
      <c r="K80" s="30" t="s">
        <v>27</v>
      </c>
      <c r="L80" s="30">
        <v>2</v>
      </c>
      <c r="N80" s="13" t="s">
        <v>18</v>
      </c>
      <c r="P80" s="83">
        <v>11</v>
      </c>
    </row>
    <row r="81" spans="1:16" x14ac:dyDescent="0.2">
      <c r="A81" s="30" t="s">
        <v>489</v>
      </c>
      <c r="B81" s="30" t="s">
        <v>24</v>
      </c>
      <c r="C81" s="30" t="s">
        <v>15</v>
      </c>
      <c r="D81" s="30">
        <v>8</v>
      </c>
      <c r="E81" s="30">
        <v>2</v>
      </c>
      <c r="F81" s="30" t="s">
        <v>350</v>
      </c>
      <c r="G81" s="30">
        <v>17</v>
      </c>
      <c r="H81" s="30">
        <v>1.7</v>
      </c>
      <c r="I81" s="30">
        <v>28.9</v>
      </c>
      <c r="J81" s="30">
        <v>4</v>
      </c>
      <c r="K81" s="30" t="s">
        <v>27</v>
      </c>
      <c r="L81" s="30">
        <v>2</v>
      </c>
      <c r="N81" s="13" t="s">
        <v>18</v>
      </c>
      <c r="P81" s="83">
        <v>11</v>
      </c>
    </row>
    <row r="82" spans="1:16" x14ac:dyDescent="0.2">
      <c r="A82" s="30" t="s">
        <v>428</v>
      </c>
      <c r="B82" s="30" t="s">
        <v>374</v>
      </c>
      <c r="C82" s="30" t="s">
        <v>15</v>
      </c>
      <c r="D82" s="30">
        <v>7</v>
      </c>
      <c r="E82" s="30">
        <v>2</v>
      </c>
      <c r="F82" s="30" t="s">
        <v>350</v>
      </c>
      <c r="G82" s="30">
        <v>17</v>
      </c>
      <c r="H82" s="30">
        <v>2</v>
      </c>
      <c r="I82" s="30">
        <v>34</v>
      </c>
      <c r="J82" s="30">
        <v>4</v>
      </c>
      <c r="K82" s="30" t="s">
        <v>27</v>
      </c>
      <c r="L82" s="30">
        <v>2</v>
      </c>
      <c r="N82" s="13" t="s">
        <v>18</v>
      </c>
      <c r="O82" s="13" t="s">
        <v>527</v>
      </c>
      <c r="P82" s="83">
        <v>11</v>
      </c>
    </row>
    <row r="83" spans="1:16" x14ac:dyDescent="0.2">
      <c r="A83" s="30" t="s">
        <v>431</v>
      </c>
      <c r="B83" s="30" t="s">
        <v>14</v>
      </c>
      <c r="C83" s="30" t="s">
        <v>15</v>
      </c>
      <c r="D83" s="30" t="s">
        <v>24</v>
      </c>
      <c r="E83" s="30">
        <v>2</v>
      </c>
      <c r="F83" s="30" t="s">
        <v>350</v>
      </c>
      <c r="G83" s="30">
        <v>38</v>
      </c>
      <c r="H83" s="30">
        <v>2.2999999999999998</v>
      </c>
      <c r="I83" s="30">
        <v>87.4</v>
      </c>
      <c r="J83" s="30">
        <v>4</v>
      </c>
      <c r="K83" s="30" t="s">
        <v>27</v>
      </c>
      <c r="L83" s="30">
        <v>2</v>
      </c>
      <c r="N83" s="13" t="s">
        <v>18</v>
      </c>
      <c r="P83" s="83">
        <v>11</v>
      </c>
    </row>
    <row r="84" spans="1:16" x14ac:dyDescent="0.2">
      <c r="A84" s="29" t="s">
        <v>359</v>
      </c>
      <c r="B84" s="29" t="s">
        <v>436</v>
      </c>
      <c r="C84" s="29" t="s">
        <v>20</v>
      </c>
      <c r="D84" s="29">
        <v>11</v>
      </c>
      <c r="E84" s="29">
        <v>2</v>
      </c>
      <c r="F84" s="29" t="s">
        <v>350</v>
      </c>
      <c r="G84" s="29">
        <v>12</v>
      </c>
      <c r="H84" s="61">
        <v>1.4</v>
      </c>
      <c r="I84" s="29">
        <v>16.8</v>
      </c>
      <c r="J84" s="29">
        <v>4</v>
      </c>
      <c r="K84" s="29" t="s">
        <v>27</v>
      </c>
      <c r="L84" s="29">
        <v>1</v>
      </c>
      <c r="N84" s="17" t="s">
        <v>18</v>
      </c>
      <c r="P84" s="83">
        <v>11</v>
      </c>
    </row>
    <row r="85" spans="1:16" x14ac:dyDescent="0.2">
      <c r="A85" s="29" t="s">
        <v>360</v>
      </c>
      <c r="B85" s="29" t="s">
        <v>343</v>
      </c>
      <c r="C85" s="29" t="s">
        <v>20</v>
      </c>
      <c r="D85" s="29">
        <v>7</v>
      </c>
      <c r="E85" s="29">
        <v>2</v>
      </c>
      <c r="F85" s="29" t="s">
        <v>350</v>
      </c>
      <c r="G85" s="29">
        <v>1.6</v>
      </c>
      <c r="H85" s="29">
        <v>1.47</v>
      </c>
      <c r="I85" s="29">
        <v>2.35</v>
      </c>
      <c r="J85" s="29">
        <v>4</v>
      </c>
      <c r="K85" s="29" t="s">
        <v>27</v>
      </c>
      <c r="L85" s="29">
        <v>1</v>
      </c>
      <c r="N85" s="13" t="s">
        <v>18</v>
      </c>
      <c r="P85" s="83">
        <v>11</v>
      </c>
    </row>
    <row r="86" spans="1:16" x14ac:dyDescent="0.2">
      <c r="A86" s="29" t="s">
        <v>430</v>
      </c>
      <c r="B86" s="29" t="s">
        <v>22</v>
      </c>
      <c r="C86" s="29" t="s">
        <v>15</v>
      </c>
      <c r="D86" s="29">
        <v>4</v>
      </c>
      <c r="E86" s="29">
        <v>2</v>
      </c>
      <c r="F86" s="29" t="s">
        <v>350</v>
      </c>
      <c r="G86" s="29">
        <v>57</v>
      </c>
      <c r="H86" s="29">
        <v>2.2999999999999998</v>
      </c>
      <c r="I86" s="29">
        <v>131.1</v>
      </c>
      <c r="J86" s="29">
        <v>4</v>
      </c>
      <c r="K86" s="29" t="s">
        <v>27</v>
      </c>
      <c r="L86" s="29">
        <v>1</v>
      </c>
      <c r="N86" s="13" t="s">
        <v>18</v>
      </c>
      <c r="P86" s="83">
        <v>11</v>
      </c>
    </row>
    <row r="87" spans="1:16" x14ac:dyDescent="0.2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6"/>
    </row>
    <row r="88" spans="1:16" x14ac:dyDescent="0.2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6"/>
    </row>
    <row r="89" spans="1:16" x14ac:dyDescent="0.2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6"/>
    </row>
    <row r="90" spans="1:16" x14ac:dyDescent="0.2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6"/>
    </row>
    <row r="91" spans="1:16" x14ac:dyDescent="0.2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6"/>
    </row>
    <row r="92" spans="1:16" x14ac:dyDescent="0.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7"/>
      <c r="L92" s="87"/>
      <c r="M92" s="85"/>
      <c r="N92" s="85"/>
      <c r="O92" s="85"/>
      <c r="P92" s="86"/>
    </row>
    <row r="93" spans="1:16" x14ac:dyDescent="0.2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6"/>
    </row>
    <row r="94" spans="1:16" x14ac:dyDescent="0.2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6"/>
    </row>
    <row r="95" spans="1:16" x14ac:dyDescent="0.2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7"/>
      <c r="L95" s="85"/>
      <c r="M95" s="85"/>
      <c r="N95" s="85"/>
      <c r="O95" s="85"/>
      <c r="P95" s="86"/>
    </row>
    <row r="96" spans="1:16" x14ac:dyDescent="0.2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6"/>
    </row>
    <row r="97" spans="1:16" x14ac:dyDescent="0.2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6"/>
    </row>
    <row r="98" spans="1:16" x14ac:dyDescent="0.2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6"/>
    </row>
    <row r="99" spans="1:16" x14ac:dyDescent="0.2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6"/>
    </row>
    <row r="100" spans="1:16" x14ac:dyDescent="0.2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6"/>
    </row>
    <row r="101" spans="1:16" x14ac:dyDescent="0.2">
      <c r="A101" s="85"/>
      <c r="B101" s="85"/>
      <c r="C101" s="85"/>
      <c r="D101" s="85"/>
      <c r="E101" s="85"/>
      <c r="F101" s="85"/>
      <c r="G101" s="85"/>
      <c r="H101" s="88"/>
      <c r="I101" s="85"/>
      <c r="J101" s="85"/>
      <c r="K101" s="85"/>
      <c r="L101" s="85"/>
      <c r="M101" s="85"/>
      <c r="N101" s="89"/>
      <c r="O101" s="85"/>
      <c r="P101" s="86"/>
    </row>
    <row r="102" spans="1:16" x14ac:dyDescent="0.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6"/>
    </row>
    <row r="103" spans="1:16" x14ac:dyDescent="0.2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6"/>
    </row>
    <row r="104" spans="1:16" x14ac:dyDescent="0.2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</row>
    <row r="105" spans="1:16" x14ac:dyDescent="0.2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</row>
    <row r="106" spans="1:16" x14ac:dyDescent="0.2">
      <c r="A106" s="90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</row>
    <row r="107" spans="1:16" x14ac:dyDescent="0.2">
      <c r="A107" s="90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</row>
    <row r="108" spans="1:16" x14ac:dyDescent="0.2">
      <c r="A108" s="90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</row>
    <row r="109" spans="1:16" x14ac:dyDescent="0.2">
      <c r="A109" s="90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</row>
    <row r="110" spans="1:16" x14ac:dyDescent="0.2">
      <c r="A110" s="85"/>
      <c r="B110" s="90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</row>
    <row r="111" spans="1:16" x14ac:dyDescent="0.2">
      <c r="A111" s="85"/>
      <c r="B111" s="90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</row>
    <row r="112" spans="1:16" x14ac:dyDescent="0.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</row>
    <row r="113" spans="1:16" x14ac:dyDescent="0.2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85"/>
      <c r="N113" s="91"/>
      <c r="O113" s="85"/>
      <c r="P113" s="85"/>
    </row>
    <row r="114" spans="1:16" x14ac:dyDescent="0.2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2"/>
      <c r="M114" s="90"/>
      <c r="N114" s="93"/>
      <c r="O114" s="85"/>
      <c r="P114" s="85"/>
    </row>
    <row r="115" spans="1:16" x14ac:dyDescent="0.2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2"/>
      <c r="L115" s="92"/>
      <c r="M115" s="90"/>
      <c r="N115" s="93"/>
      <c r="O115" s="85"/>
      <c r="P115" s="85"/>
    </row>
    <row r="116" spans="1:16" x14ac:dyDescent="0.2">
      <c r="A116" s="90"/>
      <c r="B116" s="90"/>
      <c r="C116" s="90"/>
      <c r="D116" s="90"/>
      <c r="E116" s="90"/>
      <c r="F116" s="90"/>
      <c r="G116" s="90"/>
      <c r="H116" s="90"/>
      <c r="I116" s="90"/>
      <c r="J116" s="94"/>
      <c r="K116" s="90"/>
      <c r="L116" s="90"/>
      <c r="M116" s="90"/>
      <c r="N116" s="95"/>
      <c r="O116" s="85"/>
      <c r="P116" s="85"/>
    </row>
    <row r="117" spans="1:16" x14ac:dyDescent="0.2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7"/>
      <c r="L117" s="87"/>
      <c r="M117" s="85"/>
      <c r="N117" s="85"/>
      <c r="O117" s="85"/>
      <c r="P117" s="85"/>
    </row>
    <row r="118" spans="1:16" x14ac:dyDescent="0.2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91"/>
      <c r="O118" s="85"/>
      <c r="P118" s="85"/>
    </row>
    <row r="119" spans="1:16" x14ac:dyDescent="0.2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91"/>
      <c r="O119" s="85"/>
      <c r="P119" s="85"/>
    </row>
    <row r="120" spans="1:16" x14ac:dyDescent="0.2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</row>
    <row r="121" spans="1:16" x14ac:dyDescent="0.2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</row>
    <row r="122" spans="1:16" x14ac:dyDescent="0.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91"/>
      <c r="O122" s="85"/>
      <c r="P122" s="85"/>
    </row>
    <row r="123" spans="1:16" x14ac:dyDescent="0.2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7"/>
      <c r="L123" s="87"/>
      <c r="M123" s="85"/>
      <c r="N123" s="85"/>
      <c r="O123" s="85"/>
      <c r="P123" s="85"/>
    </row>
    <row r="124" spans="1:16" x14ac:dyDescent="0.2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</row>
    <row r="125" spans="1:16" x14ac:dyDescent="0.2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91"/>
      <c r="O125" s="85"/>
      <c r="P125" s="85"/>
    </row>
    <row r="126" spans="1:16" x14ac:dyDescent="0.2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</row>
    <row r="127" spans="1:16" x14ac:dyDescent="0.2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91"/>
      <c r="O127" s="85"/>
      <c r="P127" s="85"/>
    </row>
    <row r="128" spans="1:16" x14ac:dyDescent="0.2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</row>
    <row r="129" spans="1:16" x14ac:dyDescent="0.2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91"/>
      <c r="O129" s="85"/>
      <c r="P129" s="85"/>
    </row>
    <row r="130" spans="1:16" x14ac:dyDescent="0.2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91"/>
      <c r="O130" s="85"/>
      <c r="P130" s="85"/>
    </row>
    <row r="131" spans="1:16" x14ac:dyDescent="0.2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91"/>
      <c r="O131" s="85"/>
      <c r="P131" s="85"/>
    </row>
    <row r="132" spans="1:16" x14ac:dyDescent="0.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</row>
    <row r="133" spans="1:16" x14ac:dyDescent="0.2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</row>
    <row r="134" spans="1:16" x14ac:dyDescent="0.2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</row>
    <row r="135" spans="1:16" x14ac:dyDescent="0.2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</row>
    <row r="136" spans="1:16" x14ac:dyDescent="0.2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</row>
    <row r="137" spans="1:16" x14ac:dyDescent="0.2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</row>
    <row r="138" spans="1:16" x14ac:dyDescent="0.2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</row>
    <row r="139" spans="1:16" x14ac:dyDescent="0.2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</row>
    <row r="140" spans="1:16" x14ac:dyDescent="0.2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</row>
    <row r="141" spans="1:16" x14ac:dyDescent="0.2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90"/>
      <c r="O141" s="85"/>
      <c r="P141" s="85"/>
    </row>
    <row r="142" spans="1:16" x14ac:dyDescent="0.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90"/>
      <c r="O142" s="85"/>
      <c r="P142" s="85"/>
    </row>
    <row r="143" spans="1:16" x14ac:dyDescent="0.2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90"/>
      <c r="O143" s="85"/>
      <c r="P143" s="85"/>
    </row>
    <row r="144" spans="1:16" x14ac:dyDescent="0.2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90"/>
      <c r="O144" s="85"/>
      <c r="P144" s="85"/>
    </row>
    <row r="145" spans="1:16" x14ac:dyDescent="0.2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</row>
    <row r="146" spans="1:16" x14ac:dyDescent="0.2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90"/>
      <c r="P146" s="85"/>
    </row>
    <row r="153" spans="1:16" x14ac:dyDescent="0.2">
      <c r="N153" s="13" t="s">
        <v>156</v>
      </c>
    </row>
  </sheetData>
  <phoneticPr fontId="2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1.Ladung Kit-11-POSITIV</vt:lpstr>
      <vt:lpstr>1.Ladung Kit-8-POSITIV</vt:lpstr>
      <vt:lpstr>1.Ladung Kit-NEGATIV</vt:lpstr>
      <vt:lpstr>2.Ladung Kit-11-POSITIV</vt:lpstr>
      <vt:lpstr>2.Ladung Kit-8-POSITIV</vt:lpstr>
      <vt:lpstr>2.Ladung Kit-NEGATIV</vt:lpstr>
    </vt:vector>
  </TitlesOfParts>
  <Company>Freie Universitaet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Puget, Chloé</dc:creator>
  <cp:lastModifiedBy>Microsoft Office User</cp:lastModifiedBy>
  <cp:lastPrinted>2022-01-31T16:34:51Z</cp:lastPrinted>
  <dcterms:created xsi:type="dcterms:W3CDTF">2022-01-31T13:40:51Z</dcterms:created>
  <dcterms:modified xsi:type="dcterms:W3CDTF">2022-10-18T11:56:24Z</dcterms:modified>
</cp:coreProperties>
</file>