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360" yWindow="300" windowWidth="14880" windowHeight="7815"/>
  </bookViews>
  <sheets>
    <sheet name="comparacion con rangos varicela" sheetId="4" r:id="rId1"/>
    <sheet name="ampollas solamente" sheetId="1" r:id="rId2"/>
    <sheet name="todo" sheetId="2" r:id="rId3"/>
  </sheets>
  <definedNames>
    <definedName name="mediciones" localSheetId="0">'comparacion con rangos varicela'!$A$24:$Z$46</definedName>
    <definedName name="mediciones">todo!$A$26:$Z$48</definedName>
  </definedNames>
  <calcPr calcId="144525"/>
</workbook>
</file>

<file path=xl/calcChain.xml><?xml version="1.0" encoding="utf-8"?>
<calcChain xmlns="http://schemas.openxmlformats.org/spreadsheetml/2006/main">
  <c r="C78" i="2" l="1"/>
  <c r="K11" i="2"/>
  <c r="B75" i="2"/>
  <c r="C75" i="2" s="1"/>
  <c r="G14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F14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C76" i="2" l="1"/>
  <c r="S20" i="2"/>
  <c r="O19" i="2"/>
  <c r="G20" i="2"/>
  <c r="P17" i="2"/>
  <c r="I17" i="2"/>
  <c r="L20" i="2"/>
  <c r="H20" i="2"/>
  <c r="U18" i="2"/>
  <c r="Q17" i="2"/>
  <c r="M17" i="2"/>
  <c r="I18" i="2"/>
  <c r="W18" i="2"/>
  <c r="Q18" i="2"/>
  <c r="U17" i="2"/>
  <c r="M18" i="2"/>
  <c r="R20" i="2"/>
  <c r="N19" i="2"/>
  <c r="J20" i="2"/>
  <c r="W17" i="2"/>
  <c r="O17" i="2"/>
  <c r="K18" i="2"/>
  <c r="G17" i="2"/>
  <c r="S9" i="2"/>
  <c r="G18" i="2"/>
  <c r="M19" i="2"/>
  <c r="V19" i="2"/>
  <c r="S18" i="2"/>
  <c r="J19" i="2"/>
  <c r="O18" i="2"/>
  <c r="T17" i="2"/>
  <c r="P18" i="2"/>
  <c r="L18" i="2"/>
  <c r="H18" i="2"/>
  <c r="U9" i="2"/>
  <c r="Q9" i="2"/>
  <c r="M9" i="2"/>
  <c r="S17" i="2"/>
  <c r="K17" i="2"/>
  <c r="R19" i="2"/>
  <c r="T19" i="2"/>
  <c r="P19" i="2"/>
  <c r="L19" i="2"/>
  <c r="H19" i="2"/>
  <c r="W19" i="2"/>
  <c r="W21" i="2" s="1"/>
  <c r="W20" i="2"/>
  <c r="N9" i="2"/>
  <c r="Q20" i="2"/>
  <c r="R18" i="2"/>
  <c r="N18" i="2"/>
  <c r="J18" i="2"/>
  <c r="K9" i="2"/>
  <c r="G9" i="2"/>
  <c r="G19" i="2"/>
  <c r="H17" i="2"/>
  <c r="U20" i="2"/>
  <c r="M20" i="2"/>
  <c r="I19" i="2"/>
  <c r="V17" i="2"/>
  <c r="R17" i="2"/>
  <c r="N17" i="2"/>
  <c r="J17" i="2"/>
  <c r="L17" i="2"/>
  <c r="I9" i="2"/>
  <c r="T18" i="2"/>
  <c r="V9" i="2"/>
  <c r="R9" i="2"/>
  <c r="J9" i="2"/>
  <c r="F9" i="2"/>
  <c r="F17" i="2"/>
  <c r="I20" i="2"/>
  <c r="V18" i="2"/>
  <c r="P9" i="2"/>
  <c r="L9" i="2"/>
  <c r="H9" i="2"/>
  <c r="S19" i="2"/>
  <c r="O20" i="2"/>
  <c r="K19" i="2"/>
  <c r="W9" i="2"/>
  <c r="O9" i="2"/>
  <c r="P20" i="2"/>
  <c r="K20" i="2"/>
  <c r="T20" i="2"/>
  <c r="U19" i="2"/>
  <c r="Q19" i="2"/>
  <c r="V20" i="2"/>
  <c r="N20" i="2"/>
  <c r="T9" i="2"/>
  <c r="F19" i="2"/>
  <c r="F18" i="2"/>
  <c r="F20" i="2"/>
  <c r="O21" i="2" l="1"/>
  <c r="G21" i="2"/>
  <c r="U21" i="2"/>
  <c r="M21" i="2"/>
  <c r="I21" i="2"/>
  <c r="Q21" i="2"/>
  <c r="S21" i="2"/>
  <c r="V21" i="2"/>
  <c r="P21" i="2"/>
  <c r="H21" i="2"/>
  <c r="L21" i="2"/>
  <c r="K21" i="2"/>
  <c r="N21" i="2"/>
  <c r="T21" i="2"/>
  <c r="J21" i="2"/>
  <c r="R21" i="2"/>
  <c r="F21" i="2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E18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E17" i="1"/>
</calcChain>
</file>

<file path=xl/sharedStrings.xml><?xml version="1.0" encoding="utf-8"?>
<sst xmlns="http://schemas.openxmlformats.org/spreadsheetml/2006/main" count="255" uniqueCount="56">
  <si>
    <t>y0</t>
  </si>
  <si>
    <t>x0</t>
  </si>
  <si>
    <t>radio</t>
  </si>
  <si>
    <t>KLD.L</t>
  </si>
  <si>
    <t>KLD.A</t>
  </si>
  <si>
    <t>KLD.B</t>
  </si>
  <si>
    <t>KLD.LA</t>
  </si>
  <si>
    <t>KLD.LB</t>
  </si>
  <si>
    <t>KLD.AB</t>
  </si>
  <si>
    <t>N1.L</t>
  </si>
  <si>
    <t>N1.A</t>
  </si>
  <si>
    <t>N1.B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</si>
  <si>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</si>
  <si>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</si>
  <si>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</si>
  <si>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</si>
  <si>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</si>
  <si>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</si>
  <si>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</si>
  <si>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</si>
  <si>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</si>
  <si>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chicken_pox_primary_lesions_03-mediciones</t>
  </si>
  <si>
    <t>Varicel-02</t>
  </si>
  <si>
    <t>Varicella_20</t>
  </si>
  <si>
    <t>Varicella_34</t>
  </si>
  <si>
    <t>Ampolla</t>
  </si>
  <si>
    <t>KLD</t>
  </si>
  <si>
    <t>Archivo</t>
  </si>
  <si>
    <t>minimo</t>
  </si>
  <si>
    <t>maximo</t>
  </si>
  <si>
    <t>N1</t>
  </si>
  <si>
    <t>N2</t>
  </si>
  <si>
    <t>Circulo</t>
  </si>
  <si>
    <t>es ampolla?</t>
  </si>
  <si>
    <t>SI</t>
  </si>
  <si>
    <t>Mediciones de KLD, Norma uno y norma dos para un conjunto reducido de imágenes</t>
  </si>
  <si>
    <t>El histograma promedio utulizado coresponde a las imágenes que se utilizaron</t>
  </si>
  <si>
    <t>Mínimo no ampollas</t>
  </si>
  <si>
    <t>MAX ampollas</t>
  </si>
  <si>
    <t>Desvio estándar ampollas</t>
  </si>
  <si>
    <t>Desvio estándar no ampollas</t>
  </si>
  <si>
    <t>Media de ampollas</t>
  </si>
  <si>
    <t>Media de no ampollas</t>
  </si>
  <si>
    <t>Ampollas desde</t>
  </si>
  <si>
    <t>Ampollas hasta</t>
  </si>
  <si>
    <t>No ampollas desde</t>
  </si>
  <si>
    <t>No ampollas hasta</t>
  </si>
  <si>
    <t>Diferencia entre rangos</t>
  </si>
  <si>
    <t>herpes_zoster_309</t>
  </si>
  <si>
    <t>herpes_zoster_8</t>
  </si>
  <si>
    <t>herpes_zoster_114</t>
  </si>
  <si>
    <t>NO</t>
  </si>
  <si>
    <t>prob kld ab</t>
  </si>
  <si>
    <t>kld ab</t>
  </si>
  <si>
    <t>Resultados varicela</t>
  </si>
  <si>
    <t>Comparacion de imágenes de herpes contra rango de varicela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</si>
</sst>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7" fillId="0" borderId="15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16" applyNumberFormat="0" applyAlignment="0" applyProtection="0"/>
    <xf numFmtId="0" fontId="12" fillId="9" borderId="17" applyNumberFormat="0" applyAlignment="0" applyProtection="0"/>
    <xf numFmtId="0" fontId="13" fillId="9" borderId="16" applyNumberFormat="0" applyAlignment="0" applyProtection="0"/>
    <xf numFmtId="0" fontId="14" fillId="0" borderId="18" applyNumberFormat="0" applyFill="0" applyAlignment="0" applyProtection="0"/>
    <xf numFmtId="0" fontId="15" fillId="10" borderId="19" applyNumberFormat="0" applyAlignment="0" applyProtection="0"/>
    <xf numFmtId="0" fontId="16" fillId="0" borderId="0" applyNumberFormat="0" applyFill="0" applyBorder="0" applyAlignment="0" applyProtection="0"/>
    <xf numFmtId="0" fontId="3" fillId="11" borderId="2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1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8" fillId="35" borderId="0" applyNumberFormat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3" borderId="2" xfId="0" applyFill="1" applyBorder="1"/>
    <xf numFmtId="2" fontId="0" fillId="0" borderId="4" xfId="0" applyNumberFormat="1" applyBorder="1"/>
    <xf numFmtId="2" fontId="1" fillId="4" borderId="1" xfId="0" applyNumberFormat="1" applyFont="1" applyFill="1" applyBorder="1"/>
    <xf numFmtId="0" fontId="0" fillId="0" borderId="0" xfId="0"/>
    <xf numFmtId="0" fontId="0" fillId="36" borderId="3" xfId="0" applyFill="1" applyBorder="1"/>
    <xf numFmtId="0" fontId="0" fillId="36" borderId="4" xfId="0" applyFill="1" applyBorder="1"/>
    <xf numFmtId="0" fontId="0" fillId="2" borderId="1" xfId="0" applyFill="1" applyBorder="1"/>
    <xf numFmtId="0" fontId="0" fillId="36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36" borderId="2" xfId="0" applyFont="1" applyFill="1" applyBorder="1"/>
    <xf numFmtId="0" fontId="1" fillId="36" borderId="1" xfId="0" applyFont="1" applyFill="1" applyBorder="1"/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topLeftCell="A23" workbookViewId="0">
      <selection activeCell="G35" sqref="G35:K40"/>
    </sheetView>
  </sheetViews>
  <sheetFormatPr defaultColWidth="11.42578125" defaultRowHeight="15" x14ac:dyDescent="0.25"/>
  <cols>
    <col min="1" max="1" width="35.7109375" style="23" customWidth="1"/>
    <col min="2" max="2" width="11.85546875" style="23" bestFit="1" customWidth="1"/>
    <col min="3" max="3" width="6.28515625" style="23" customWidth="1"/>
    <col min="4" max="4" width="4" style="23" bestFit="1" customWidth="1"/>
    <col min="5" max="5" width="5.5703125" style="23" bestFit="1" customWidth="1"/>
    <col min="6" max="6" width="8" style="23" hidden="1" customWidth="1"/>
    <col min="7" max="8" width="8" style="23" bestFit="1" customWidth="1"/>
    <col min="9" max="10" width="7" style="23" hidden="1" customWidth="1"/>
    <col min="11" max="11" width="7.28515625" style="23" bestFit="1" customWidth="1"/>
    <col min="12" max="12" width="8.28515625" style="23" hidden="1" customWidth="1"/>
    <col min="13" max="14" width="8.28515625" style="23" bestFit="1" customWidth="1"/>
    <col min="15" max="16" width="7.28515625" style="23" hidden="1" customWidth="1"/>
    <col min="17" max="17" width="7.28515625" style="23" bestFit="1" customWidth="1"/>
    <col min="18" max="18" width="7" style="23" hidden="1" customWidth="1"/>
    <col min="19" max="19" width="7.5703125" style="23" bestFit="1" customWidth="1"/>
    <col min="20" max="20" width="7" style="23" bestFit="1" customWidth="1"/>
    <col min="21" max="22" width="7" style="23" hidden="1" customWidth="1"/>
    <col min="23" max="23" width="7" style="23" bestFit="1" customWidth="1"/>
    <col min="24" max="16384" width="11.42578125" style="23"/>
  </cols>
  <sheetData>
    <row r="1" spans="1:23" x14ac:dyDescent="0.25">
      <c r="A1" s="28" t="s">
        <v>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/>
    </row>
    <row r="3" spans="1:23" x14ac:dyDescent="0.25">
      <c r="A3" s="31" t="s">
        <v>54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5"/>
    </row>
    <row r="4" spans="1:23" x14ac:dyDescent="0.25">
      <c r="A4" s="2"/>
      <c r="B4" s="2"/>
      <c r="C4" s="2"/>
      <c r="D4" s="2"/>
      <c r="E4" s="2"/>
      <c r="F4" s="33" t="s">
        <v>26</v>
      </c>
      <c r="G4" s="33"/>
      <c r="H4" s="33"/>
      <c r="I4" s="33"/>
      <c r="J4" s="33"/>
      <c r="K4" s="33"/>
      <c r="L4" s="33" t="s">
        <v>30</v>
      </c>
      <c r="M4" s="33"/>
      <c r="N4" s="33"/>
      <c r="O4" s="33"/>
      <c r="P4" s="33"/>
      <c r="Q4" s="33"/>
      <c r="R4" s="33" t="s">
        <v>31</v>
      </c>
      <c r="S4" s="33"/>
      <c r="T4" s="33"/>
      <c r="U4" s="33"/>
      <c r="V4" s="33"/>
      <c r="W4" s="33"/>
    </row>
    <row r="5" spans="1:23" x14ac:dyDescent="0.25">
      <c r="A5" s="2"/>
      <c r="B5" s="2"/>
      <c r="C5" s="2"/>
      <c r="D5" s="2"/>
      <c r="E5" s="2"/>
      <c r="F5" s="26" t="s">
        <v>3</v>
      </c>
      <c r="G5" s="26" t="s">
        <v>4</v>
      </c>
      <c r="H5" s="26" t="s">
        <v>5</v>
      </c>
      <c r="I5" s="26" t="s">
        <v>6</v>
      </c>
      <c r="J5" s="26" t="s">
        <v>7</v>
      </c>
      <c r="K5" s="26" t="s">
        <v>8</v>
      </c>
      <c r="L5" s="26" t="s">
        <v>9</v>
      </c>
      <c r="M5" s="26" t="s">
        <v>10</v>
      </c>
      <c r="N5" s="26" t="s">
        <v>11</v>
      </c>
      <c r="O5" s="26" t="s">
        <v>12</v>
      </c>
      <c r="P5" s="26" t="s">
        <v>13</v>
      </c>
      <c r="Q5" s="26" t="s">
        <v>14</v>
      </c>
      <c r="R5" s="26" t="s">
        <v>15</v>
      </c>
      <c r="S5" s="26" t="s">
        <v>16</v>
      </c>
      <c r="T5" s="26" t="s">
        <v>17</v>
      </c>
      <c r="U5" s="26" t="s">
        <v>18</v>
      </c>
      <c r="V5" s="26" t="s">
        <v>19</v>
      </c>
      <c r="W5" s="26" t="s">
        <v>20</v>
      </c>
    </row>
    <row r="6" spans="1:23" x14ac:dyDescent="0.25">
      <c r="A6" s="27" t="s">
        <v>37</v>
      </c>
      <c r="B6" s="2"/>
      <c r="C6" s="2"/>
      <c r="D6" s="2"/>
      <c r="E6" s="2"/>
      <c r="F6" s="2">
        <v>2.5886999999999998</v>
      </c>
      <c r="G6" s="2">
        <v>18.890999999999998</v>
      </c>
      <c r="H6" s="2">
        <v>1.0580000000000001</v>
      </c>
      <c r="I6" s="2">
        <v>24.532</v>
      </c>
      <c r="J6" s="2">
        <v>18.631</v>
      </c>
      <c r="K6" s="2">
        <v>24.9</v>
      </c>
      <c r="L6" s="2">
        <v>1118.4000000000001</v>
      </c>
      <c r="M6" s="2">
        <v>2998.6</v>
      </c>
      <c r="N6" s="2">
        <v>1967.2</v>
      </c>
      <c r="O6" s="2">
        <v>138.80000000000001</v>
      </c>
      <c r="P6" s="2">
        <v>131.30000000000001</v>
      </c>
      <c r="Q6" s="2">
        <v>365.9</v>
      </c>
      <c r="R6" s="2">
        <v>182.35</v>
      </c>
      <c r="S6" s="2">
        <v>675.18</v>
      </c>
      <c r="T6" s="2">
        <v>360.58</v>
      </c>
      <c r="U6" s="2">
        <v>145.13</v>
      </c>
      <c r="V6" s="2">
        <v>131.56</v>
      </c>
      <c r="W6" s="2">
        <v>198.14</v>
      </c>
    </row>
    <row r="7" spans="1:23" x14ac:dyDescent="0.25">
      <c r="A7" s="27" t="s">
        <v>38</v>
      </c>
      <c r="B7" s="2"/>
      <c r="C7" s="2"/>
      <c r="D7" s="2"/>
      <c r="E7" s="2"/>
      <c r="F7" s="2">
        <v>12.329000000000001</v>
      </c>
      <c r="G7" s="2">
        <v>2.7706</v>
      </c>
      <c r="H7" s="2">
        <v>5.0682</v>
      </c>
      <c r="I7" s="2">
        <v>15.984</v>
      </c>
      <c r="J7" s="2">
        <v>17.626000000000001</v>
      </c>
      <c r="K7" s="2">
        <v>19.448</v>
      </c>
      <c r="L7" s="2">
        <v>3511</v>
      </c>
      <c r="M7" s="2">
        <v>2518.6</v>
      </c>
      <c r="N7" s="2">
        <v>1508.4</v>
      </c>
      <c r="O7" s="2">
        <v>299.7</v>
      </c>
      <c r="P7" s="2">
        <v>296.7</v>
      </c>
      <c r="Q7" s="2">
        <v>257.3</v>
      </c>
      <c r="R7" s="2">
        <v>636.88</v>
      </c>
      <c r="S7" s="2">
        <v>539.02</v>
      </c>
      <c r="T7" s="2">
        <v>342.71</v>
      </c>
      <c r="U7" s="2">
        <v>186.32</v>
      </c>
      <c r="V7" s="2">
        <v>133.01</v>
      </c>
      <c r="W7" s="2">
        <v>137.62</v>
      </c>
    </row>
    <row r="8" spans="1:23" x14ac:dyDescent="0.25">
      <c r="A8" s="2"/>
      <c r="B8" s="2"/>
      <c r="C8" s="2"/>
      <c r="D8" s="2"/>
      <c r="E8" s="2"/>
      <c r="F8" s="2">
        <v>-9.7403000000000013</v>
      </c>
      <c r="G8" s="2">
        <v>16.120399999999997</v>
      </c>
      <c r="H8" s="2">
        <v>-4.0102000000000002</v>
      </c>
      <c r="I8" s="2">
        <v>8.548</v>
      </c>
      <c r="J8" s="2">
        <v>1.004999999999999</v>
      </c>
      <c r="K8" s="2">
        <v>5.4519999999999982</v>
      </c>
      <c r="L8" s="2">
        <v>-2392.6</v>
      </c>
      <c r="M8" s="2">
        <v>480</v>
      </c>
      <c r="N8" s="2">
        <v>458.79999999999995</v>
      </c>
      <c r="O8" s="2">
        <v>-160.89999999999998</v>
      </c>
      <c r="P8" s="2">
        <v>-165.39999999999998</v>
      </c>
      <c r="Q8" s="2">
        <v>108.59999999999997</v>
      </c>
      <c r="R8" s="2">
        <v>-454.53</v>
      </c>
      <c r="S8" s="2">
        <v>136.15999999999997</v>
      </c>
      <c r="T8" s="2">
        <v>17.870000000000005</v>
      </c>
      <c r="U8" s="2">
        <v>-41.19</v>
      </c>
      <c r="V8" s="2">
        <v>-1.4499999999999886</v>
      </c>
      <c r="W8" s="2">
        <v>60.519999999999982</v>
      </c>
    </row>
    <row r="9" spans="1:2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7" t="s">
        <v>39</v>
      </c>
      <c r="B10" s="2"/>
      <c r="C10" s="2"/>
      <c r="D10" s="2"/>
      <c r="E10" s="2"/>
      <c r="F10" s="2">
        <v>3.7261682691983999</v>
      </c>
      <c r="G10" s="2">
        <v>0.77711196989880427</v>
      </c>
      <c r="H10" s="2">
        <v>1.6558572788453116</v>
      </c>
      <c r="I10" s="2">
        <v>3.4754724953738338</v>
      </c>
      <c r="J10" s="2">
        <v>3.508849998731784</v>
      </c>
      <c r="K10" s="2">
        <v>3.9004064514483621</v>
      </c>
      <c r="L10" s="2">
        <v>727.1648627374675</v>
      </c>
      <c r="M10" s="2">
        <v>430.02132086676767</v>
      </c>
      <c r="N10" s="2">
        <v>149.84126134012669</v>
      </c>
      <c r="O10" s="2">
        <v>70.691948622173314</v>
      </c>
      <c r="P10" s="2">
        <v>61.94621538076408</v>
      </c>
      <c r="Q10" s="2">
        <v>51.876137095971195</v>
      </c>
      <c r="R10" s="2">
        <v>141.20769582781242</v>
      </c>
      <c r="S10" s="2">
        <v>99.645187560664326</v>
      </c>
      <c r="T10" s="2">
        <v>48.431536430305535</v>
      </c>
      <c r="U10" s="2">
        <v>43.333332249435891</v>
      </c>
      <c r="V10" s="2">
        <v>27.975609236618986</v>
      </c>
      <c r="W10" s="2">
        <v>27.345264360762709</v>
      </c>
    </row>
    <row r="11" spans="1:23" x14ac:dyDescent="0.25">
      <c r="A11" s="27" t="s">
        <v>40</v>
      </c>
      <c r="B11" s="2"/>
      <c r="C11" s="2"/>
      <c r="D11" s="2"/>
      <c r="E11" s="2"/>
      <c r="F11" s="2">
        <v>6.7489522384532528</v>
      </c>
      <c r="G11" s="2">
        <v>4.4483601127052772</v>
      </c>
      <c r="H11" s="2">
        <v>5.3923395741403635</v>
      </c>
      <c r="I11" s="2">
        <v>7.7787813324293236</v>
      </c>
      <c r="J11" s="2">
        <v>4.4750407898706355</v>
      </c>
      <c r="K11" s="2">
        <v>6.845922678033233</v>
      </c>
      <c r="L11" s="2">
        <v>1013.7864453061056</v>
      </c>
      <c r="M11" s="2">
        <v>703.1850504297762</v>
      </c>
      <c r="N11" s="2">
        <v>804.43866893070526</v>
      </c>
      <c r="O11" s="2">
        <v>146.6758144896869</v>
      </c>
      <c r="P11" s="2">
        <v>143.69495920795254</v>
      </c>
      <c r="Q11" s="2">
        <v>123.58395704083031</v>
      </c>
      <c r="R11" s="2">
        <v>247.34901127256367</v>
      </c>
      <c r="S11" s="2">
        <v>223.43290157828685</v>
      </c>
      <c r="T11" s="2">
        <v>180.84840727254922</v>
      </c>
      <c r="U11" s="2">
        <v>94.715749451096116</v>
      </c>
      <c r="V11" s="2">
        <v>56.14674487237275</v>
      </c>
      <c r="W11" s="2">
        <v>128.58560703319264</v>
      </c>
    </row>
    <row r="12" spans="1:2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27" t="s">
        <v>41</v>
      </c>
      <c r="B13" s="2"/>
      <c r="C13" s="2"/>
      <c r="D13" s="2"/>
      <c r="E13" s="2"/>
      <c r="F13" s="2">
        <v>2.8581829999999999</v>
      </c>
      <c r="G13" s="2">
        <v>1.36043</v>
      </c>
      <c r="H13" s="2">
        <v>2.1623349999999997</v>
      </c>
      <c r="I13" s="2">
        <v>11.468029999999999</v>
      </c>
      <c r="J13" s="2">
        <v>12.65692</v>
      </c>
      <c r="K13" s="2">
        <v>10.565249999999999</v>
      </c>
      <c r="L13" s="2">
        <v>1735.72</v>
      </c>
      <c r="M13" s="2">
        <v>1590.3400000000001</v>
      </c>
      <c r="N13" s="2">
        <v>1292.78</v>
      </c>
      <c r="O13" s="2">
        <v>184.02000000000004</v>
      </c>
      <c r="P13" s="2">
        <v>181.17999999999998</v>
      </c>
      <c r="Q13" s="2">
        <v>173.82</v>
      </c>
      <c r="R13" s="2">
        <v>328.81299999999999</v>
      </c>
      <c r="S13" s="2">
        <v>351.904</v>
      </c>
      <c r="T13" s="2">
        <v>267.54699999999997</v>
      </c>
      <c r="U13" s="2">
        <v>111.73039999999999</v>
      </c>
      <c r="V13" s="2">
        <v>91.759199999999993</v>
      </c>
      <c r="W13" s="2">
        <v>95.112800000000007</v>
      </c>
    </row>
    <row r="14" spans="1:23" x14ac:dyDescent="0.25">
      <c r="A14" s="27" t="s">
        <v>42</v>
      </c>
      <c r="B14" s="2"/>
      <c r="C14" s="2"/>
      <c r="D14" s="2"/>
      <c r="E14" s="2"/>
      <c r="F14" s="2">
        <v>15.836699999999999</v>
      </c>
      <c r="G14" s="2">
        <v>25.474000000000007</v>
      </c>
      <c r="H14" s="2">
        <v>16.398384615384614</v>
      </c>
      <c r="I14" s="2">
        <v>31.476538461538464</v>
      </c>
      <c r="J14" s="2">
        <v>24.657923076923076</v>
      </c>
      <c r="K14" s="2">
        <v>31.621384615384613</v>
      </c>
      <c r="L14" s="2">
        <v>2888.5846153846151</v>
      </c>
      <c r="M14" s="2">
        <v>3699.0153846153848</v>
      </c>
      <c r="N14" s="2">
        <v>3015.3846153846152</v>
      </c>
      <c r="O14" s="2">
        <v>311.39230769230767</v>
      </c>
      <c r="P14" s="2">
        <v>291.21538461538461</v>
      </c>
      <c r="Q14" s="2">
        <v>573.53076923076924</v>
      </c>
      <c r="R14" s="2">
        <v>566.04384615384618</v>
      </c>
      <c r="S14" s="2">
        <v>929.56</v>
      </c>
      <c r="T14" s="2">
        <v>681.59153846153833</v>
      </c>
      <c r="U14" s="2">
        <v>261.05461538461543</v>
      </c>
      <c r="V14" s="2">
        <v>214.44692307692307</v>
      </c>
      <c r="W14" s="2">
        <v>362.68153846153848</v>
      </c>
    </row>
    <row r="15" spans="1:2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32" t="s">
        <v>43</v>
      </c>
      <c r="B16" s="4"/>
      <c r="C16" s="4"/>
      <c r="D16" s="4"/>
      <c r="E16" s="4"/>
      <c r="F16" s="4">
        <v>-0.86798526919840002</v>
      </c>
      <c r="G16" s="4">
        <v>0.58331803010119576</v>
      </c>
      <c r="H16" s="4">
        <v>0.50647772115468803</v>
      </c>
      <c r="I16" s="4">
        <v>7.9925575046261645</v>
      </c>
      <c r="J16" s="4">
        <v>9.1480700012682163</v>
      </c>
      <c r="K16" s="4">
        <v>6.6648435485516373</v>
      </c>
      <c r="L16" s="4">
        <v>1008.5551372625325</v>
      </c>
      <c r="M16" s="4">
        <v>1160.3186791332325</v>
      </c>
      <c r="N16" s="4">
        <v>1142.9387386598733</v>
      </c>
      <c r="O16" s="4">
        <v>113.32805137782672</v>
      </c>
      <c r="P16" s="4">
        <v>119.23378461923591</v>
      </c>
      <c r="Q16" s="4">
        <v>121.9438629040288</v>
      </c>
      <c r="R16" s="4">
        <v>187.60530417218757</v>
      </c>
      <c r="S16" s="4">
        <v>252.25881243933566</v>
      </c>
      <c r="T16" s="4">
        <v>219.11546356969444</v>
      </c>
      <c r="U16" s="4">
        <v>68.397067750564105</v>
      </c>
      <c r="V16" s="4">
        <v>63.783590763381007</v>
      </c>
      <c r="W16" s="4">
        <v>67.767535639237295</v>
      </c>
    </row>
    <row r="17" spans="1:23" x14ac:dyDescent="0.25">
      <c r="A17" s="32" t="s">
        <v>44</v>
      </c>
      <c r="B17" s="4"/>
      <c r="C17" s="4"/>
      <c r="D17" s="4"/>
      <c r="E17" s="4"/>
      <c r="F17" s="4">
        <v>6.5843512691984003</v>
      </c>
      <c r="G17" s="4">
        <v>2.1375419698988045</v>
      </c>
      <c r="H17" s="4">
        <v>3.8181922788453111</v>
      </c>
      <c r="I17" s="4">
        <v>14.943502495373833</v>
      </c>
      <c r="J17" s="4">
        <v>16.165769998731783</v>
      </c>
      <c r="K17" s="4">
        <v>14.465656451448361</v>
      </c>
      <c r="L17" s="4">
        <v>2462.8848627374673</v>
      </c>
      <c r="M17" s="4">
        <v>2020.3613208667678</v>
      </c>
      <c r="N17" s="4">
        <v>1442.6212613401267</v>
      </c>
      <c r="O17" s="4">
        <v>254.71194862217334</v>
      </c>
      <c r="P17" s="4">
        <v>243.12621538076405</v>
      </c>
      <c r="Q17" s="4">
        <v>225.69613709597118</v>
      </c>
      <c r="R17" s="4">
        <v>470.0206958278124</v>
      </c>
      <c r="S17" s="4">
        <v>451.54918756066434</v>
      </c>
      <c r="T17" s="4">
        <v>315.9785364303055</v>
      </c>
      <c r="U17" s="4">
        <v>155.06373224943587</v>
      </c>
      <c r="V17" s="4">
        <v>119.73480923661899</v>
      </c>
      <c r="W17" s="4">
        <v>122.45806436076272</v>
      </c>
    </row>
    <row r="18" spans="1:23" x14ac:dyDescent="0.25">
      <c r="A18" s="27" t="s">
        <v>45</v>
      </c>
      <c r="B18" s="2"/>
      <c r="C18" s="2"/>
      <c r="D18" s="2"/>
      <c r="E18" s="2"/>
      <c r="F18" s="2">
        <v>9.0877477615467459</v>
      </c>
      <c r="G18" s="2">
        <v>21.02563988729473</v>
      </c>
      <c r="H18" s="2">
        <v>11.006045041244251</v>
      </c>
      <c r="I18" s="2">
        <v>23.697757129109142</v>
      </c>
      <c r="J18" s="2">
        <v>20.18288228705244</v>
      </c>
      <c r="K18" s="2">
        <v>24.77546193735138</v>
      </c>
      <c r="L18" s="2">
        <v>1874.7981700785094</v>
      </c>
      <c r="M18" s="2">
        <v>2995.8303341856085</v>
      </c>
      <c r="N18" s="2">
        <v>2210.94594645391</v>
      </c>
      <c r="O18" s="2">
        <v>164.71649320262077</v>
      </c>
      <c r="P18" s="2">
        <v>147.52042540743207</v>
      </c>
      <c r="Q18" s="2">
        <v>449.9468121899389</v>
      </c>
      <c r="R18" s="2">
        <v>318.69483488128253</v>
      </c>
      <c r="S18" s="2">
        <v>706.12709842171307</v>
      </c>
      <c r="T18" s="2">
        <v>500.74313118898908</v>
      </c>
      <c r="U18" s="2">
        <v>166.33886593351932</v>
      </c>
      <c r="V18" s="2">
        <v>158.30017820455032</v>
      </c>
      <c r="W18" s="2">
        <v>234.09593142834584</v>
      </c>
    </row>
    <row r="19" spans="1:23" x14ac:dyDescent="0.25">
      <c r="A19" s="27" t="s">
        <v>46</v>
      </c>
      <c r="B19" s="2"/>
      <c r="C19" s="2"/>
      <c r="D19" s="2"/>
      <c r="E19" s="2"/>
      <c r="F19" s="2">
        <v>22.58565223845325</v>
      </c>
      <c r="G19" s="2">
        <v>29.922360112705285</v>
      </c>
      <c r="H19" s="2">
        <v>21.79072418952498</v>
      </c>
      <c r="I19" s="2">
        <v>39.255319793967786</v>
      </c>
      <c r="J19" s="2">
        <v>29.132963866793713</v>
      </c>
      <c r="K19" s="2">
        <v>38.467307293417846</v>
      </c>
      <c r="L19" s="2">
        <v>3902.3710606907207</v>
      </c>
      <c r="M19" s="2">
        <v>4402.2004350451607</v>
      </c>
      <c r="N19" s="2">
        <v>3819.8232843153205</v>
      </c>
      <c r="O19" s="2">
        <v>458.06812218199457</v>
      </c>
      <c r="P19" s="2">
        <v>434.91034382333714</v>
      </c>
      <c r="Q19" s="2">
        <v>697.11472627159958</v>
      </c>
      <c r="R19" s="2">
        <v>813.39285742640982</v>
      </c>
      <c r="S19" s="2">
        <v>1152.9929015782868</v>
      </c>
      <c r="T19" s="2">
        <v>862.43994573408759</v>
      </c>
      <c r="U19" s="2">
        <v>355.77036483571158</v>
      </c>
      <c r="V19" s="2">
        <v>270.59366794929582</v>
      </c>
      <c r="W19" s="2">
        <v>491.26714549473115</v>
      </c>
    </row>
    <row r="20" spans="1:23" x14ac:dyDescent="0.25">
      <c r="A20" s="27" t="s">
        <v>47</v>
      </c>
      <c r="B20" s="2"/>
      <c r="C20" s="2"/>
      <c r="D20" s="2"/>
      <c r="E20" s="2"/>
      <c r="F20" s="2">
        <v>2.5033964923483456</v>
      </c>
      <c r="G20" s="2">
        <v>18.888097917395925</v>
      </c>
      <c r="H20" s="2">
        <v>7.1878527623989399</v>
      </c>
      <c r="I20" s="2">
        <v>8.7542546337353091</v>
      </c>
      <c r="J20" s="2">
        <v>4.0171122883206571</v>
      </c>
      <c r="K20" s="2">
        <v>10.30980548590302</v>
      </c>
      <c r="L20" s="2">
        <v>-588.08669265895787</v>
      </c>
      <c r="M20" s="2">
        <v>975.46901331884078</v>
      </c>
      <c r="N20" s="2">
        <v>768.32468511378329</v>
      </c>
      <c r="O20" s="2">
        <v>-89.99545541955257</v>
      </c>
      <c r="P20" s="2">
        <v>-95.60578997333198</v>
      </c>
      <c r="Q20" s="2">
        <v>224.25067509396771</v>
      </c>
      <c r="R20" s="2">
        <v>-151.32586094652987</v>
      </c>
      <c r="S20" s="2">
        <v>254.57791086104874</v>
      </c>
      <c r="T20" s="2">
        <v>184.76459475868359</v>
      </c>
      <c r="U20" s="2">
        <v>11.275133684083443</v>
      </c>
      <c r="V20" s="2">
        <v>38.565368967931335</v>
      </c>
      <c r="W20" s="2">
        <v>111.63786706758312</v>
      </c>
    </row>
    <row r="22" spans="1:23" x14ac:dyDescent="0.25">
      <c r="A22" s="4"/>
      <c r="B22" s="34" t="s">
        <v>32</v>
      </c>
      <c r="C22" s="35"/>
      <c r="D22" s="35"/>
      <c r="E22" s="36"/>
      <c r="F22" s="37" t="s">
        <v>26</v>
      </c>
      <c r="G22" s="37"/>
      <c r="H22" s="37"/>
      <c r="I22" s="37"/>
      <c r="J22" s="37"/>
      <c r="K22" s="37"/>
      <c r="L22" s="38" t="s">
        <v>30</v>
      </c>
      <c r="M22" s="39"/>
      <c r="N22" s="39"/>
      <c r="O22" s="39"/>
      <c r="P22" s="39"/>
      <c r="Q22" s="40"/>
      <c r="R22" s="38" t="s">
        <v>31</v>
      </c>
      <c r="S22" s="39"/>
      <c r="T22" s="39"/>
      <c r="U22" s="39"/>
      <c r="V22" s="39"/>
      <c r="W22" s="40"/>
    </row>
    <row r="23" spans="1:23" x14ac:dyDescent="0.25">
      <c r="A23" s="4" t="s">
        <v>27</v>
      </c>
      <c r="B23" s="4" t="s">
        <v>33</v>
      </c>
      <c r="C23" s="4" t="s">
        <v>0</v>
      </c>
      <c r="D23" s="4" t="s">
        <v>1</v>
      </c>
      <c r="E23" s="4" t="s">
        <v>2</v>
      </c>
      <c r="F23" s="14" t="s">
        <v>3</v>
      </c>
      <c r="G23" s="14" t="s">
        <v>4</v>
      </c>
      <c r="H23" s="14" t="s">
        <v>5</v>
      </c>
      <c r="I23" s="14" t="s">
        <v>6</v>
      </c>
      <c r="J23" s="14" t="s">
        <v>7</v>
      </c>
      <c r="K23" s="14" t="s">
        <v>8</v>
      </c>
      <c r="L23" s="14" t="s">
        <v>9</v>
      </c>
      <c r="M23" s="14" t="s">
        <v>10</v>
      </c>
      <c r="N23" s="14" t="s">
        <v>11</v>
      </c>
      <c r="O23" s="14" t="s">
        <v>12</v>
      </c>
      <c r="P23" s="14" t="s">
        <v>13</v>
      </c>
      <c r="Q23" s="14" t="s">
        <v>14</v>
      </c>
      <c r="R23" s="14" t="s">
        <v>15</v>
      </c>
      <c r="S23" s="14" t="s">
        <v>16</v>
      </c>
      <c r="T23" s="14" t="s">
        <v>17</v>
      </c>
      <c r="U23" s="14" t="s">
        <v>18</v>
      </c>
      <c r="V23" s="14" t="s">
        <v>19</v>
      </c>
      <c r="W23" s="14" t="s">
        <v>20</v>
      </c>
    </row>
    <row r="24" spans="1:23" x14ac:dyDescent="0.25">
      <c r="A24" s="2" t="s">
        <v>50</v>
      </c>
      <c r="B24" s="2" t="s">
        <v>51</v>
      </c>
      <c r="C24" s="2">
        <v>166</v>
      </c>
      <c r="D24" s="2">
        <v>396</v>
      </c>
      <c r="E24" s="2">
        <v>14</v>
      </c>
      <c r="F24" s="2">
        <v>5.2582000000000004</v>
      </c>
      <c r="G24" s="2">
        <v>26.46</v>
      </c>
      <c r="H24" s="2">
        <v>25.518000000000001</v>
      </c>
      <c r="I24" s="2">
        <v>44.048999999999999</v>
      </c>
      <c r="J24" s="2">
        <v>41.811</v>
      </c>
      <c r="K24" s="2">
        <v>33.881</v>
      </c>
      <c r="L24" s="2">
        <v>1432.8</v>
      </c>
      <c r="M24" s="2">
        <v>2593.1999999999998</v>
      </c>
      <c r="N24" s="2">
        <v>2518.6</v>
      </c>
      <c r="O24" s="2">
        <v>187.2</v>
      </c>
      <c r="P24" s="2">
        <v>186.8</v>
      </c>
      <c r="Q24" s="2">
        <v>190.7</v>
      </c>
      <c r="R24" s="2">
        <v>238.29</v>
      </c>
      <c r="S24" s="2">
        <v>501.51</v>
      </c>
      <c r="T24" s="2">
        <v>435.21</v>
      </c>
      <c r="U24" s="2">
        <v>111.26</v>
      </c>
      <c r="V24" s="2">
        <v>92.069000000000003</v>
      </c>
      <c r="W24" s="2">
        <v>103.21</v>
      </c>
    </row>
    <row r="25" spans="1:23" x14ac:dyDescent="0.25">
      <c r="A25" s="2" t="s">
        <v>48</v>
      </c>
      <c r="B25" s="2" t="s">
        <v>51</v>
      </c>
      <c r="C25" s="2">
        <v>416</v>
      </c>
      <c r="D25" s="2">
        <v>37</v>
      </c>
      <c r="E25" s="2">
        <v>15</v>
      </c>
      <c r="F25" s="2">
        <v>13.968</v>
      </c>
      <c r="G25" s="2">
        <v>23.54</v>
      </c>
      <c r="H25" s="2">
        <v>9.5940999999999992</v>
      </c>
      <c r="I25" s="2">
        <v>29.204999999999998</v>
      </c>
      <c r="J25" s="2">
        <v>21.079000000000001</v>
      </c>
      <c r="K25" s="2">
        <v>26.306999999999999</v>
      </c>
      <c r="L25" s="2">
        <v>1898.2</v>
      </c>
      <c r="M25" s="2">
        <v>2504.6</v>
      </c>
      <c r="N25" s="2">
        <v>1857.8</v>
      </c>
      <c r="O25" s="2">
        <v>119.3</v>
      </c>
      <c r="P25" s="2">
        <v>115.1</v>
      </c>
      <c r="Q25" s="2">
        <v>138.9</v>
      </c>
      <c r="R25" s="2">
        <v>348.06</v>
      </c>
      <c r="S25" s="2">
        <v>476.81</v>
      </c>
      <c r="T25" s="2">
        <v>353.52</v>
      </c>
      <c r="U25" s="2">
        <v>83.001000000000005</v>
      </c>
      <c r="V25" s="2">
        <v>68.331999999999994</v>
      </c>
      <c r="W25" s="2">
        <v>89.194999999999993</v>
      </c>
    </row>
    <row r="26" spans="1:23" x14ac:dyDescent="0.25">
      <c r="A26" s="2" t="s">
        <v>49</v>
      </c>
      <c r="B26" s="2" t="s">
        <v>51</v>
      </c>
      <c r="C26" s="2">
        <v>572</v>
      </c>
      <c r="D26" s="2">
        <v>267</v>
      </c>
      <c r="E26" s="2">
        <v>20</v>
      </c>
      <c r="F26" s="2">
        <v>15.369</v>
      </c>
      <c r="G26" s="2">
        <v>26.251999999999999</v>
      </c>
      <c r="H26" s="2">
        <v>24.904</v>
      </c>
      <c r="I26" s="2">
        <v>37.200000000000003</v>
      </c>
      <c r="J26" s="2">
        <v>34.875</v>
      </c>
      <c r="K26" s="2">
        <v>31.634</v>
      </c>
      <c r="L26" s="2">
        <v>2344.8000000000002</v>
      </c>
      <c r="M26" s="2">
        <v>3206.8</v>
      </c>
      <c r="N26" s="2">
        <v>3142.2</v>
      </c>
      <c r="O26" s="2">
        <v>185</v>
      </c>
      <c r="P26" s="2">
        <v>181</v>
      </c>
      <c r="Q26" s="2">
        <v>355.5</v>
      </c>
      <c r="R26" s="2">
        <v>404.67</v>
      </c>
      <c r="S26" s="2">
        <v>707.36</v>
      </c>
      <c r="T26" s="2">
        <v>612.87</v>
      </c>
      <c r="U26" s="2">
        <v>156.21</v>
      </c>
      <c r="V26" s="2">
        <v>135.24</v>
      </c>
      <c r="W26" s="2">
        <v>241.97</v>
      </c>
    </row>
    <row r="27" spans="1:23" x14ac:dyDescent="0.25">
      <c r="A27" s="2" t="s">
        <v>50</v>
      </c>
      <c r="B27" s="2" t="s">
        <v>34</v>
      </c>
      <c r="C27" s="2">
        <v>230</v>
      </c>
      <c r="D27" s="2">
        <v>144</v>
      </c>
      <c r="E27" s="2">
        <v>8</v>
      </c>
      <c r="F27" s="2">
        <v>16.260999999999999</v>
      </c>
      <c r="G27" s="2">
        <v>7.8632999999999997</v>
      </c>
      <c r="H27" s="2">
        <v>10.423999999999999</v>
      </c>
      <c r="I27" s="2">
        <v>37.084000000000003</v>
      </c>
      <c r="J27" s="2">
        <v>34.418999999999997</v>
      </c>
      <c r="K27" s="2">
        <v>18.727</v>
      </c>
      <c r="L27" s="2">
        <v>2034.8</v>
      </c>
      <c r="M27" s="2">
        <v>1848.8</v>
      </c>
      <c r="N27" s="2">
        <v>1848.8</v>
      </c>
      <c r="O27" s="2">
        <v>115.1</v>
      </c>
      <c r="P27" s="2">
        <v>115.1</v>
      </c>
      <c r="Q27" s="2">
        <v>134.9</v>
      </c>
      <c r="R27" s="2">
        <v>348.76</v>
      </c>
      <c r="S27" s="2">
        <v>392.7</v>
      </c>
      <c r="T27" s="2">
        <v>357.47</v>
      </c>
      <c r="U27" s="2">
        <v>81.509</v>
      </c>
      <c r="V27" s="2">
        <v>70.495000000000005</v>
      </c>
      <c r="W27" s="2">
        <v>82.168000000000006</v>
      </c>
    </row>
    <row r="28" spans="1:23" x14ac:dyDescent="0.25">
      <c r="A28" s="2" t="s">
        <v>50</v>
      </c>
      <c r="B28" s="2" t="s">
        <v>34</v>
      </c>
      <c r="C28" s="2">
        <v>260</v>
      </c>
      <c r="D28" s="2">
        <v>264</v>
      </c>
      <c r="E28" s="2">
        <v>8</v>
      </c>
      <c r="F28" s="2">
        <v>6.6676000000000002</v>
      </c>
      <c r="G28" s="2">
        <v>17.792999999999999</v>
      </c>
      <c r="H28" s="2">
        <v>15.797000000000001</v>
      </c>
      <c r="I28" s="2">
        <v>38.384</v>
      </c>
      <c r="J28" s="2">
        <v>28.603000000000002</v>
      </c>
      <c r="K28" s="2">
        <v>22.696999999999999</v>
      </c>
      <c r="L28" s="2">
        <v>1863</v>
      </c>
      <c r="M28" s="2">
        <v>1860.8</v>
      </c>
      <c r="N28" s="2">
        <v>1853.6</v>
      </c>
      <c r="O28" s="2">
        <v>117.1</v>
      </c>
      <c r="P28" s="2">
        <v>116.1</v>
      </c>
      <c r="Q28" s="2">
        <v>138.9</v>
      </c>
      <c r="R28" s="2">
        <v>331.92</v>
      </c>
      <c r="S28" s="2">
        <v>410.24</v>
      </c>
      <c r="T28" s="2">
        <v>368.34</v>
      </c>
      <c r="U28" s="2">
        <v>81.603999999999999</v>
      </c>
      <c r="V28" s="2">
        <v>69.858999999999995</v>
      </c>
      <c r="W28" s="2">
        <v>85.275999999999996</v>
      </c>
    </row>
    <row r="29" spans="1:23" x14ac:dyDescent="0.25">
      <c r="A29" s="2" t="s">
        <v>50</v>
      </c>
      <c r="B29" s="2" t="s">
        <v>34</v>
      </c>
      <c r="C29" s="2">
        <v>262</v>
      </c>
      <c r="D29" s="2">
        <v>297</v>
      </c>
      <c r="E29" s="2">
        <v>10</v>
      </c>
      <c r="F29" s="2">
        <v>9.9489999999999998</v>
      </c>
      <c r="G29" s="2">
        <v>7.2438000000000002</v>
      </c>
      <c r="H29" s="2">
        <v>11.718</v>
      </c>
      <c r="I29" s="2">
        <v>35.533999999999999</v>
      </c>
      <c r="J29" s="2">
        <v>29.690999999999999</v>
      </c>
      <c r="K29" s="2">
        <v>20.268999999999998</v>
      </c>
      <c r="L29" s="2">
        <v>1844.6</v>
      </c>
      <c r="M29" s="2">
        <v>1728.8</v>
      </c>
      <c r="N29" s="2">
        <v>1800</v>
      </c>
      <c r="O29" s="2">
        <v>115.1</v>
      </c>
      <c r="P29" s="2">
        <v>115.1</v>
      </c>
      <c r="Q29" s="2">
        <v>135.9</v>
      </c>
      <c r="R29" s="2">
        <v>329.41</v>
      </c>
      <c r="S29" s="2">
        <v>389.19</v>
      </c>
      <c r="T29" s="2">
        <v>363.48</v>
      </c>
      <c r="U29" s="2">
        <v>80.221999999999994</v>
      </c>
      <c r="V29" s="2">
        <v>69.918999999999997</v>
      </c>
      <c r="W29" s="2">
        <v>83.873999999999995</v>
      </c>
    </row>
    <row r="30" spans="1:23" x14ac:dyDescent="0.25">
      <c r="A30" s="2" t="s">
        <v>50</v>
      </c>
      <c r="B30" s="2" t="s">
        <v>34</v>
      </c>
      <c r="C30" s="2">
        <v>392</v>
      </c>
      <c r="D30" s="2">
        <v>267</v>
      </c>
      <c r="E30" s="2">
        <v>10</v>
      </c>
      <c r="F30" s="2">
        <v>2.9599000000000002</v>
      </c>
      <c r="G30" s="2">
        <v>8.3917000000000002</v>
      </c>
      <c r="H30" s="2">
        <v>14.632999999999999</v>
      </c>
      <c r="I30" s="2">
        <v>25.422000000000001</v>
      </c>
      <c r="J30" s="2">
        <v>24.181000000000001</v>
      </c>
      <c r="K30" s="2">
        <v>20.146999999999998</v>
      </c>
      <c r="L30" s="2">
        <v>1729.2</v>
      </c>
      <c r="M30" s="2">
        <v>1728.8</v>
      </c>
      <c r="N30" s="2">
        <v>1765.6</v>
      </c>
      <c r="O30" s="2">
        <v>128.9</v>
      </c>
      <c r="P30" s="2">
        <v>128.5</v>
      </c>
      <c r="Q30" s="2">
        <v>135.9</v>
      </c>
      <c r="R30" s="2">
        <v>299.22000000000003</v>
      </c>
      <c r="S30" s="2">
        <v>384.28</v>
      </c>
      <c r="T30" s="2">
        <v>362.24</v>
      </c>
      <c r="U30" s="2">
        <v>78.180000000000007</v>
      </c>
      <c r="V30" s="2">
        <v>68.929000000000002</v>
      </c>
      <c r="W30" s="2">
        <v>83.403000000000006</v>
      </c>
    </row>
    <row r="31" spans="1:23" x14ac:dyDescent="0.25">
      <c r="A31" s="2" t="s">
        <v>50</v>
      </c>
      <c r="B31" s="2" t="s">
        <v>34</v>
      </c>
      <c r="C31" s="2">
        <v>426</v>
      </c>
      <c r="D31" s="2">
        <v>393</v>
      </c>
      <c r="E31" s="2">
        <v>13</v>
      </c>
      <c r="F31" s="2">
        <v>4.7522000000000002</v>
      </c>
      <c r="G31" s="2">
        <v>7.4207999999999998</v>
      </c>
      <c r="H31" s="2">
        <v>10.351000000000001</v>
      </c>
      <c r="I31" s="2">
        <v>26.273</v>
      </c>
      <c r="J31" s="2">
        <v>22.919</v>
      </c>
      <c r="K31" s="2">
        <v>17.844000000000001</v>
      </c>
      <c r="L31" s="2">
        <v>1533.6</v>
      </c>
      <c r="M31" s="2">
        <v>1516.8</v>
      </c>
      <c r="N31" s="2">
        <v>1576.8</v>
      </c>
      <c r="O31" s="2">
        <v>143.80000000000001</v>
      </c>
      <c r="P31" s="2">
        <v>132.6</v>
      </c>
      <c r="Q31" s="2">
        <v>134.9</v>
      </c>
      <c r="R31" s="2">
        <v>279.82</v>
      </c>
      <c r="S31" s="2">
        <v>366.45</v>
      </c>
      <c r="T31" s="2">
        <v>338.88</v>
      </c>
      <c r="U31" s="2">
        <v>77.805999999999997</v>
      </c>
      <c r="V31" s="2">
        <v>65.647999999999996</v>
      </c>
      <c r="W31" s="2">
        <v>80.046000000000006</v>
      </c>
    </row>
    <row r="32" spans="1:23" x14ac:dyDescent="0.25">
      <c r="A32" s="2" t="s">
        <v>50</v>
      </c>
      <c r="B32" s="2" t="s">
        <v>34</v>
      </c>
      <c r="C32" s="2">
        <v>448</v>
      </c>
      <c r="D32" s="2">
        <v>164</v>
      </c>
      <c r="E32" s="2">
        <v>17</v>
      </c>
      <c r="F32" s="2">
        <v>9.8394999999999992</v>
      </c>
      <c r="G32" s="2">
        <v>5.4122000000000003</v>
      </c>
      <c r="H32" s="2">
        <v>4.95</v>
      </c>
      <c r="I32" s="2">
        <v>24.468</v>
      </c>
      <c r="J32" s="2">
        <v>21.18</v>
      </c>
      <c r="K32" s="2">
        <v>15.723000000000001</v>
      </c>
      <c r="L32" s="2">
        <v>2112.6</v>
      </c>
      <c r="M32" s="2">
        <v>1562.2</v>
      </c>
      <c r="N32" s="2">
        <v>1568.6</v>
      </c>
      <c r="O32" s="2">
        <v>196.4</v>
      </c>
      <c r="P32" s="2">
        <v>175.8</v>
      </c>
      <c r="Q32" s="2">
        <v>147.19999999999999</v>
      </c>
      <c r="R32" s="2">
        <v>365.32</v>
      </c>
      <c r="S32" s="2">
        <v>341.6</v>
      </c>
      <c r="T32" s="2">
        <v>310.43</v>
      </c>
      <c r="U32" s="2">
        <v>115.78</v>
      </c>
      <c r="V32" s="2">
        <v>105.86</v>
      </c>
      <c r="W32" s="2">
        <v>88.11</v>
      </c>
    </row>
    <row r="33" spans="1:23" x14ac:dyDescent="0.25">
      <c r="A33" s="2" t="s">
        <v>50</v>
      </c>
      <c r="B33" s="2" t="s">
        <v>34</v>
      </c>
      <c r="C33" s="2">
        <v>479</v>
      </c>
      <c r="D33" s="2">
        <v>190</v>
      </c>
      <c r="E33" s="2">
        <v>13</v>
      </c>
      <c r="F33" s="2">
        <v>6.3692000000000002</v>
      </c>
      <c r="G33" s="2">
        <v>7.9550999999999998</v>
      </c>
      <c r="H33" s="2">
        <v>8.2876999999999992</v>
      </c>
      <c r="I33" s="2">
        <v>30.89</v>
      </c>
      <c r="J33" s="2">
        <v>25.295999999999999</v>
      </c>
      <c r="K33" s="2">
        <v>18.757000000000001</v>
      </c>
      <c r="L33" s="2">
        <v>1949.4</v>
      </c>
      <c r="M33" s="2">
        <v>1580.6</v>
      </c>
      <c r="N33" s="2">
        <v>1595</v>
      </c>
      <c r="O33" s="2">
        <v>116.7</v>
      </c>
      <c r="P33" s="2">
        <v>115.9</v>
      </c>
      <c r="Q33" s="2">
        <v>138.9</v>
      </c>
      <c r="R33" s="2">
        <v>333.25</v>
      </c>
      <c r="S33" s="2">
        <v>372.78</v>
      </c>
      <c r="T33" s="2">
        <v>327.66000000000003</v>
      </c>
      <c r="U33" s="2">
        <v>79.27</v>
      </c>
      <c r="V33" s="2">
        <v>67.373000000000005</v>
      </c>
      <c r="W33" s="2">
        <v>79.251000000000005</v>
      </c>
    </row>
    <row r="34" spans="1:23" x14ac:dyDescent="0.25">
      <c r="A34" s="2" t="s">
        <v>50</v>
      </c>
      <c r="B34" s="2" t="s">
        <v>34</v>
      </c>
      <c r="C34" s="2">
        <v>492</v>
      </c>
      <c r="D34" s="2">
        <v>330</v>
      </c>
      <c r="E34" s="2">
        <v>11</v>
      </c>
      <c r="F34" s="2">
        <v>8.2866</v>
      </c>
      <c r="G34" s="2">
        <v>15.882999999999999</v>
      </c>
      <c r="H34" s="2">
        <v>10.422000000000001</v>
      </c>
      <c r="I34" s="2">
        <v>34.951000000000001</v>
      </c>
      <c r="J34" s="2">
        <v>24.771000000000001</v>
      </c>
      <c r="K34" s="2">
        <v>21.675999999999998</v>
      </c>
      <c r="L34" s="2">
        <v>1691.4</v>
      </c>
      <c r="M34" s="2">
        <v>1748.2</v>
      </c>
      <c r="N34" s="2">
        <v>1671.4</v>
      </c>
      <c r="O34" s="2">
        <v>124.3</v>
      </c>
      <c r="P34" s="2">
        <v>113.9</v>
      </c>
      <c r="Q34" s="2">
        <v>138.9</v>
      </c>
      <c r="R34" s="2">
        <v>313.02</v>
      </c>
      <c r="S34" s="2">
        <v>398.95</v>
      </c>
      <c r="T34" s="2">
        <v>344.52</v>
      </c>
      <c r="U34" s="2">
        <v>81.653000000000006</v>
      </c>
      <c r="V34" s="2">
        <v>66.739999999999995</v>
      </c>
      <c r="W34" s="2">
        <v>83.260999999999996</v>
      </c>
    </row>
    <row r="35" spans="1:23" x14ac:dyDescent="0.25">
      <c r="A35" s="2" t="s">
        <v>48</v>
      </c>
      <c r="B35" s="5" t="s">
        <v>34</v>
      </c>
      <c r="C35" s="2">
        <v>156</v>
      </c>
      <c r="D35" s="2">
        <v>218</v>
      </c>
      <c r="E35" s="2">
        <v>30</v>
      </c>
      <c r="F35" s="2">
        <v>0.27189000000000002</v>
      </c>
      <c r="G35" s="2">
        <v>4.0335000000000001</v>
      </c>
      <c r="H35" s="2">
        <v>5.7823000000000002</v>
      </c>
      <c r="I35" s="2">
        <v>13.337</v>
      </c>
      <c r="J35" s="2">
        <v>16.672999999999998</v>
      </c>
      <c r="K35" s="2">
        <v>12.861000000000001</v>
      </c>
      <c r="L35" s="2">
        <v>1233.8</v>
      </c>
      <c r="M35" s="2">
        <v>2050</v>
      </c>
      <c r="N35" s="2">
        <v>2513.6</v>
      </c>
      <c r="O35" s="2">
        <v>227.8</v>
      </c>
      <c r="P35" s="2">
        <v>242.4</v>
      </c>
      <c r="Q35" s="2">
        <v>170.8</v>
      </c>
      <c r="R35" s="2">
        <v>290.04000000000002</v>
      </c>
      <c r="S35" s="2">
        <v>367.81</v>
      </c>
      <c r="T35" s="2">
        <v>386.1</v>
      </c>
      <c r="U35" s="2">
        <v>116.61</v>
      </c>
      <c r="V35" s="2">
        <v>111.27</v>
      </c>
      <c r="W35" s="2">
        <v>93.980999999999995</v>
      </c>
    </row>
    <row r="36" spans="1:23" x14ac:dyDescent="0.25">
      <c r="A36" s="2" t="s">
        <v>48</v>
      </c>
      <c r="B36" s="5" t="s">
        <v>34</v>
      </c>
      <c r="C36" s="2">
        <v>188</v>
      </c>
      <c r="D36" s="2">
        <v>94</v>
      </c>
      <c r="E36" s="2">
        <v>23</v>
      </c>
      <c r="F36" s="2">
        <v>3.3502000000000001</v>
      </c>
      <c r="G36" s="2">
        <v>2.9379</v>
      </c>
      <c r="H36" s="2">
        <v>1.9863999999999999</v>
      </c>
      <c r="I36" s="2">
        <v>13.32</v>
      </c>
      <c r="J36" s="2">
        <v>13.907999999999999</v>
      </c>
      <c r="K36" s="2">
        <v>11.702999999999999</v>
      </c>
      <c r="L36" s="2">
        <v>1339.6</v>
      </c>
      <c r="M36" s="2">
        <v>1472.2</v>
      </c>
      <c r="N36" s="2">
        <v>1006.2</v>
      </c>
      <c r="O36" s="2">
        <v>168.2</v>
      </c>
      <c r="P36" s="2">
        <v>138.6</v>
      </c>
      <c r="Q36" s="2">
        <v>170.4</v>
      </c>
      <c r="R36" s="2">
        <v>270.35000000000002</v>
      </c>
      <c r="S36" s="2">
        <v>333.46</v>
      </c>
      <c r="T36" s="2">
        <v>200.98</v>
      </c>
      <c r="U36" s="2">
        <v>110.12</v>
      </c>
      <c r="V36" s="2">
        <v>70.536000000000001</v>
      </c>
      <c r="W36" s="2">
        <v>85.909000000000006</v>
      </c>
    </row>
    <row r="37" spans="1:23" x14ac:dyDescent="0.25">
      <c r="A37" s="2" t="s">
        <v>48</v>
      </c>
      <c r="B37" s="5" t="s">
        <v>34</v>
      </c>
      <c r="C37" s="2">
        <v>232</v>
      </c>
      <c r="D37" s="2">
        <v>248</v>
      </c>
      <c r="E37" s="2">
        <v>30</v>
      </c>
      <c r="F37" s="2">
        <v>0.64622999999999997</v>
      </c>
      <c r="G37" s="2">
        <v>6.3494000000000002</v>
      </c>
      <c r="H37" s="2">
        <v>6.7927999999999997</v>
      </c>
      <c r="I37" s="2">
        <v>18.57</v>
      </c>
      <c r="J37" s="2">
        <v>18.538</v>
      </c>
      <c r="K37" s="2">
        <v>15.601000000000001</v>
      </c>
      <c r="L37" s="2">
        <v>1743.4</v>
      </c>
      <c r="M37" s="2">
        <v>2707.4</v>
      </c>
      <c r="N37" s="2">
        <v>2619</v>
      </c>
      <c r="O37" s="2">
        <v>298.8</v>
      </c>
      <c r="P37" s="2">
        <v>282</v>
      </c>
      <c r="Q37" s="2">
        <v>384.8</v>
      </c>
      <c r="R37" s="2">
        <v>445.97</v>
      </c>
      <c r="S37" s="2">
        <v>618.35</v>
      </c>
      <c r="T37" s="2">
        <v>483.09</v>
      </c>
      <c r="U37" s="2">
        <v>220.25</v>
      </c>
      <c r="V37" s="2">
        <v>191.55</v>
      </c>
      <c r="W37" s="2">
        <v>220.69</v>
      </c>
    </row>
    <row r="38" spans="1:23" x14ac:dyDescent="0.25">
      <c r="A38" s="2" t="s">
        <v>48</v>
      </c>
      <c r="B38" s="5" t="s">
        <v>34</v>
      </c>
      <c r="C38" s="2">
        <v>284</v>
      </c>
      <c r="D38" s="2">
        <v>80</v>
      </c>
      <c r="E38" s="2">
        <v>14</v>
      </c>
      <c r="F38" s="2">
        <v>1.0797000000000001</v>
      </c>
      <c r="G38" s="2">
        <v>8.1167999999999996</v>
      </c>
      <c r="H38" s="2">
        <v>3.6446000000000001</v>
      </c>
      <c r="I38" s="2">
        <v>17.462</v>
      </c>
      <c r="J38" s="2">
        <v>15.079000000000001</v>
      </c>
      <c r="K38" s="2">
        <v>17.231000000000002</v>
      </c>
      <c r="L38" s="2">
        <v>1433.2</v>
      </c>
      <c r="M38" s="2">
        <v>1482.2</v>
      </c>
      <c r="N38" s="2">
        <v>1463.8</v>
      </c>
      <c r="O38" s="2">
        <v>112.5</v>
      </c>
      <c r="P38" s="2">
        <v>92.1</v>
      </c>
      <c r="Q38" s="2">
        <v>137.9</v>
      </c>
      <c r="R38" s="2">
        <v>251.9</v>
      </c>
      <c r="S38" s="2">
        <v>363.69</v>
      </c>
      <c r="T38" s="2">
        <v>293.07</v>
      </c>
      <c r="U38" s="2">
        <v>75.932000000000002</v>
      </c>
      <c r="V38" s="2">
        <v>54.034999999999997</v>
      </c>
      <c r="W38" s="2">
        <v>77.388000000000005</v>
      </c>
    </row>
    <row r="39" spans="1:23" x14ac:dyDescent="0.25">
      <c r="A39" s="2" t="s">
        <v>48</v>
      </c>
      <c r="B39" s="5" t="s">
        <v>34</v>
      </c>
      <c r="C39" s="2">
        <v>330</v>
      </c>
      <c r="D39" s="2">
        <v>84</v>
      </c>
      <c r="E39" s="2">
        <v>14</v>
      </c>
      <c r="F39" s="2">
        <v>6.7881999999999998</v>
      </c>
      <c r="G39" s="2">
        <v>4.3701999999999996</v>
      </c>
      <c r="H39" s="2">
        <v>7.4432999999999998</v>
      </c>
      <c r="I39" s="2">
        <v>17.646000000000001</v>
      </c>
      <c r="J39" s="2">
        <v>18.268000000000001</v>
      </c>
      <c r="K39" s="2">
        <v>16.376999999999999</v>
      </c>
      <c r="L39" s="2">
        <v>1474</v>
      </c>
      <c r="M39" s="2">
        <v>1460.2</v>
      </c>
      <c r="N39" s="2">
        <v>1458.8</v>
      </c>
      <c r="O39" s="2">
        <v>112.1</v>
      </c>
      <c r="P39" s="2">
        <v>112.1</v>
      </c>
      <c r="Q39" s="2">
        <v>129.19999999999999</v>
      </c>
      <c r="R39" s="2">
        <v>283.8</v>
      </c>
      <c r="S39" s="2">
        <v>347</v>
      </c>
      <c r="T39" s="2">
        <v>289.51</v>
      </c>
      <c r="U39" s="2">
        <v>71.206000000000003</v>
      </c>
      <c r="V39" s="2">
        <v>59.125999999999998</v>
      </c>
      <c r="W39" s="2">
        <v>72.569999999999993</v>
      </c>
    </row>
    <row r="40" spans="1:23" x14ac:dyDescent="0.25">
      <c r="A40" s="2" t="s">
        <v>48</v>
      </c>
      <c r="B40" s="5" t="s">
        <v>34</v>
      </c>
      <c r="C40" s="2">
        <v>427</v>
      </c>
      <c r="D40" s="2">
        <v>610</v>
      </c>
      <c r="E40" s="2">
        <v>35</v>
      </c>
      <c r="F40" s="2">
        <v>6.6212999999999997</v>
      </c>
      <c r="G40" s="2">
        <v>7.5179</v>
      </c>
      <c r="H40" s="2">
        <v>9.4704999999999995</v>
      </c>
      <c r="I40" s="2">
        <v>41.715000000000003</v>
      </c>
      <c r="J40" s="2">
        <v>39.874000000000002</v>
      </c>
      <c r="K40" s="2">
        <v>17.256</v>
      </c>
      <c r="L40" s="2">
        <v>4713</v>
      </c>
      <c r="M40" s="2">
        <v>4272</v>
      </c>
      <c r="N40" s="2">
        <v>4097.8</v>
      </c>
      <c r="O40" s="2">
        <v>334.1</v>
      </c>
      <c r="P40" s="2">
        <v>333.9</v>
      </c>
      <c r="Q40" s="2">
        <v>615.9</v>
      </c>
      <c r="R40" s="2">
        <v>890.38</v>
      </c>
      <c r="S40" s="2">
        <v>1027.8</v>
      </c>
      <c r="T40" s="2">
        <v>753.72</v>
      </c>
      <c r="U40" s="2">
        <v>296.3</v>
      </c>
      <c r="V40" s="2">
        <v>212.83</v>
      </c>
      <c r="W40" s="2">
        <v>288.07</v>
      </c>
    </row>
    <row r="41" spans="1:23" x14ac:dyDescent="0.25">
      <c r="A41" s="2" t="s">
        <v>49</v>
      </c>
      <c r="B41" s="2" t="s">
        <v>34</v>
      </c>
      <c r="C41" s="2">
        <v>219</v>
      </c>
      <c r="D41" s="2">
        <v>103</v>
      </c>
      <c r="E41" s="2">
        <v>20</v>
      </c>
      <c r="F41" s="2">
        <v>0.76176999999999995</v>
      </c>
      <c r="G41" s="2">
        <v>1.1392</v>
      </c>
      <c r="H41" s="2">
        <v>3.3580999999999999</v>
      </c>
      <c r="I41" s="2">
        <v>14.021000000000001</v>
      </c>
      <c r="J41" s="2">
        <v>18.524999999999999</v>
      </c>
      <c r="K41" s="2">
        <v>12.092000000000001</v>
      </c>
      <c r="L41" s="2">
        <v>1333</v>
      </c>
      <c r="M41" s="2">
        <v>1075</v>
      </c>
      <c r="N41" s="2">
        <v>1336.8</v>
      </c>
      <c r="O41" s="2">
        <v>146.6</v>
      </c>
      <c r="P41" s="2">
        <v>166</v>
      </c>
      <c r="Q41" s="2">
        <v>126.4</v>
      </c>
      <c r="R41" s="2">
        <v>242.28</v>
      </c>
      <c r="S41" s="2">
        <v>228.59</v>
      </c>
      <c r="T41" s="2">
        <v>281.19</v>
      </c>
      <c r="U41" s="2">
        <v>84.632000000000005</v>
      </c>
      <c r="V41" s="2">
        <v>79.778000000000006</v>
      </c>
      <c r="W41" s="2">
        <v>63.515000000000001</v>
      </c>
    </row>
    <row r="42" spans="1:23" x14ac:dyDescent="0.25">
      <c r="A42" s="2" t="s">
        <v>49</v>
      </c>
      <c r="B42" s="2" t="s">
        <v>34</v>
      </c>
      <c r="C42" s="2">
        <v>244</v>
      </c>
      <c r="D42" s="2">
        <v>356</v>
      </c>
      <c r="E42" s="2">
        <v>18</v>
      </c>
      <c r="F42" s="2">
        <v>1.1777</v>
      </c>
      <c r="G42" s="2">
        <v>1.4443999999999999</v>
      </c>
      <c r="H42" s="2">
        <v>5.0712000000000002</v>
      </c>
      <c r="I42" s="2">
        <v>14.711</v>
      </c>
      <c r="J42" s="2">
        <v>16.04</v>
      </c>
      <c r="K42" s="2">
        <v>13.919</v>
      </c>
      <c r="L42" s="2">
        <v>1278</v>
      </c>
      <c r="M42" s="2">
        <v>1402.2</v>
      </c>
      <c r="N42" s="2">
        <v>1325.8</v>
      </c>
      <c r="O42" s="2">
        <v>176.3</v>
      </c>
      <c r="P42" s="2">
        <v>136.5</v>
      </c>
      <c r="Q42" s="2">
        <v>127.2</v>
      </c>
      <c r="R42" s="2">
        <v>218.3</v>
      </c>
      <c r="S42" s="2">
        <v>317.77999999999997</v>
      </c>
      <c r="T42" s="2">
        <v>281.19</v>
      </c>
      <c r="U42" s="2">
        <v>90.816000000000003</v>
      </c>
      <c r="V42" s="2">
        <v>60.41</v>
      </c>
      <c r="W42" s="2">
        <v>70.382999999999996</v>
      </c>
    </row>
    <row r="43" spans="1:23" x14ac:dyDescent="0.25">
      <c r="A43" s="2" t="s">
        <v>49</v>
      </c>
      <c r="B43" s="2" t="s">
        <v>34</v>
      </c>
      <c r="C43" s="2">
        <v>267</v>
      </c>
      <c r="D43" s="2">
        <v>448</v>
      </c>
      <c r="E43" s="2">
        <v>22</v>
      </c>
      <c r="F43" s="2">
        <v>1.1084000000000001</v>
      </c>
      <c r="G43" s="2">
        <v>0.26793</v>
      </c>
      <c r="H43" s="2">
        <v>1.4208000000000001</v>
      </c>
      <c r="I43" s="2">
        <v>14.029</v>
      </c>
      <c r="J43" s="2">
        <v>20.010000000000002</v>
      </c>
      <c r="K43" s="2">
        <v>11.932</v>
      </c>
      <c r="L43" s="2">
        <v>1699.6</v>
      </c>
      <c r="M43" s="2">
        <v>706</v>
      </c>
      <c r="N43" s="2">
        <v>1204</v>
      </c>
      <c r="O43" s="2">
        <v>110.2</v>
      </c>
      <c r="P43" s="2">
        <v>143.4</v>
      </c>
      <c r="Q43" s="2">
        <v>105.5</v>
      </c>
      <c r="R43" s="2">
        <v>278.95</v>
      </c>
      <c r="S43" s="2">
        <v>134.5</v>
      </c>
      <c r="T43" s="2">
        <v>221.69</v>
      </c>
      <c r="U43" s="2">
        <v>76.361000000000004</v>
      </c>
      <c r="V43" s="2">
        <v>72.340999999999994</v>
      </c>
      <c r="W43" s="2">
        <v>50.069000000000003</v>
      </c>
    </row>
    <row r="44" spans="1:23" x14ac:dyDescent="0.25">
      <c r="A44" s="2" t="s">
        <v>49</v>
      </c>
      <c r="B44" s="2" t="s">
        <v>34</v>
      </c>
      <c r="C44" s="2">
        <v>350</v>
      </c>
      <c r="D44" s="2">
        <v>58</v>
      </c>
      <c r="E44" s="2">
        <v>12</v>
      </c>
      <c r="F44" s="2">
        <v>7.9218999999999999</v>
      </c>
      <c r="G44" s="2">
        <v>6.1047000000000002</v>
      </c>
      <c r="H44" s="2">
        <v>8.6079000000000008</v>
      </c>
      <c r="I44" s="2">
        <v>22.385999999999999</v>
      </c>
      <c r="J44" s="2">
        <v>20.463000000000001</v>
      </c>
      <c r="K44" s="2">
        <v>17.776</v>
      </c>
      <c r="L44" s="2">
        <v>1612.6</v>
      </c>
      <c r="M44" s="2">
        <v>1604.8</v>
      </c>
      <c r="N44" s="2">
        <v>1653.2</v>
      </c>
      <c r="O44" s="2">
        <v>123</v>
      </c>
      <c r="P44" s="2">
        <v>111.3</v>
      </c>
      <c r="Q44" s="2">
        <v>134.9</v>
      </c>
      <c r="R44" s="2">
        <v>291.95</v>
      </c>
      <c r="S44" s="2">
        <v>357.03</v>
      </c>
      <c r="T44" s="2">
        <v>327.99</v>
      </c>
      <c r="U44" s="2">
        <v>74.117000000000004</v>
      </c>
      <c r="V44" s="2">
        <v>62.3</v>
      </c>
      <c r="W44" s="2">
        <v>77.631</v>
      </c>
    </row>
    <row r="45" spans="1:23" x14ac:dyDescent="0.25">
      <c r="A45" s="2" t="s">
        <v>49</v>
      </c>
      <c r="B45" s="2" t="s">
        <v>34</v>
      </c>
      <c r="C45" s="2">
        <v>405</v>
      </c>
      <c r="D45" s="2">
        <v>400</v>
      </c>
      <c r="E45" s="2">
        <v>16</v>
      </c>
      <c r="F45" s="2">
        <v>1.7591000000000001</v>
      </c>
      <c r="G45" s="2">
        <v>1.6202000000000001</v>
      </c>
      <c r="H45" s="2">
        <v>3.5592000000000001</v>
      </c>
      <c r="I45" s="2">
        <v>15.888</v>
      </c>
      <c r="J45" s="2">
        <v>18.919</v>
      </c>
      <c r="K45" s="2">
        <v>14.457000000000001</v>
      </c>
      <c r="L45" s="2">
        <v>1265.2</v>
      </c>
      <c r="M45" s="2">
        <v>1370</v>
      </c>
      <c r="N45" s="2">
        <v>1545.8</v>
      </c>
      <c r="O45" s="2">
        <v>130.9</v>
      </c>
      <c r="P45" s="2">
        <v>134.6</v>
      </c>
      <c r="Q45" s="2">
        <v>120.8</v>
      </c>
      <c r="R45" s="2">
        <v>215.38</v>
      </c>
      <c r="S45" s="2">
        <v>300.24</v>
      </c>
      <c r="T45" s="2">
        <v>315.97000000000003</v>
      </c>
      <c r="U45" s="2">
        <v>72.385000000000005</v>
      </c>
      <c r="V45" s="2">
        <v>65.125</v>
      </c>
      <c r="W45" s="2">
        <v>71.105999999999995</v>
      </c>
    </row>
    <row r="46" spans="1:23" x14ac:dyDescent="0.25">
      <c r="A46" s="2" t="s">
        <v>49</v>
      </c>
      <c r="B46" s="2" t="s">
        <v>34</v>
      </c>
      <c r="C46" s="2">
        <v>419</v>
      </c>
      <c r="D46" s="2">
        <v>72</v>
      </c>
      <c r="E46" s="2">
        <v>12</v>
      </c>
      <c r="F46" s="2">
        <v>5.2577999999999996</v>
      </c>
      <c r="G46" s="2">
        <v>4.8055000000000003</v>
      </c>
      <c r="H46" s="2">
        <v>9.5724999999999998</v>
      </c>
      <c r="I46" s="2">
        <v>23.326000000000001</v>
      </c>
      <c r="J46" s="2">
        <v>23.045000000000002</v>
      </c>
      <c r="K46" s="2">
        <v>19.638000000000002</v>
      </c>
      <c r="L46" s="2">
        <v>1613.4</v>
      </c>
      <c r="M46" s="2">
        <v>1680.4</v>
      </c>
      <c r="N46" s="2">
        <v>1741.8</v>
      </c>
      <c r="O46" s="2">
        <v>143</v>
      </c>
      <c r="P46" s="2">
        <v>128.30000000000001</v>
      </c>
      <c r="Q46" s="2">
        <v>135.9</v>
      </c>
      <c r="R46" s="2">
        <v>286.89</v>
      </c>
      <c r="S46" s="2">
        <v>372.52</v>
      </c>
      <c r="T46" s="2">
        <v>353.55</v>
      </c>
      <c r="U46" s="2">
        <v>78.974999999999994</v>
      </c>
      <c r="V46" s="2">
        <v>68.39</v>
      </c>
      <c r="W46" s="2">
        <v>81.638000000000005</v>
      </c>
    </row>
    <row r="73" spans="1:3" x14ac:dyDescent="0.25">
      <c r="A73" s="2"/>
      <c r="C73" s="6"/>
    </row>
    <row r="74" spans="1:3" x14ac:dyDescent="0.25">
      <c r="B74" s="2"/>
      <c r="C74" s="6"/>
    </row>
  </sheetData>
  <sortState ref="A27:W46">
    <sortCondition ref="A27"/>
  </sortState>
  <mergeCells count="7">
    <mergeCell ref="F4:K4"/>
    <mergeCell ref="L4:Q4"/>
    <mergeCell ref="R4:W4"/>
    <mergeCell ref="B22:E22"/>
    <mergeCell ref="F22:K22"/>
    <mergeCell ref="L22:Q22"/>
    <mergeCell ref="R22:W22"/>
  </mergeCells>
  <conditionalFormatting sqref="K24:K46">
    <cfRule type="cellIs" dxfId="21" priority="19" operator="lessThan">
      <formula>14</formula>
    </cfRule>
  </conditionalFormatting>
  <conditionalFormatting sqref="B74">
    <cfRule type="cellIs" dxfId="20" priority="18" operator="lessThan">
      <formula>14</formula>
    </cfRule>
  </conditionalFormatting>
  <conditionalFormatting sqref="B74">
    <cfRule type="cellIs" dxfId="19" priority="17" operator="lessThan">
      <formula>14</formula>
    </cfRule>
  </conditionalFormatting>
  <conditionalFormatting sqref="G24">
    <cfRule type="cellIs" dxfId="18" priority="16" operator="between">
      <formula>$G$16</formula>
      <formula>$G$17</formula>
    </cfRule>
  </conditionalFormatting>
  <conditionalFormatting sqref="G25:G46">
    <cfRule type="cellIs" dxfId="17" priority="15" operator="between">
      <formula>$G$16</formula>
      <formula>$G$17</formula>
    </cfRule>
  </conditionalFormatting>
  <conditionalFormatting sqref="H24">
    <cfRule type="cellIs" dxfId="16" priority="14" operator="between">
      <formula>$H$16</formula>
      <formula>$H$17</formula>
    </cfRule>
  </conditionalFormatting>
  <conditionalFormatting sqref="H25:H46">
    <cfRule type="cellIs" dxfId="15" priority="13" operator="between">
      <formula>$H$16</formula>
      <formula>$H$17</formula>
    </cfRule>
  </conditionalFormatting>
  <conditionalFormatting sqref="M24">
    <cfRule type="cellIs" dxfId="14" priority="12" operator="between">
      <formula>$M$16</formula>
      <formula>$M$17</formula>
    </cfRule>
  </conditionalFormatting>
  <conditionalFormatting sqref="M25:M46">
    <cfRule type="cellIs" dxfId="13" priority="11" operator="between">
      <formula>$M$16</formula>
      <formula>$M$17</formula>
    </cfRule>
  </conditionalFormatting>
  <conditionalFormatting sqref="N24">
    <cfRule type="cellIs" dxfId="12" priority="10" operator="between">
      <formula>$N$16</formula>
      <formula>$N$17</formula>
    </cfRule>
  </conditionalFormatting>
  <conditionalFormatting sqref="N25:N46">
    <cfRule type="cellIs" dxfId="11" priority="9" operator="between">
      <formula>$N$16</formula>
      <formula>$N$17</formula>
    </cfRule>
  </conditionalFormatting>
  <conditionalFormatting sqref="Q24">
    <cfRule type="cellIs" dxfId="10" priority="8" operator="between">
      <formula>$Q$16</formula>
      <formula>$Q$17</formula>
    </cfRule>
  </conditionalFormatting>
  <conditionalFormatting sqref="Q25:Q46">
    <cfRule type="cellIs" dxfId="9" priority="7" operator="between">
      <formula>$Q$16</formula>
      <formula>$Q$17</formula>
    </cfRule>
  </conditionalFormatting>
  <conditionalFormatting sqref="S24">
    <cfRule type="cellIs" dxfId="8" priority="6" operator="between">
      <formula>$S$16</formula>
      <formula>$S$17</formula>
    </cfRule>
  </conditionalFormatting>
  <conditionalFormatting sqref="S25:S46">
    <cfRule type="cellIs" dxfId="7" priority="5" operator="between">
      <formula>$S$16</formula>
      <formula>$S$17</formula>
    </cfRule>
  </conditionalFormatting>
  <conditionalFormatting sqref="T24">
    <cfRule type="cellIs" dxfId="6" priority="4" operator="between">
      <formula>$T$16</formula>
      <formula>$T$17</formula>
    </cfRule>
  </conditionalFormatting>
  <conditionalFormatting sqref="T25:T46">
    <cfRule type="cellIs" dxfId="5" priority="3" operator="between">
      <formula>$T$16</formula>
      <formula>$T$17</formula>
    </cfRule>
  </conditionalFormatting>
  <conditionalFormatting sqref="W24">
    <cfRule type="cellIs" dxfId="4" priority="2" operator="between">
      <formula>$W$16</formula>
      <formula>$W$17</formula>
    </cfRule>
  </conditionalFormatting>
  <conditionalFormatting sqref="W25:W46">
    <cfRule type="cellIs" dxfId="3" priority="1" operator="between">
      <formula>$W$16</formula>
      <formula>$W$17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9"/>
  <sheetViews>
    <sheetView topLeftCell="A2" workbookViewId="0">
      <selection activeCell="A18" sqref="A18"/>
    </sheetView>
  </sheetViews>
  <sheetFormatPr defaultColWidth="11.42578125" defaultRowHeight="15" x14ac:dyDescent="0.25"/>
  <cols>
    <col min="1" max="1" width="42" bestFit="1" customWidth="1"/>
  </cols>
  <sheetData>
    <row r="3" spans="1:22" x14ac:dyDescent="0.25">
      <c r="A3" s="4"/>
      <c r="B3" s="41" t="s">
        <v>25</v>
      </c>
      <c r="C3" s="41"/>
      <c r="D3" s="41"/>
      <c r="E3" s="41" t="s">
        <v>26</v>
      </c>
      <c r="F3" s="41"/>
      <c r="G3" s="41"/>
      <c r="H3" s="41"/>
      <c r="I3" s="41"/>
      <c r="J3" s="41"/>
      <c r="K3" s="34" t="s">
        <v>30</v>
      </c>
      <c r="L3" s="35"/>
      <c r="M3" s="35"/>
      <c r="N3" s="35"/>
      <c r="O3" s="35"/>
      <c r="P3" s="36"/>
      <c r="Q3" s="34" t="s">
        <v>31</v>
      </c>
      <c r="R3" s="35"/>
      <c r="S3" s="35"/>
      <c r="T3" s="35"/>
      <c r="U3" s="35"/>
      <c r="V3" s="36"/>
    </row>
    <row r="4" spans="1:22" x14ac:dyDescent="0.25">
      <c r="A4" s="4" t="s">
        <v>27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</row>
    <row r="5" spans="1:22" x14ac:dyDescent="0.25">
      <c r="A5" s="2" t="s">
        <v>21</v>
      </c>
      <c r="B5" s="2">
        <v>293</v>
      </c>
      <c r="C5" s="2">
        <v>269</v>
      </c>
      <c r="D5" s="2">
        <v>30</v>
      </c>
      <c r="E5" s="3">
        <v>0.17509</v>
      </c>
      <c r="F5" s="3">
        <v>0.33367000000000002</v>
      </c>
      <c r="G5" s="3">
        <v>1.6906000000000001</v>
      </c>
      <c r="H5" s="3">
        <v>5.8455000000000004</v>
      </c>
      <c r="I5" s="2">
        <v>7.883</v>
      </c>
      <c r="J5" s="2">
        <v>6.4307999999999996</v>
      </c>
      <c r="K5" s="2">
        <v>1063.4000000000001</v>
      </c>
      <c r="L5" s="2">
        <v>1389</v>
      </c>
      <c r="M5" s="2">
        <v>1265.2</v>
      </c>
      <c r="N5" s="2">
        <v>167.8</v>
      </c>
      <c r="O5" s="2">
        <v>148.19999999999999</v>
      </c>
      <c r="P5" s="2">
        <v>153.19999999999999</v>
      </c>
      <c r="Q5" s="2">
        <v>232.54</v>
      </c>
      <c r="R5" s="3">
        <v>323.87</v>
      </c>
      <c r="S5" s="3">
        <v>285.04000000000002</v>
      </c>
      <c r="T5" s="3">
        <v>97.906000000000006</v>
      </c>
      <c r="U5" s="2">
        <v>80.971000000000004</v>
      </c>
      <c r="V5" s="2">
        <v>95.236000000000004</v>
      </c>
    </row>
    <row r="6" spans="1:22" x14ac:dyDescent="0.25">
      <c r="A6" s="2" t="s">
        <v>21</v>
      </c>
      <c r="B6" s="2">
        <v>151</v>
      </c>
      <c r="C6" s="2">
        <v>247</v>
      </c>
      <c r="D6" s="2">
        <v>28</v>
      </c>
      <c r="E6" s="3">
        <v>1.2294</v>
      </c>
      <c r="F6" s="3">
        <v>0.51492000000000004</v>
      </c>
      <c r="G6" s="3">
        <v>1.1645000000000001</v>
      </c>
      <c r="H6" s="3">
        <v>12.363</v>
      </c>
      <c r="I6" s="2">
        <v>11.183999999999999</v>
      </c>
      <c r="J6" s="2">
        <v>7.1509</v>
      </c>
      <c r="K6" s="2">
        <v>1272.5999999999999</v>
      </c>
      <c r="L6" s="2">
        <v>1592</v>
      </c>
      <c r="M6" s="2">
        <v>1140</v>
      </c>
      <c r="N6" s="2">
        <v>177.2</v>
      </c>
      <c r="O6" s="2">
        <v>163.19999999999999</v>
      </c>
      <c r="P6" s="2">
        <v>147.5</v>
      </c>
      <c r="Q6" s="2">
        <v>208.85</v>
      </c>
      <c r="R6" s="3">
        <v>352.19</v>
      </c>
      <c r="S6" s="2">
        <v>270.83999999999997</v>
      </c>
      <c r="T6" s="2">
        <v>98.664000000000001</v>
      </c>
      <c r="U6" s="2">
        <v>94.5</v>
      </c>
      <c r="V6" s="2">
        <v>107.82</v>
      </c>
    </row>
    <row r="7" spans="1:22" x14ac:dyDescent="0.25">
      <c r="A7" s="2" t="s">
        <v>21</v>
      </c>
      <c r="B7" s="2">
        <v>220</v>
      </c>
      <c r="C7" s="2">
        <v>349</v>
      </c>
      <c r="D7" s="2">
        <v>18</v>
      </c>
      <c r="E7" s="3">
        <v>1.0478000000000001</v>
      </c>
      <c r="F7" s="3">
        <v>1.1308</v>
      </c>
      <c r="G7" s="3">
        <v>4.4550999999999998</v>
      </c>
      <c r="H7" s="3">
        <v>8.5909999999999993</v>
      </c>
      <c r="I7" s="2">
        <v>12.083</v>
      </c>
      <c r="J7" s="2">
        <v>11.394</v>
      </c>
      <c r="K7" s="2">
        <v>1036.8</v>
      </c>
      <c r="L7" s="2">
        <v>1036.8</v>
      </c>
      <c r="M7" s="2">
        <v>1071.5999999999999</v>
      </c>
      <c r="N7" s="2">
        <v>57.2</v>
      </c>
      <c r="O7" s="2">
        <v>97.7</v>
      </c>
      <c r="P7" s="2">
        <v>92</v>
      </c>
      <c r="Q7" s="2">
        <v>171.7</v>
      </c>
      <c r="R7" s="3">
        <v>197.73</v>
      </c>
      <c r="S7" s="2">
        <v>220.94</v>
      </c>
      <c r="T7" s="3">
        <v>34.951999999999998</v>
      </c>
      <c r="U7" s="2">
        <v>42.91</v>
      </c>
      <c r="V7" s="2">
        <v>45.594999999999999</v>
      </c>
    </row>
    <row r="8" spans="1:22" x14ac:dyDescent="0.25">
      <c r="A8" s="2" t="s">
        <v>21</v>
      </c>
      <c r="B8" s="2">
        <v>260</v>
      </c>
      <c r="C8" s="2">
        <v>128</v>
      </c>
      <c r="D8" s="2">
        <v>18</v>
      </c>
      <c r="E8" s="3">
        <v>0.54659000000000002</v>
      </c>
      <c r="F8" s="3">
        <v>0.67888000000000004</v>
      </c>
      <c r="G8" s="3">
        <v>2.5987</v>
      </c>
      <c r="H8" s="3">
        <v>12.667</v>
      </c>
      <c r="I8" s="2">
        <v>12.974</v>
      </c>
      <c r="J8" s="2">
        <v>11.167999999999999</v>
      </c>
      <c r="K8" s="2">
        <v>1072.5999999999999</v>
      </c>
      <c r="L8" s="2">
        <v>1214.2</v>
      </c>
      <c r="M8" s="2">
        <v>1165.5999999999999</v>
      </c>
      <c r="N8" s="2">
        <v>91.6</v>
      </c>
      <c r="O8" s="2">
        <v>93.3</v>
      </c>
      <c r="P8" s="2">
        <v>110.4</v>
      </c>
      <c r="Q8" s="2">
        <v>195.11</v>
      </c>
      <c r="R8" s="3">
        <v>281.36</v>
      </c>
      <c r="S8" s="3">
        <v>228.55</v>
      </c>
      <c r="T8" s="3">
        <v>53.462000000000003</v>
      </c>
      <c r="U8" s="2">
        <v>50.734000000000002</v>
      </c>
      <c r="V8" s="2">
        <v>58.646999999999998</v>
      </c>
    </row>
    <row r="9" spans="1:22" x14ac:dyDescent="0.25">
      <c r="A9" s="2" t="s">
        <v>22</v>
      </c>
      <c r="B9" s="2">
        <v>180</v>
      </c>
      <c r="C9" s="2">
        <v>280</v>
      </c>
      <c r="D9" s="2">
        <v>23</v>
      </c>
      <c r="E9" s="3">
        <v>7.5079000000000002</v>
      </c>
      <c r="F9" s="3">
        <v>2.7706</v>
      </c>
      <c r="G9" s="3">
        <v>1.4447000000000001</v>
      </c>
      <c r="H9" s="3">
        <v>15.696999999999999</v>
      </c>
      <c r="I9" s="3">
        <v>17.056999999999999</v>
      </c>
      <c r="J9" s="2">
        <v>19.448</v>
      </c>
      <c r="K9" s="2">
        <v>2220.4</v>
      </c>
      <c r="L9" s="2">
        <v>2006.8</v>
      </c>
      <c r="M9" s="2">
        <v>1508.4</v>
      </c>
      <c r="N9" s="2">
        <v>273.5</v>
      </c>
      <c r="O9" s="2">
        <v>264.89999999999998</v>
      </c>
      <c r="P9" s="2">
        <v>154</v>
      </c>
      <c r="Q9" s="2">
        <v>464.52</v>
      </c>
      <c r="R9" s="2">
        <v>397.05</v>
      </c>
      <c r="S9" s="2">
        <v>307.01</v>
      </c>
      <c r="T9" s="2">
        <v>124.26</v>
      </c>
      <c r="U9" s="3">
        <v>121.55</v>
      </c>
      <c r="V9" s="2">
        <v>99.114999999999995</v>
      </c>
    </row>
    <row r="10" spans="1:22" x14ac:dyDescent="0.25">
      <c r="A10" s="2" t="s">
        <v>23</v>
      </c>
      <c r="B10" s="2">
        <v>264</v>
      </c>
      <c r="C10" s="2">
        <v>354</v>
      </c>
      <c r="D10" s="2">
        <v>30</v>
      </c>
      <c r="E10" s="2">
        <v>12.329000000000001</v>
      </c>
      <c r="F10" s="3">
        <v>2.0047000000000001</v>
      </c>
      <c r="G10" s="3">
        <v>0.34597</v>
      </c>
      <c r="H10" s="2">
        <v>15.984</v>
      </c>
      <c r="I10" s="2">
        <v>17.626000000000001</v>
      </c>
      <c r="J10" s="2">
        <v>12.87</v>
      </c>
      <c r="K10" s="2">
        <v>3511</v>
      </c>
      <c r="L10" s="2">
        <v>2518.6</v>
      </c>
      <c r="M10" s="2">
        <v>1169</v>
      </c>
      <c r="N10" s="2">
        <v>299.7</v>
      </c>
      <c r="O10" s="2">
        <v>296.7</v>
      </c>
      <c r="P10" s="2">
        <v>257.3</v>
      </c>
      <c r="Q10" s="2">
        <v>636.88</v>
      </c>
      <c r="R10" s="2">
        <v>539.02</v>
      </c>
      <c r="S10" s="2">
        <v>162.32</v>
      </c>
      <c r="T10" s="2">
        <v>186.32</v>
      </c>
      <c r="U10" s="2">
        <v>133.01</v>
      </c>
      <c r="V10" s="2">
        <v>129.43</v>
      </c>
    </row>
    <row r="11" spans="1:22" x14ac:dyDescent="0.25">
      <c r="A11" s="2" t="s">
        <v>24</v>
      </c>
      <c r="B11" s="2">
        <v>305</v>
      </c>
      <c r="C11" s="2">
        <v>575</v>
      </c>
      <c r="D11" s="2">
        <v>20</v>
      </c>
      <c r="E11" s="3">
        <v>1.5565</v>
      </c>
      <c r="F11" s="3">
        <v>2.1677</v>
      </c>
      <c r="G11" s="3">
        <v>3.8706</v>
      </c>
      <c r="H11" s="3">
        <v>15.734999999999999</v>
      </c>
      <c r="I11" s="2">
        <v>17.001000000000001</v>
      </c>
      <c r="J11" s="2">
        <v>12.657999999999999</v>
      </c>
      <c r="K11" s="2">
        <v>1534.2</v>
      </c>
      <c r="L11" s="2">
        <v>1475.2</v>
      </c>
      <c r="M11" s="2">
        <v>1279.2</v>
      </c>
      <c r="N11" s="2">
        <v>171.2</v>
      </c>
      <c r="O11" s="2">
        <v>165.8</v>
      </c>
      <c r="P11" s="2">
        <v>164.3</v>
      </c>
      <c r="Q11" s="2">
        <v>266.02</v>
      </c>
      <c r="R11" s="2">
        <v>316.39</v>
      </c>
      <c r="S11" s="3">
        <v>276.31</v>
      </c>
      <c r="T11" s="3">
        <v>105.49</v>
      </c>
      <c r="U11" s="2">
        <v>80.387</v>
      </c>
      <c r="V11" s="2">
        <v>80.043000000000006</v>
      </c>
    </row>
    <row r="12" spans="1:22" x14ac:dyDescent="0.25">
      <c r="A12" s="2" t="s">
        <v>24</v>
      </c>
      <c r="B12" s="2">
        <v>352</v>
      </c>
      <c r="C12" s="2">
        <v>400</v>
      </c>
      <c r="D12" s="2">
        <v>30</v>
      </c>
      <c r="E12" s="2">
        <v>0.90554999999999997</v>
      </c>
      <c r="F12" s="3">
        <v>0.68362999999999996</v>
      </c>
      <c r="G12" s="3">
        <v>0.49847999999999998</v>
      </c>
      <c r="H12" s="3">
        <v>7.8269000000000002</v>
      </c>
      <c r="I12" s="2">
        <v>8.2644000000000002</v>
      </c>
      <c r="J12" s="2">
        <v>6.0648</v>
      </c>
      <c r="K12" s="2">
        <v>2149</v>
      </c>
      <c r="L12" s="2">
        <v>1773</v>
      </c>
      <c r="M12" s="2">
        <v>1408.8</v>
      </c>
      <c r="N12" s="2">
        <v>240.9</v>
      </c>
      <c r="O12" s="2">
        <v>222.1</v>
      </c>
      <c r="P12" s="2">
        <v>245.7</v>
      </c>
      <c r="Q12" s="2">
        <v>444.77</v>
      </c>
      <c r="R12" s="2">
        <v>451.89</v>
      </c>
      <c r="S12" s="2">
        <v>342.71</v>
      </c>
      <c r="T12" s="2">
        <v>164.92</v>
      </c>
      <c r="U12" s="2">
        <v>120.89</v>
      </c>
      <c r="V12" s="2">
        <v>137.62</v>
      </c>
    </row>
    <row r="13" spans="1:22" x14ac:dyDescent="0.25">
      <c r="A13" s="2" t="s">
        <v>24</v>
      </c>
      <c r="B13" s="2">
        <v>167</v>
      </c>
      <c r="C13" s="2">
        <v>426</v>
      </c>
      <c r="D13" s="2">
        <v>30</v>
      </c>
      <c r="E13" s="2">
        <v>1.0993999999999999</v>
      </c>
      <c r="F13" s="3">
        <v>1.4863</v>
      </c>
      <c r="G13" s="3">
        <v>0.48649999999999999</v>
      </c>
      <c r="H13" s="3">
        <v>8.4818999999999996</v>
      </c>
      <c r="I13" s="2">
        <v>8.8458000000000006</v>
      </c>
      <c r="J13" s="2">
        <v>7.0049999999999999</v>
      </c>
      <c r="K13" s="2">
        <v>1966.2</v>
      </c>
      <c r="L13" s="2">
        <v>1794.6</v>
      </c>
      <c r="M13" s="2">
        <v>1415.6</v>
      </c>
      <c r="N13" s="2">
        <v>191.2</v>
      </c>
      <c r="O13" s="2">
        <v>178.8</v>
      </c>
      <c r="P13" s="2">
        <v>195.3</v>
      </c>
      <c r="Q13" s="2">
        <v>368.61</v>
      </c>
      <c r="R13" s="2">
        <v>430.94</v>
      </c>
      <c r="S13" s="3">
        <v>291.77</v>
      </c>
      <c r="T13" s="2">
        <v>134.29</v>
      </c>
      <c r="U13" s="2">
        <v>99.819000000000003</v>
      </c>
      <c r="V13" s="2">
        <v>110.63</v>
      </c>
    </row>
    <row r="14" spans="1:22" x14ac:dyDescent="0.25">
      <c r="A14" s="2" t="s">
        <v>24</v>
      </c>
      <c r="B14" s="2">
        <v>251</v>
      </c>
      <c r="C14" s="2">
        <v>277</v>
      </c>
      <c r="D14" s="2">
        <v>24</v>
      </c>
      <c r="E14" s="3">
        <v>2.1846000000000001</v>
      </c>
      <c r="F14" s="3">
        <v>1.8331</v>
      </c>
      <c r="G14" s="3">
        <v>5.0682</v>
      </c>
      <c r="H14" s="3">
        <v>11.489000000000001</v>
      </c>
      <c r="I14" s="2">
        <v>13.651</v>
      </c>
      <c r="J14" s="2">
        <v>11.462999999999999</v>
      </c>
      <c r="K14" s="2">
        <v>1531</v>
      </c>
      <c r="L14" s="2">
        <v>1103.2</v>
      </c>
      <c r="M14" s="2">
        <v>1504.4</v>
      </c>
      <c r="N14" s="2">
        <v>169.9</v>
      </c>
      <c r="O14" s="2">
        <v>181.1</v>
      </c>
      <c r="P14" s="2">
        <v>218.5</v>
      </c>
      <c r="Q14" s="2">
        <v>299.13</v>
      </c>
      <c r="R14" s="2">
        <v>228.6</v>
      </c>
      <c r="S14" s="3">
        <v>289.98</v>
      </c>
      <c r="T14" s="3">
        <v>117.04</v>
      </c>
      <c r="U14" s="2">
        <v>92.820999999999998</v>
      </c>
      <c r="V14" s="2">
        <v>86.992000000000004</v>
      </c>
    </row>
    <row r="17" spans="1:22" x14ac:dyDescent="0.25">
      <c r="A17" t="s">
        <v>28</v>
      </c>
      <c r="E17" s="1">
        <f>MIN(E5:E14)</f>
        <v>0.17509</v>
      </c>
      <c r="F17" s="1">
        <f t="shared" ref="F17:V17" si="0">MIN(F5:F14)</f>
        <v>0.33367000000000002</v>
      </c>
      <c r="G17" s="1">
        <f t="shared" si="0"/>
        <v>0.34597</v>
      </c>
      <c r="H17" s="1">
        <f t="shared" si="0"/>
        <v>5.8455000000000004</v>
      </c>
      <c r="I17" s="1">
        <f t="shared" si="0"/>
        <v>7.883</v>
      </c>
      <c r="J17" s="1">
        <f t="shared" si="0"/>
        <v>6.0648</v>
      </c>
      <c r="K17" s="1">
        <f t="shared" si="0"/>
        <v>1036.8</v>
      </c>
      <c r="L17" s="1">
        <f t="shared" si="0"/>
        <v>1036.8</v>
      </c>
      <c r="M17" s="1">
        <f t="shared" si="0"/>
        <v>1071.5999999999999</v>
      </c>
      <c r="N17" s="1">
        <f t="shared" si="0"/>
        <v>57.2</v>
      </c>
      <c r="O17" s="1">
        <f t="shared" si="0"/>
        <v>93.3</v>
      </c>
      <c r="P17" s="1">
        <f t="shared" si="0"/>
        <v>92</v>
      </c>
      <c r="Q17" s="1">
        <f t="shared" si="0"/>
        <v>171.7</v>
      </c>
      <c r="R17" s="1">
        <f t="shared" si="0"/>
        <v>197.73</v>
      </c>
      <c r="S17" s="1">
        <f t="shared" si="0"/>
        <v>162.32</v>
      </c>
      <c r="T17" s="1">
        <f t="shared" si="0"/>
        <v>34.951999999999998</v>
      </c>
      <c r="U17" s="1">
        <f t="shared" si="0"/>
        <v>42.91</v>
      </c>
      <c r="V17" s="1">
        <f t="shared" si="0"/>
        <v>45.594999999999999</v>
      </c>
    </row>
    <row r="18" spans="1:22" x14ac:dyDescent="0.25">
      <c r="A18" t="s">
        <v>29</v>
      </c>
      <c r="E18" s="1">
        <f>MAX(E5:E14)</f>
        <v>12.329000000000001</v>
      </c>
      <c r="F18" s="1">
        <f t="shared" ref="F18:V18" si="1">MAX(F5:F14)</f>
        <v>2.7706</v>
      </c>
      <c r="G18" s="1">
        <f t="shared" si="1"/>
        <v>5.0682</v>
      </c>
      <c r="H18" s="1">
        <f t="shared" si="1"/>
        <v>15.984</v>
      </c>
      <c r="I18" s="1">
        <f t="shared" si="1"/>
        <v>17.626000000000001</v>
      </c>
      <c r="J18" s="1">
        <f t="shared" si="1"/>
        <v>19.448</v>
      </c>
      <c r="K18" s="1">
        <f t="shared" si="1"/>
        <v>3511</v>
      </c>
      <c r="L18" s="1">
        <f t="shared" si="1"/>
        <v>2518.6</v>
      </c>
      <c r="M18" s="1">
        <f t="shared" si="1"/>
        <v>1508.4</v>
      </c>
      <c r="N18" s="1">
        <f t="shared" si="1"/>
        <v>299.7</v>
      </c>
      <c r="O18" s="1">
        <f t="shared" si="1"/>
        <v>296.7</v>
      </c>
      <c r="P18" s="1">
        <f t="shared" si="1"/>
        <v>257.3</v>
      </c>
      <c r="Q18" s="1">
        <f t="shared" si="1"/>
        <v>636.88</v>
      </c>
      <c r="R18" s="1">
        <f t="shared" si="1"/>
        <v>539.02</v>
      </c>
      <c r="S18" s="1">
        <f t="shared" si="1"/>
        <v>342.71</v>
      </c>
      <c r="T18" s="1">
        <f t="shared" si="1"/>
        <v>186.32</v>
      </c>
      <c r="U18" s="1">
        <f t="shared" si="1"/>
        <v>133.01</v>
      </c>
      <c r="V18" s="1">
        <f t="shared" si="1"/>
        <v>137.62</v>
      </c>
    </row>
    <row r="19" spans="1:22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4">
    <mergeCell ref="B3:D3"/>
    <mergeCell ref="E3:J3"/>
    <mergeCell ref="K3:P3"/>
    <mergeCell ref="Q3:V3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workbookViewId="0">
      <selection activeCell="F77" sqref="F77"/>
    </sheetView>
  </sheetViews>
  <sheetFormatPr defaultColWidth="11.42578125" defaultRowHeight="15" x14ac:dyDescent="0.25"/>
  <cols>
    <col min="1" max="1" width="35.7109375" customWidth="1"/>
    <col min="2" max="2" width="11.85546875" bestFit="1" customWidth="1"/>
    <col min="3" max="3" width="6.28515625" customWidth="1"/>
    <col min="4" max="4" width="4" bestFit="1" customWidth="1"/>
    <col min="5" max="5" width="5.5703125" bestFit="1" customWidth="1"/>
    <col min="6" max="8" width="8" bestFit="1" customWidth="1"/>
    <col min="9" max="10" width="7" bestFit="1" customWidth="1"/>
    <col min="11" max="11" width="7.28515625" bestFit="1" customWidth="1"/>
    <col min="12" max="14" width="8.28515625" bestFit="1" customWidth="1"/>
    <col min="15" max="17" width="7.28515625" bestFit="1" customWidth="1"/>
    <col min="18" max="18" width="7" bestFit="1" customWidth="1"/>
    <col min="19" max="19" width="7.5703125" bestFit="1" customWidth="1"/>
    <col min="20" max="23" width="7" bestFit="1" customWidth="1"/>
  </cols>
  <sheetData>
    <row r="1" spans="1:23" x14ac:dyDescent="0.25">
      <c r="A1" t="s">
        <v>35</v>
      </c>
    </row>
    <row r="2" spans="1:23" x14ac:dyDescent="0.25">
      <c r="A2" t="s">
        <v>36</v>
      </c>
    </row>
    <row r="5" spans="1:23" x14ac:dyDescent="0.25">
      <c r="F5" s="37" t="s">
        <v>26</v>
      </c>
      <c r="G5" s="37"/>
      <c r="H5" s="37"/>
      <c r="I5" s="37"/>
      <c r="J5" s="37"/>
      <c r="K5" s="37"/>
      <c r="L5" s="38" t="s">
        <v>30</v>
      </c>
      <c r="M5" s="39"/>
      <c r="N5" s="39"/>
      <c r="O5" s="39"/>
      <c r="P5" s="39"/>
      <c r="Q5" s="40"/>
      <c r="R5" s="38" t="s">
        <v>31</v>
      </c>
      <c r="S5" s="39"/>
      <c r="T5" s="39"/>
      <c r="U5" s="39"/>
      <c r="V5" s="39"/>
      <c r="W5" s="40"/>
    </row>
    <row r="6" spans="1:23" x14ac:dyDescent="0.25"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4" t="s">
        <v>12</v>
      </c>
      <c r="P6" s="14" t="s">
        <v>13</v>
      </c>
      <c r="Q6" s="14" t="s">
        <v>14</v>
      </c>
      <c r="R6" s="14" t="s">
        <v>15</v>
      </c>
      <c r="S6" s="14" t="s">
        <v>16</v>
      </c>
      <c r="T6" s="14" t="s">
        <v>17</v>
      </c>
      <c r="U6" s="14" t="s">
        <v>18</v>
      </c>
      <c r="V6" s="14" t="s">
        <v>19</v>
      </c>
      <c r="W6" s="14" t="s">
        <v>20</v>
      </c>
    </row>
    <row r="7" spans="1:23" ht="15.75" x14ac:dyDescent="0.25">
      <c r="A7" s="15" t="s">
        <v>37</v>
      </c>
      <c r="B7" s="7"/>
      <c r="C7" s="8"/>
      <c r="D7" s="8"/>
      <c r="E7" s="8"/>
      <c r="F7" s="13">
        <f>MIN(F26:F28)</f>
        <v>5.2582000000000004</v>
      </c>
      <c r="G7" s="13">
        <f t="shared" ref="G7:W7" si="0">MIN(G26:G28)</f>
        <v>23.54</v>
      </c>
      <c r="H7" s="13">
        <f t="shared" si="0"/>
        <v>9.5940999999999992</v>
      </c>
      <c r="I7" s="13">
        <f t="shared" si="0"/>
        <v>29.204999999999998</v>
      </c>
      <c r="J7" s="13">
        <f t="shared" si="0"/>
        <v>21.079000000000001</v>
      </c>
      <c r="K7" s="13">
        <f t="shared" si="0"/>
        <v>26.306999999999999</v>
      </c>
      <c r="L7" s="13">
        <f t="shared" si="0"/>
        <v>1432.8</v>
      </c>
      <c r="M7" s="13">
        <f t="shared" si="0"/>
        <v>2504.6</v>
      </c>
      <c r="N7" s="13">
        <f t="shared" si="0"/>
        <v>1857.8</v>
      </c>
      <c r="O7" s="13">
        <f t="shared" si="0"/>
        <v>119.3</v>
      </c>
      <c r="P7" s="13">
        <f t="shared" si="0"/>
        <v>115.1</v>
      </c>
      <c r="Q7" s="13">
        <f t="shared" si="0"/>
        <v>138.9</v>
      </c>
      <c r="R7" s="13">
        <f t="shared" si="0"/>
        <v>238.29</v>
      </c>
      <c r="S7" s="13">
        <f t="shared" si="0"/>
        <v>476.81</v>
      </c>
      <c r="T7" s="13">
        <f t="shared" si="0"/>
        <v>353.52</v>
      </c>
      <c r="U7" s="13">
        <f t="shared" si="0"/>
        <v>83.001000000000005</v>
      </c>
      <c r="V7" s="13">
        <f t="shared" si="0"/>
        <v>68.331999999999994</v>
      </c>
      <c r="W7" s="13">
        <f t="shared" si="0"/>
        <v>89.194999999999993</v>
      </c>
    </row>
    <row r="8" spans="1:23" x14ac:dyDescent="0.25">
      <c r="A8" s="16" t="s">
        <v>38</v>
      </c>
      <c r="B8" s="10"/>
      <c r="C8" s="11"/>
      <c r="D8" s="11"/>
      <c r="E8" s="11"/>
      <c r="F8" s="13">
        <f>MAX(F29:F48)</f>
        <v>16.260999999999999</v>
      </c>
      <c r="G8" s="13">
        <f t="shared" ref="G8:W8" si="1">MAX(G29:G48)</f>
        <v>17.792999999999999</v>
      </c>
      <c r="H8" s="13">
        <f t="shared" si="1"/>
        <v>15.797000000000001</v>
      </c>
      <c r="I8" s="13">
        <f t="shared" si="1"/>
        <v>41.715000000000003</v>
      </c>
      <c r="J8" s="13">
        <f t="shared" si="1"/>
        <v>39.874000000000002</v>
      </c>
      <c r="K8" s="13">
        <f t="shared" si="1"/>
        <v>22.696999999999999</v>
      </c>
      <c r="L8" s="13">
        <f t="shared" si="1"/>
        <v>4713</v>
      </c>
      <c r="M8" s="13">
        <f t="shared" si="1"/>
        <v>4272</v>
      </c>
      <c r="N8" s="13">
        <f t="shared" si="1"/>
        <v>4097.8</v>
      </c>
      <c r="O8" s="13">
        <f t="shared" si="1"/>
        <v>334.1</v>
      </c>
      <c r="P8" s="13">
        <f t="shared" si="1"/>
        <v>333.9</v>
      </c>
      <c r="Q8" s="13">
        <f t="shared" si="1"/>
        <v>615.9</v>
      </c>
      <c r="R8" s="13">
        <f t="shared" si="1"/>
        <v>890.38</v>
      </c>
      <c r="S8" s="13">
        <f t="shared" si="1"/>
        <v>1027.8</v>
      </c>
      <c r="T8" s="13">
        <f t="shared" si="1"/>
        <v>753.72</v>
      </c>
      <c r="U8" s="13">
        <f t="shared" si="1"/>
        <v>296.3</v>
      </c>
      <c r="V8" s="13">
        <f t="shared" si="1"/>
        <v>212.83</v>
      </c>
      <c r="W8" s="13">
        <f t="shared" si="1"/>
        <v>288.07</v>
      </c>
    </row>
    <row r="9" spans="1:23" x14ac:dyDescent="0.25">
      <c r="F9" s="13">
        <f>F7-F8</f>
        <v>-11.002799999999999</v>
      </c>
      <c r="G9" s="13">
        <f t="shared" ref="G9:W9" si="2">G7-G8</f>
        <v>5.7469999999999999</v>
      </c>
      <c r="H9" s="13">
        <f t="shared" si="2"/>
        <v>-6.2029000000000014</v>
      </c>
      <c r="I9" s="13">
        <f t="shared" si="2"/>
        <v>-12.510000000000005</v>
      </c>
      <c r="J9" s="13">
        <f t="shared" si="2"/>
        <v>-18.795000000000002</v>
      </c>
      <c r="K9" s="13">
        <f t="shared" si="2"/>
        <v>3.6099999999999994</v>
      </c>
      <c r="L9" s="13">
        <f t="shared" si="2"/>
        <v>-3280.2</v>
      </c>
      <c r="M9" s="13">
        <f t="shared" si="2"/>
        <v>-1767.4</v>
      </c>
      <c r="N9" s="13">
        <f t="shared" si="2"/>
        <v>-2240</v>
      </c>
      <c r="O9" s="13">
        <f t="shared" si="2"/>
        <v>-214.8</v>
      </c>
      <c r="P9" s="13">
        <f t="shared" si="2"/>
        <v>-218.79999999999998</v>
      </c>
      <c r="Q9" s="13">
        <f t="shared" si="2"/>
        <v>-477</v>
      </c>
      <c r="R9" s="13">
        <f t="shared" si="2"/>
        <v>-652.09</v>
      </c>
      <c r="S9" s="13">
        <f t="shared" si="2"/>
        <v>-550.99</v>
      </c>
      <c r="T9" s="13">
        <f t="shared" si="2"/>
        <v>-400.20000000000005</v>
      </c>
      <c r="U9" s="13">
        <f t="shared" si="2"/>
        <v>-213.29900000000001</v>
      </c>
      <c r="V9" s="13">
        <f t="shared" si="2"/>
        <v>-144.49800000000002</v>
      </c>
      <c r="W9" s="13">
        <f t="shared" si="2"/>
        <v>-198.875</v>
      </c>
    </row>
    <row r="11" spans="1:23" x14ac:dyDescent="0.25">
      <c r="A11" s="16" t="s">
        <v>39</v>
      </c>
      <c r="B11" s="7"/>
      <c r="C11" s="8"/>
      <c r="D11" s="8"/>
      <c r="E11" s="9"/>
      <c r="F11" s="13">
        <f>STDEVP(F29:F48)</f>
        <v>4.0391128564642402</v>
      </c>
      <c r="G11" s="13">
        <f t="shared" ref="G11:W11" si="3">STDEVP(G29:G48)</f>
        <v>4.313433642475883</v>
      </c>
      <c r="H11" s="13">
        <f t="shared" si="3"/>
        <v>3.8921252401836974</v>
      </c>
      <c r="I11" s="13">
        <f t="shared" si="3"/>
        <v>9.2039347144305488</v>
      </c>
      <c r="J11" s="13">
        <f t="shared" si="3"/>
        <v>6.4344518329069711</v>
      </c>
      <c r="K11" s="13">
        <f t="shared" si="3"/>
        <v>3.1915572104381749</v>
      </c>
      <c r="L11" s="13">
        <f t="shared" si="3"/>
        <v>720.24362065901005</v>
      </c>
      <c r="M11" s="13">
        <f t="shared" si="3"/>
        <v>691.99336781504053</v>
      </c>
      <c r="N11" s="13">
        <f t="shared" si="3"/>
        <v>646.75116513230989</v>
      </c>
      <c r="O11" s="13">
        <f t="shared" si="3"/>
        <v>61.491003203720759</v>
      </c>
      <c r="P11" s="13">
        <f t="shared" si="3"/>
        <v>61.159920699752405</v>
      </c>
      <c r="Q11" s="13">
        <f t="shared" si="3"/>
        <v>115.83798340786144</v>
      </c>
      <c r="R11" s="13">
        <f t="shared" si="3"/>
        <v>138.81617702829172</v>
      </c>
      <c r="S11" s="13">
        <f t="shared" si="3"/>
        <v>169.53679646613597</v>
      </c>
      <c r="T11" s="13">
        <f t="shared" si="3"/>
        <v>109.90169385751032</v>
      </c>
      <c r="U11" s="13">
        <f t="shared" si="3"/>
        <v>54.997384586360106</v>
      </c>
      <c r="V11" s="13">
        <f t="shared" si="3"/>
        <v>41.578688542449278</v>
      </c>
      <c r="W11" s="13">
        <f t="shared" si="3"/>
        <v>54.678984207348805</v>
      </c>
    </row>
    <row r="12" spans="1:23" x14ac:dyDescent="0.25">
      <c r="A12" s="16" t="s">
        <v>40</v>
      </c>
      <c r="B12" s="10"/>
      <c r="C12" s="11"/>
      <c r="D12" s="11"/>
      <c r="E12" s="12"/>
      <c r="F12" s="13">
        <f>STDEVP(F26:F28)</f>
        <v>4.4727780788031772</v>
      </c>
      <c r="G12" s="13">
        <f t="shared" ref="G12:W12" si="4">STDEVP(G26:G28)</f>
        <v>1.3301882907652174</v>
      </c>
      <c r="H12" s="13">
        <f t="shared" si="4"/>
        <v>7.3661434597005346</v>
      </c>
      <c r="I12" s="13">
        <f t="shared" si="4"/>
        <v>6.0660545661904584</v>
      </c>
      <c r="J12" s="13">
        <f t="shared" si="4"/>
        <v>8.6168667675024953</v>
      </c>
      <c r="K12" s="13">
        <f t="shared" si="4"/>
        <v>3.176150954990776</v>
      </c>
      <c r="L12" s="13">
        <f t="shared" si="4"/>
        <v>372.34880898903901</v>
      </c>
      <c r="M12" s="13">
        <f t="shared" si="4"/>
        <v>312.23918182487751</v>
      </c>
      <c r="N12" s="13">
        <f t="shared" si="4"/>
        <v>524.42740838620136</v>
      </c>
      <c r="O12" s="13">
        <f t="shared" si="4"/>
        <v>31.502627756356315</v>
      </c>
      <c r="P12" s="13">
        <f t="shared" si="4"/>
        <v>32.518951739289278</v>
      </c>
      <c r="Q12" s="13">
        <f t="shared" si="4"/>
        <v>92.350684290312103</v>
      </c>
      <c r="R12" s="13">
        <f t="shared" si="4"/>
        <v>69.070374256985303</v>
      </c>
      <c r="S12" s="13">
        <f t="shared" si="4"/>
        <v>103.35355447309153</v>
      </c>
      <c r="T12" s="13">
        <f t="shared" si="4"/>
        <v>108.26857254069627</v>
      </c>
      <c r="U12" s="13">
        <f t="shared" si="4"/>
        <v>30.145261765141299</v>
      </c>
      <c r="V12" s="13">
        <f t="shared" si="4"/>
        <v>27.696491703222371</v>
      </c>
      <c r="W12" s="13">
        <f t="shared" si="4"/>
        <v>68.953251836943025</v>
      </c>
    </row>
    <row r="13" spans="1:23" x14ac:dyDescent="0.25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16" t="s">
        <v>41</v>
      </c>
      <c r="B14" s="7"/>
      <c r="C14" s="8"/>
      <c r="D14" s="8"/>
      <c r="E14" s="9"/>
      <c r="F14" s="13">
        <f>TRIMMEAN(F29:F48,10%)</f>
        <v>4.7386833333333334</v>
      </c>
      <c r="G14" s="13">
        <f t="shared" ref="G14:W14" si="5">TRIMMEAN(G29:G48,10%)</f>
        <v>6.0338666666666656</v>
      </c>
      <c r="H14" s="13">
        <f t="shared" si="5"/>
        <v>7.5596944444444443</v>
      </c>
      <c r="I14" s="13">
        <f t="shared" si="5"/>
        <v>23.576777777777778</v>
      </c>
      <c r="J14" s="13">
        <f t="shared" si="5"/>
        <v>22.034444444444446</v>
      </c>
      <c r="K14" s="13">
        <f t="shared" si="5"/>
        <v>16.793500000000002</v>
      </c>
      <c r="L14" s="13">
        <f t="shared" si="5"/>
        <v>1641.7</v>
      </c>
      <c r="M14" s="13">
        <f t="shared" si="5"/>
        <v>1659.9666666666665</v>
      </c>
      <c r="N14" s="13">
        <f t="shared" si="5"/>
        <v>1696.8</v>
      </c>
      <c r="O14" s="13">
        <f t="shared" si="5"/>
        <v>149.8111111111111</v>
      </c>
      <c r="P14" s="13">
        <f t="shared" si="5"/>
        <v>144.89999999999998</v>
      </c>
      <c r="Q14" s="13">
        <f t="shared" si="5"/>
        <v>152.43333333333337</v>
      </c>
      <c r="R14" s="13">
        <f t="shared" si="5"/>
        <v>303.39722222222218</v>
      </c>
      <c r="S14" s="13">
        <f t="shared" si="5"/>
        <v>370.14777777777772</v>
      </c>
      <c r="T14" s="13">
        <f t="shared" si="5"/>
        <v>333.68722222222226</v>
      </c>
      <c r="U14" s="13">
        <f t="shared" si="5"/>
        <v>93.123444444444459</v>
      </c>
      <c r="V14" s="13">
        <f t="shared" si="5"/>
        <v>79.202722222222221</v>
      </c>
      <c r="W14" s="13">
        <f t="shared" si="5"/>
        <v>87.788888888888863</v>
      </c>
    </row>
    <row r="15" spans="1:23" x14ac:dyDescent="0.25">
      <c r="A15" s="16" t="s">
        <v>42</v>
      </c>
      <c r="B15" s="10"/>
      <c r="C15" s="11"/>
      <c r="D15" s="11"/>
      <c r="E15" s="12"/>
      <c r="F15" s="13">
        <f>TRIMMEAN(F26:F28,10%)</f>
        <v>11.531733333333333</v>
      </c>
      <c r="G15" s="13">
        <f t="shared" ref="G15:W15" si="6">TRIMMEAN(G26:G28,10%)</f>
        <v>25.417333333333332</v>
      </c>
      <c r="H15" s="13">
        <f t="shared" si="6"/>
        <v>20.005366666666664</v>
      </c>
      <c r="I15" s="13">
        <f t="shared" si="6"/>
        <v>36.817999999999998</v>
      </c>
      <c r="J15" s="13">
        <f t="shared" si="6"/>
        <v>32.588333333333331</v>
      </c>
      <c r="K15" s="13">
        <f t="shared" si="6"/>
        <v>30.607333333333333</v>
      </c>
      <c r="L15" s="13">
        <f t="shared" si="6"/>
        <v>1891.9333333333334</v>
      </c>
      <c r="M15" s="13">
        <f t="shared" si="6"/>
        <v>2768.1999999999994</v>
      </c>
      <c r="N15" s="13">
        <f t="shared" si="6"/>
        <v>2506.1999999999998</v>
      </c>
      <c r="O15" s="13">
        <f t="shared" si="6"/>
        <v>163.83333333333334</v>
      </c>
      <c r="P15" s="13">
        <f t="shared" si="6"/>
        <v>160.96666666666667</v>
      </c>
      <c r="Q15" s="13">
        <f t="shared" si="6"/>
        <v>228.36666666666667</v>
      </c>
      <c r="R15" s="13">
        <f t="shared" si="6"/>
        <v>330.34</v>
      </c>
      <c r="S15" s="13">
        <f t="shared" si="6"/>
        <v>561.89333333333332</v>
      </c>
      <c r="T15" s="13">
        <f t="shared" si="6"/>
        <v>467.2</v>
      </c>
      <c r="U15" s="13">
        <f t="shared" si="6"/>
        <v>116.82366666666667</v>
      </c>
      <c r="V15" s="13">
        <f t="shared" si="6"/>
        <v>98.547000000000011</v>
      </c>
      <c r="W15" s="13">
        <f t="shared" si="6"/>
        <v>144.79166666666666</v>
      </c>
    </row>
    <row r="16" spans="1:23" x14ac:dyDescent="0.25"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6" x14ac:dyDescent="0.25">
      <c r="A17" s="20" t="s">
        <v>43</v>
      </c>
      <c r="B17" s="7"/>
      <c r="C17" s="8"/>
      <c r="D17" s="8"/>
      <c r="E17" s="9"/>
      <c r="F17" s="21">
        <f>F14-F11</f>
        <v>0.69957047686909313</v>
      </c>
      <c r="G17" s="13">
        <f t="shared" ref="G17:W17" si="7">G14-G11</f>
        <v>1.7204330241907826</v>
      </c>
      <c r="H17" s="13">
        <f t="shared" si="7"/>
        <v>3.6675692042607468</v>
      </c>
      <c r="I17" s="13">
        <f t="shared" si="7"/>
        <v>14.372843063347229</v>
      </c>
      <c r="J17" s="13">
        <f t="shared" si="7"/>
        <v>15.599992611537475</v>
      </c>
      <c r="K17" s="13">
        <f t="shared" si="7"/>
        <v>13.601942789561827</v>
      </c>
      <c r="L17" s="13">
        <f t="shared" si="7"/>
        <v>921.45637934099</v>
      </c>
      <c r="M17" s="13">
        <f t="shared" si="7"/>
        <v>967.97329885162594</v>
      </c>
      <c r="N17" s="13">
        <f t="shared" si="7"/>
        <v>1050.0488348676899</v>
      </c>
      <c r="O17" s="13">
        <f t="shared" si="7"/>
        <v>88.320107907390337</v>
      </c>
      <c r="P17" s="13">
        <f t="shared" si="7"/>
        <v>83.740079300247572</v>
      </c>
      <c r="Q17" s="13">
        <f t="shared" si="7"/>
        <v>36.595349925471922</v>
      </c>
      <c r="R17" s="13">
        <f t="shared" si="7"/>
        <v>164.58104519393046</v>
      </c>
      <c r="S17" s="13">
        <f t="shared" si="7"/>
        <v>200.61098131164175</v>
      </c>
      <c r="T17" s="13">
        <f t="shared" si="7"/>
        <v>223.78552836471192</v>
      </c>
      <c r="U17" s="13">
        <f t="shared" si="7"/>
        <v>38.126059858084353</v>
      </c>
      <c r="V17" s="13">
        <f t="shared" si="7"/>
        <v>37.624033679772943</v>
      </c>
      <c r="W17" s="13">
        <f t="shared" si="7"/>
        <v>33.109904681540058</v>
      </c>
    </row>
    <row r="18" spans="1:26" x14ac:dyDescent="0.25">
      <c r="A18" s="20" t="s">
        <v>44</v>
      </c>
      <c r="B18" s="17"/>
      <c r="C18" s="18"/>
      <c r="D18" s="18"/>
      <c r="E18" s="19"/>
      <c r="F18" s="21">
        <f>F14+F11</f>
        <v>8.7777961897975736</v>
      </c>
      <c r="G18" s="13">
        <f t="shared" ref="G18:W18" si="8">G14+G11</f>
        <v>10.347300309142549</v>
      </c>
      <c r="H18" s="13">
        <f t="shared" si="8"/>
        <v>11.451819684628141</v>
      </c>
      <c r="I18" s="13">
        <f t="shared" si="8"/>
        <v>32.780712492208323</v>
      </c>
      <c r="J18" s="13">
        <f t="shared" si="8"/>
        <v>28.468896277351419</v>
      </c>
      <c r="K18" s="13">
        <f t="shared" si="8"/>
        <v>19.985057210438178</v>
      </c>
      <c r="L18" s="13">
        <f t="shared" si="8"/>
        <v>2361.9436206590099</v>
      </c>
      <c r="M18" s="13">
        <f t="shared" si="8"/>
        <v>2351.9600344817072</v>
      </c>
      <c r="N18" s="13">
        <f t="shared" si="8"/>
        <v>2343.55116513231</v>
      </c>
      <c r="O18" s="13">
        <f t="shared" si="8"/>
        <v>211.30211431483187</v>
      </c>
      <c r="P18" s="13">
        <f t="shared" si="8"/>
        <v>206.05992069975238</v>
      </c>
      <c r="Q18" s="13">
        <f t="shared" si="8"/>
        <v>268.27131674119482</v>
      </c>
      <c r="R18" s="13">
        <f t="shared" si="8"/>
        <v>442.21339925051393</v>
      </c>
      <c r="S18" s="13">
        <f t="shared" si="8"/>
        <v>539.68457424391363</v>
      </c>
      <c r="T18" s="13">
        <f t="shared" si="8"/>
        <v>443.5889160797326</v>
      </c>
      <c r="U18" s="13">
        <f t="shared" si="8"/>
        <v>148.12082903080457</v>
      </c>
      <c r="V18" s="13">
        <f t="shared" si="8"/>
        <v>120.78141076467151</v>
      </c>
      <c r="W18" s="13">
        <f t="shared" si="8"/>
        <v>142.46787309623767</v>
      </c>
    </row>
    <row r="19" spans="1:26" x14ac:dyDescent="0.25">
      <c r="A19" s="20" t="s">
        <v>45</v>
      </c>
      <c r="B19" s="17"/>
      <c r="C19" s="18"/>
      <c r="D19" s="18"/>
      <c r="E19" s="19"/>
      <c r="F19" s="21">
        <f>F15-F12</f>
        <v>7.0589552545301562</v>
      </c>
      <c r="G19" s="13">
        <f t="shared" ref="G19:W19" si="9">G15-G12</f>
        <v>24.087145042568114</v>
      </c>
      <c r="H19" s="13">
        <f t="shared" si="9"/>
        <v>12.639223206966129</v>
      </c>
      <c r="I19" s="13">
        <f t="shared" si="9"/>
        <v>30.751945433809539</v>
      </c>
      <c r="J19" s="13">
        <f t="shared" si="9"/>
        <v>23.971466565830838</v>
      </c>
      <c r="K19" s="13">
        <f t="shared" si="9"/>
        <v>27.431182378342555</v>
      </c>
      <c r="L19" s="13">
        <f t="shared" si="9"/>
        <v>1519.5845243442943</v>
      </c>
      <c r="M19" s="13">
        <f t="shared" si="9"/>
        <v>2455.9608181751219</v>
      </c>
      <c r="N19" s="13">
        <f t="shared" si="9"/>
        <v>1981.7725916137983</v>
      </c>
      <c r="O19" s="13">
        <f t="shared" si="9"/>
        <v>132.33070557697704</v>
      </c>
      <c r="P19" s="13">
        <f t="shared" si="9"/>
        <v>128.44771492737738</v>
      </c>
      <c r="Q19" s="13">
        <f t="shared" si="9"/>
        <v>136.01598237635457</v>
      </c>
      <c r="R19" s="13">
        <f t="shared" si="9"/>
        <v>261.26962574301467</v>
      </c>
      <c r="S19" s="13">
        <f t="shared" si="9"/>
        <v>458.53977886024177</v>
      </c>
      <c r="T19" s="13">
        <f t="shared" si="9"/>
        <v>358.93142745930373</v>
      </c>
      <c r="U19" s="13">
        <f t="shared" si="9"/>
        <v>86.678404901525369</v>
      </c>
      <c r="V19" s="13">
        <f t="shared" si="9"/>
        <v>70.850508296777633</v>
      </c>
      <c r="W19" s="13">
        <f t="shared" si="9"/>
        <v>75.838414829723632</v>
      </c>
    </row>
    <row r="20" spans="1:26" x14ac:dyDescent="0.25">
      <c r="A20" s="20" t="s">
        <v>46</v>
      </c>
      <c r="B20" s="17"/>
      <c r="C20" s="18"/>
      <c r="D20" s="18"/>
      <c r="E20" s="19"/>
      <c r="F20" s="21">
        <f>F15+F12</f>
        <v>16.004511412136509</v>
      </c>
      <c r="G20" s="13">
        <f t="shared" ref="G20:W20" si="10">G15+G12</f>
        <v>26.74752162409855</v>
      </c>
      <c r="H20" s="13">
        <f t="shared" si="10"/>
        <v>27.371510126367198</v>
      </c>
      <c r="I20" s="13">
        <f t="shared" si="10"/>
        <v>42.884054566190457</v>
      </c>
      <c r="J20" s="13">
        <f t="shared" si="10"/>
        <v>41.205200100835825</v>
      </c>
      <c r="K20" s="13">
        <f t="shared" si="10"/>
        <v>33.783484288324111</v>
      </c>
      <c r="L20" s="13">
        <f t="shared" si="10"/>
        <v>2264.2821423223722</v>
      </c>
      <c r="M20" s="13">
        <f t="shared" si="10"/>
        <v>3080.4391818248769</v>
      </c>
      <c r="N20" s="13">
        <f t="shared" si="10"/>
        <v>3030.6274083862013</v>
      </c>
      <c r="O20" s="13">
        <f t="shared" si="10"/>
        <v>195.33596108968965</v>
      </c>
      <c r="P20" s="13">
        <f t="shared" si="10"/>
        <v>193.48561840595596</v>
      </c>
      <c r="Q20" s="13">
        <f t="shared" si="10"/>
        <v>320.71735095697875</v>
      </c>
      <c r="R20" s="13">
        <f t="shared" si="10"/>
        <v>399.41037425698528</v>
      </c>
      <c r="S20" s="13">
        <f t="shared" si="10"/>
        <v>665.24688780642487</v>
      </c>
      <c r="T20" s="13">
        <f t="shared" si="10"/>
        <v>575.4685725406963</v>
      </c>
      <c r="U20" s="13">
        <f t="shared" si="10"/>
        <v>146.96892843180797</v>
      </c>
      <c r="V20" s="13">
        <f t="shared" si="10"/>
        <v>126.24349170322239</v>
      </c>
      <c r="W20" s="13">
        <f t="shared" si="10"/>
        <v>213.74491850360968</v>
      </c>
    </row>
    <row r="21" spans="1:26" x14ac:dyDescent="0.25">
      <c r="A21" s="16" t="s">
        <v>47</v>
      </c>
      <c r="B21" s="10"/>
      <c r="C21" s="11"/>
      <c r="D21" s="11"/>
      <c r="E21" s="12"/>
      <c r="F21" s="13">
        <f>F19-F18</f>
        <v>-1.7188409352674174</v>
      </c>
      <c r="G21" s="22">
        <f t="shared" ref="G21:W21" si="11">G19-G18</f>
        <v>13.739844733425565</v>
      </c>
      <c r="H21" s="22">
        <f t="shared" si="11"/>
        <v>1.1874035223379877</v>
      </c>
      <c r="I21" s="13">
        <f t="shared" si="11"/>
        <v>-2.0287670583987847</v>
      </c>
      <c r="J21" s="13">
        <f t="shared" si="11"/>
        <v>-4.4974297115205815</v>
      </c>
      <c r="K21" s="22">
        <f t="shared" si="11"/>
        <v>7.446125167904377</v>
      </c>
      <c r="L21" s="13">
        <f t="shared" si="11"/>
        <v>-842.35909631471554</v>
      </c>
      <c r="M21" s="22">
        <f t="shared" si="11"/>
        <v>104.00078369341463</v>
      </c>
      <c r="N21" s="22">
        <f t="shared" si="11"/>
        <v>-361.77857351851162</v>
      </c>
      <c r="O21" s="13">
        <f t="shared" si="11"/>
        <v>-78.97140873785483</v>
      </c>
      <c r="P21" s="13">
        <f t="shared" si="11"/>
        <v>-77.612205772375006</v>
      </c>
      <c r="Q21" s="22">
        <f t="shared" si="11"/>
        <v>-132.25533436484025</v>
      </c>
      <c r="R21" s="13">
        <f t="shared" si="11"/>
        <v>-180.94377350749926</v>
      </c>
      <c r="S21" s="22">
        <f t="shared" si="11"/>
        <v>-81.144795383671863</v>
      </c>
      <c r="T21" s="22">
        <f t="shared" si="11"/>
        <v>-84.657488620428865</v>
      </c>
      <c r="U21" s="13">
        <f t="shared" si="11"/>
        <v>-61.442424129279203</v>
      </c>
      <c r="V21" s="13">
        <f t="shared" si="11"/>
        <v>-49.930902467893873</v>
      </c>
      <c r="W21" s="22">
        <f t="shared" si="11"/>
        <v>-66.629458266514035</v>
      </c>
    </row>
    <row r="24" spans="1:26" x14ac:dyDescent="0.25">
      <c r="A24" s="4"/>
      <c r="B24" s="34" t="s">
        <v>32</v>
      </c>
      <c r="C24" s="35"/>
      <c r="D24" s="35"/>
      <c r="E24" s="36"/>
      <c r="F24" s="37" t="s">
        <v>26</v>
      </c>
      <c r="G24" s="37"/>
      <c r="H24" s="37"/>
      <c r="I24" s="37"/>
      <c r="J24" s="37"/>
      <c r="K24" s="37"/>
      <c r="L24" s="38" t="s">
        <v>30</v>
      </c>
      <c r="M24" s="39"/>
      <c r="N24" s="39"/>
      <c r="O24" s="39"/>
      <c r="P24" s="39"/>
      <c r="Q24" s="40"/>
      <c r="R24" s="38" t="s">
        <v>31</v>
      </c>
      <c r="S24" s="39"/>
      <c r="T24" s="39"/>
      <c r="U24" s="39"/>
      <c r="V24" s="39"/>
      <c r="W24" s="40"/>
    </row>
    <row r="25" spans="1:26" x14ac:dyDescent="0.25">
      <c r="A25" s="4" t="s">
        <v>27</v>
      </c>
      <c r="B25" s="4" t="s">
        <v>33</v>
      </c>
      <c r="C25" s="4" t="s">
        <v>0</v>
      </c>
      <c r="D25" s="4" t="s">
        <v>1</v>
      </c>
      <c r="E25" s="4" t="s">
        <v>2</v>
      </c>
      <c r="F25" s="14" t="s">
        <v>3</v>
      </c>
      <c r="G25" s="14" t="s">
        <v>4</v>
      </c>
      <c r="H25" s="14" t="s">
        <v>5</v>
      </c>
      <c r="I25" s="14" t="s">
        <v>6</v>
      </c>
      <c r="J25" s="14" t="s">
        <v>7</v>
      </c>
      <c r="K25" s="14" t="s">
        <v>8</v>
      </c>
      <c r="L25" s="14" t="s">
        <v>9</v>
      </c>
      <c r="M25" s="14" t="s">
        <v>10</v>
      </c>
      <c r="N25" s="14" t="s">
        <v>11</v>
      </c>
      <c r="O25" s="14" t="s">
        <v>12</v>
      </c>
      <c r="P25" s="14" t="s">
        <v>13</v>
      </c>
      <c r="Q25" s="14" t="s">
        <v>14</v>
      </c>
      <c r="R25" s="14" t="s">
        <v>15</v>
      </c>
      <c r="S25" s="14" t="s">
        <v>16</v>
      </c>
      <c r="T25" s="14" t="s">
        <v>17</v>
      </c>
      <c r="U25" s="14" t="s">
        <v>18</v>
      </c>
      <c r="V25" s="14" t="s">
        <v>19</v>
      </c>
      <c r="W25" s="14" t="s">
        <v>20</v>
      </c>
    </row>
    <row r="26" spans="1:26" x14ac:dyDescent="0.25">
      <c r="A26" s="2" t="s">
        <v>50</v>
      </c>
      <c r="B26" s="2" t="s">
        <v>51</v>
      </c>
      <c r="C26" s="2">
        <v>166</v>
      </c>
      <c r="D26" s="2">
        <v>396</v>
      </c>
      <c r="E26" s="2">
        <v>14</v>
      </c>
      <c r="F26" s="2">
        <v>5.2582000000000004</v>
      </c>
      <c r="G26" s="2">
        <v>26.46</v>
      </c>
      <c r="H26" s="2">
        <v>25.518000000000001</v>
      </c>
      <c r="I26" s="2">
        <v>44.048999999999999</v>
      </c>
      <c r="J26" s="2">
        <v>41.811</v>
      </c>
      <c r="K26" s="2">
        <v>33.881</v>
      </c>
      <c r="L26" s="2">
        <v>1432.8</v>
      </c>
      <c r="M26" s="2">
        <v>2593.1999999999998</v>
      </c>
      <c r="N26" s="2">
        <v>2518.6</v>
      </c>
      <c r="O26" s="2">
        <v>187.2</v>
      </c>
      <c r="P26" s="2">
        <v>186.8</v>
      </c>
      <c r="Q26" s="2">
        <v>190.7</v>
      </c>
      <c r="R26" s="2">
        <v>238.29</v>
      </c>
      <c r="S26" s="2">
        <v>501.51</v>
      </c>
      <c r="T26" s="2">
        <v>435.21</v>
      </c>
      <c r="U26" s="2">
        <v>111.26</v>
      </c>
      <c r="V26" s="2">
        <v>92.069000000000003</v>
      </c>
      <c r="W26" s="2">
        <v>103.21</v>
      </c>
      <c r="X26" s="23">
        <v>6.0495000000000001</v>
      </c>
      <c r="Y26" s="23">
        <v>2.3866999999999998</v>
      </c>
      <c r="Z26" s="23">
        <v>2.3866999999999998</v>
      </c>
    </row>
    <row r="27" spans="1:26" x14ac:dyDescent="0.25">
      <c r="A27" s="2" t="s">
        <v>48</v>
      </c>
      <c r="B27" s="2" t="s">
        <v>51</v>
      </c>
      <c r="C27" s="2">
        <v>416</v>
      </c>
      <c r="D27" s="2">
        <v>37</v>
      </c>
      <c r="E27" s="2">
        <v>15</v>
      </c>
      <c r="F27" s="2">
        <v>13.968</v>
      </c>
      <c r="G27" s="2">
        <v>23.54</v>
      </c>
      <c r="H27" s="2">
        <v>9.5940999999999992</v>
      </c>
      <c r="I27" s="2">
        <v>29.204999999999998</v>
      </c>
      <c r="J27" s="2">
        <v>21.079000000000001</v>
      </c>
      <c r="K27" s="2">
        <v>26.306999999999999</v>
      </c>
      <c r="L27" s="2">
        <v>1898.2</v>
      </c>
      <c r="M27" s="2">
        <v>2504.6</v>
      </c>
      <c r="N27" s="2">
        <v>1857.8</v>
      </c>
      <c r="O27" s="2">
        <v>119.3</v>
      </c>
      <c r="P27" s="2">
        <v>115.1</v>
      </c>
      <c r="Q27" s="2">
        <v>138.9</v>
      </c>
      <c r="R27" s="2">
        <v>348.06</v>
      </c>
      <c r="S27" s="2">
        <v>476.81</v>
      </c>
      <c r="T27" s="2">
        <v>353.52</v>
      </c>
      <c r="U27" s="2">
        <v>83.001000000000005</v>
      </c>
      <c r="V27" s="2">
        <v>68.331999999999994</v>
      </c>
      <c r="W27" s="2">
        <v>89.194999999999993</v>
      </c>
      <c r="X27" s="23">
        <v>7</v>
      </c>
      <c r="Y27" s="23">
        <v>2.7616999999999998</v>
      </c>
      <c r="Z27" s="23">
        <v>2.7616999999999998</v>
      </c>
    </row>
    <row r="28" spans="1:26" x14ac:dyDescent="0.25">
      <c r="A28" s="2" t="s">
        <v>49</v>
      </c>
      <c r="B28" s="2" t="s">
        <v>51</v>
      </c>
      <c r="C28" s="2">
        <v>572</v>
      </c>
      <c r="D28" s="2">
        <v>267</v>
      </c>
      <c r="E28" s="2">
        <v>20</v>
      </c>
      <c r="F28" s="2">
        <v>15.369</v>
      </c>
      <c r="G28" s="2">
        <v>26.251999999999999</v>
      </c>
      <c r="H28" s="2">
        <v>24.904</v>
      </c>
      <c r="I28" s="2">
        <v>37.200000000000003</v>
      </c>
      <c r="J28" s="2">
        <v>34.875</v>
      </c>
      <c r="K28" s="2">
        <v>31.634</v>
      </c>
      <c r="L28" s="2">
        <v>2344.8000000000002</v>
      </c>
      <c r="M28" s="2">
        <v>3206.8</v>
      </c>
      <c r="N28" s="2">
        <v>3142.2</v>
      </c>
      <c r="O28" s="2">
        <v>185</v>
      </c>
      <c r="P28" s="2">
        <v>181</v>
      </c>
      <c r="Q28" s="2">
        <v>355.5</v>
      </c>
      <c r="R28" s="2">
        <v>404.67</v>
      </c>
      <c r="S28" s="2">
        <v>707.36</v>
      </c>
      <c r="T28" s="2">
        <v>612.87</v>
      </c>
      <c r="U28" s="2">
        <v>156.21</v>
      </c>
      <c r="V28" s="2">
        <v>135.24</v>
      </c>
      <c r="W28" s="2">
        <v>241.97</v>
      </c>
      <c r="X28" s="23">
        <v>12.426</v>
      </c>
      <c r="Y28" s="23">
        <v>4.9023000000000003</v>
      </c>
      <c r="Z28" s="23">
        <v>4.9023000000000003</v>
      </c>
    </row>
    <row r="29" spans="1:26" x14ac:dyDescent="0.25">
      <c r="A29" s="2" t="s">
        <v>48</v>
      </c>
      <c r="B29" s="5" t="s">
        <v>34</v>
      </c>
      <c r="C29" s="2">
        <v>156</v>
      </c>
      <c r="D29" s="2">
        <v>218</v>
      </c>
      <c r="E29" s="2">
        <v>30</v>
      </c>
      <c r="F29" s="2">
        <v>0.27189000000000002</v>
      </c>
      <c r="G29" s="2">
        <v>4.0335000000000001</v>
      </c>
      <c r="H29" s="2">
        <v>5.7823000000000002</v>
      </c>
      <c r="I29" s="2">
        <v>13.337</v>
      </c>
      <c r="J29" s="2">
        <v>16.672999999999998</v>
      </c>
      <c r="K29" s="2">
        <v>12.861000000000001</v>
      </c>
      <c r="L29" s="2">
        <v>1233.8</v>
      </c>
      <c r="M29" s="2">
        <v>2050</v>
      </c>
      <c r="N29" s="2">
        <v>2513.6</v>
      </c>
      <c r="O29" s="2">
        <v>227.8</v>
      </c>
      <c r="P29" s="2">
        <v>242.4</v>
      </c>
      <c r="Q29" s="2">
        <v>170.8</v>
      </c>
      <c r="R29" s="2">
        <v>290.04000000000002</v>
      </c>
      <c r="S29" s="2">
        <v>367.81</v>
      </c>
      <c r="T29" s="2">
        <v>386.1</v>
      </c>
      <c r="U29" s="2">
        <v>116.61</v>
      </c>
      <c r="V29" s="2">
        <v>111.27</v>
      </c>
      <c r="W29" s="2">
        <v>93.980999999999995</v>
      </c>
      <c r="X29" s="23">
        <v>27.911000000000001</v>
      </c>
      <c r="Y29" s="23">
        <v>11.012</v>
      </c>
      <c r="Z29" s="23">
        <v>11.012</v>
      </c>
    </row>
    <row r="30" spans="1:26" x14ac:dyDescent="0.25">
      <c r="A30" s="2" t="s">
        <v>48</v>
      </c>
      <c r="B30" s="5" t="s">
        <v>34</v>
      </c>
      <c r="C30" s="2">
        <v>188</v>
      </c>
      <c r="D30" s="2">
        <v>94</v>
      </c>
      <c r="E30" s="2">
        <v>23</v>
      </c>
      <c r="F30" s="2">
        <v>3.3502000000000001</v>
      </c>
      <c r="G30" s="2">
        <v>2.9379</v>
      </c>
      <c r="H30" s="2">
        <v>1.9863999999999999</v>
      </c>
      <c r="I30" s="2">
        <v>13.32</v>
      </c>
      <c r="J30" s="2">
        <v>13.907999999999999</v>
      </c>
      <c r="K30" s="2">
        <v>11.702999999999999</v>
      </c>
      <c r="L30" s="2">
        <v>1339.6</v>
      </c>
      <c r="M30" s="2">
        <v>1472.2</v>
      </c>
      <c r="N30" s="2">
        <v>1006.2</v>
      </c>
      <c r="O30" s="2">
        <v>168.2</v>
      </c>
      <c r="P30" s="2">
        <v>138.6</v>
      </c>
      <c r="Q30" s="2">
        <v>170.4</v>
      </c>
      <c r="R30" s="2">
        <v>270.35000000000002</v>
      </c>
      <c r="S30" s="2">
        <v>333.46</v>
      </c>
      <c r="T30" s="2">
        <v>200.98</v>
      </c>
      <c r="U30" s="2">
        <v>110.12</v>
      </c>
      <c r="V30" s="2">
        <v>70.536000000000001</v>
      </c>
      <c r="W30" s="2">
        <v>85.909000000000006</v>
      </c>
      <c r="X30" s="23">
        <v>16.347000000000001</v>
      </c>
      <c r="Y30" s="23">
        <v>6.4492000000000003</v>
      </c>
      <c r="Z30" s="23">
        <v>6.4492000000000003</v>
      </c>
    </row>
    <row r="31" spans="1:26" x14ac:dyDescent="0.25">
      <c r="A31" s="2" t="s">
        <v>49</v>
      </c>
      <c r="B31" s="2" t="s">
        <v>34</v>
      </c>
      <c r="C31" s="2">
        <v>219</v>
      </c>
      <c r="D31" s="2">
        <v>103</v>
      </c>
      <c r="E31" s="2">
        <v>20</v>
      </c>
      <c r="F31" s="2">
        <v>0.76176999999999995</v>
      </c>
      <c r="G31" s="2">
        <v>1.1392</v>
      </c>
      <c r="H31" s="2">
        <v>3.3580999999999999</v>
      </c>
      <c r="I31" s="2">
        <v>14.021000000000001</v>
      </c>
      <c r="J31" s="2">
        <v>18.524999999999999</v>
      </c>
      <c r="K31" s="2">
        <v>12.092000000000001</v>
      </c>
      <c r="L31" s="2">
        <v>1333</v>
      </c>
      <c r="M31" s="2">
        <v>1075</v>
      </c>
      <c r="N31" s="2">
        <v>1336.8</v>
      </c>
      <c r="O31" s="2">
        <v>146.6</v>
      </c>
      <c r="P31" s="2">
        <v>166</v>
      </c>
      <c r="Q31" s="2">
        <v>126.4</v>
      </c>
      <c r="R31" s="2">
        <v>242.28</v>
      </c>
      <c r="S31" s="2">
        <v>228.59</v>
      </c>
      <c r="T31" s="2">
        <v>281.19</v>
      </c>
      <c r="U31" s="2">
        <v>84.632000000000005</v>
      </c>
      <c r="V31" s="2">
        <v>79.778000000000006</v>
      </c>
      <c r="W31" s="2">
        <v>63.515000000000001</v>
      </c>
      <c r="X31" s="23">
        <v>12.426</v>
      </c>
      <c r="Y31" s="23">
        <v>4.9023000000000003</v>
      </c>
      <c r="Z31" s="23">
        <v>4.9023000000000003</v>
      </c>
    </row>
    <row r="32" spans="1:26" x14ac:dyDescent="0.25">
      <c r="A32" s="2" t="s">
        <v>50</v>
      </c>
      <c r="B32" s="2" t="s">
        <v>34</v>
      </c>
      <c r="C32" s="2">
        <v>230</v>
      </c>
      <c r="D32" s="2">
        <v>144</v>
      </c>
      <c r="E32" s="2">
        <v>8</v>
      </c>
      <c r="F32" s="2">
        <v>16.260999999999999</v>
      </c>
      <c r="G32" s="2">
        <v>7.8632999999999997</v>
      </c>
      <c r="H32" s="2">
        <v>10.423999999999999</v>
      </c>
      <c r="I32" s="2">
        <v>37.084000000000003</v>
      </c>
      <c r="J32" s="2">
        <v>34.418999999999997</v>
      </c>
      <c r="K32" s="2">
        <v>18.727</v>
      </c>
      <c r="L32" s="2">
        <v>2034.8</v>
      </c>
      <c r="M32" s="2">
        <v>1848.8</v>
      </c>
      <c r="N32" s="2">
        <v>1848.8</v>
      </c>
      <c r="O32" s="2">
        <v>115.1</v>
      </c>
      <c r="P32" s="2">
        <v>115.1</v>
      </c>
      <c r="Q32" s="2">
        <v>134.9</v>
      </c>
      <c r="R32" s="2">
        <v>348.76</v>
      </c>
      <c r="S32" s="2">
        <v>392.7</v>
      </c>
      <c r="T32" s="2">
        <v>357.47</v>
      </c>
      <c r="U32" s="2">
        <v>81.509</v>
      </c>
      <c r="V32" s="2">
        <v>70.495000000000005</v>
      </c>
      <c r="W32" s="2">
        <v>82.168000000000006</v>
      </c>
      <c r="X32" s="23">
        <v>1.9307000000000001</v>
      </c>
      <c r="Y32" s="23">
        <v>0.76171999999999995</v>
      </c>
      <c r="Z32" s="23">
        <v>0.76171999999999995</v>
      </c>
    </row>
    <row r="33" spans="1:26" x14ac:dyDescent="0.25">
      <c r="A33" s="2" t="s">
        <v>48</v>
      </c>
      <c r="B33" s="5" t="s">
        <v>34</v>
      </c>
      <c r="C33" s="2">
        <v>232</v>
      </c>
      <c r="D33" s="2">
        <v>248</v>
      </c>
      <c r="E33" s="2">
        <v>30</v>
      </c>
      <c r="F33" s="2">
        <v>0.64622999999999997</v>
      </c>
      <c r="G33" s="2">
        <v>6.3494000000000002</v>
      </c>
      <c r="H33" s="2">
        <v>6.7927999999999997</v>
      </c>
      <c r="I33" s="2">
        <v>18.57</v>
      </c>
      <c r="J33" s="2">
        <v>18.538</v>
      </c>
      <c r="K33" s="2">
        <v>15.601000000000001</v>
      </c>
      <c r="L33" s="2">
        <v>1743.4</v>
      </c>
      <c r="M33" s="2">
        <v>2707.4</v>
      </c>
      <c r="N33" s="2">
        <v>2619</v>
      </c>
      <c r="O33" s="2">
        <v>298.8</v>
      </c>
      <c r="P33" s="2">
        <v>282</v>
      </c>
      <c r="Q33" s="2">
        <v>384.8</v>
      </c>
      <c r="R33" s="2">
        <v>445.97</v>
      </c>
      <c r="S33" s="2">
        <v>618.35</v>
      </c>
      <c r="T33" s="2">
        <v>483.09</v>
      </c>
      <c r="U33" s="2">
        <v>220.25</v>
      </c>
      <c r="V33" s="2">
        <v>191.55</v>
      </c>
      <c r="W33" s="2">
        <v>220.69</v>
      </c>
      <c r="X33" s="23">
        <v>27.911000000000001</v>
      </c>
      <c r="Y33" s="23">
        <v>11.012</v>
      </c>
      <c r="Z33" s="23">
        <v>11.012</v>
      </c>
    </row>
    <row r="34" spans="1:26" x14ac:dyDescent="0.25">
      <c r="A34" s="2" t="s">
        <v>49</v>
      </c>
      <c r="B34" s="2" t="s">
        <v>34</v>
      </c>
      <c r="C34" s="2">
        <v>244</v>
      </c>
      <c r="D34" s="2">
        <v>356</v>
      </c>
      <c r="E34" s="2">
        <v>18</v>
      </c>
      <c r="F34" s="2">
        <v>1.1777</v>
      </c>
      <c r="G34" s="2">
        <v>1.4443999999999999</v>
      </c>
      <c r="H34" s="2">
        <v>5.0712000000000002</v>
      </c>
      <c r="I34" s="2">
        <v>14.711</v>
      </c>
      <c r="J34" s="2">
        <v>16.04</v>
      </c>
      <c r="K34" s="2">
        <v>13.919</v>
      </c>
      <c r="L34" s="2">
        <v>1278</v>
      </c>
      <c r="M34" s="2">
        <v>1402.2</v>
      </c>
      <c r="N34" s="2">
        <v>1325.8</v>
      </c>
      <c r="O34" s="2">
        <v>176.3</v>
      </c>
      <c r="P34" s="2">
        <v>136.5</v>
      </c>
      <c r="Q34" s="2">
        <v>127.2</v>
      </c>
      <c r="R34" s="2">
        <v>218.3</v>
      </c>
      <c r="S34" s="2">
        <v>317.77999999999997</v>
      </c>
      <c r="T34" s="2">
        <v>281.19</v>
      </c>
      <c r="U34" s="2">
        <v>90.816000000000003</v>
      </c>
      <c r="V34" s="2">
        <v>60.41</v>
      </c>
      <c r="W34" s="2">
        <v>70.382999999999996</v>
      </c>
      <c r="X34" s="23">
        <v>9.9702999999999999</v>
      </c>
      <c r="Y34" s="23">
        <v>3.9336000000000002</v>
      </c>
      <c r="Z34" s="23">
        <v>3.9336000000000002</v>
      </c>
    </row>
    <row r="35" spans="1:26" x14ac:dyDescent="0.25">
      <c r="A35" s="2" t="s">
        <v>50</v>
      </c>
      <c r="B35" s="2" t="s">
        <v>34</v>
      </c>
      <c r="C35" s="2">
        <v>260</v>
      </c>
      <c r="D35" s="2">
        <v>264</v>
      </c>
      <c r="E35" s="2">
        <v>8</v>
      </c>
      <c r="F35" s="2">
        <v>6.6676000000000002</v>
      </c>
      <c r="G35" s="2">
        <v>17.792999999999999</v>
      </c>
      <c r="H35" s="2">
        <v>15.797000000000001</v>
      </c>
      <c r="I35" s="2">
        <v>38.384</v>
      </c>
      <c r="J35" s="2">
        <v>28.603000000000002</v>
      </c>
      <c r="K35" s="2">
        <v>22.696999999999999</v>
      </c>
      <c r="L35" s="2">
        <v>1863</v>
      </c>
      <c r="M35" s="2">
        <v>1860.8</v>
      </c>
      <c r="N35" s="2">
        <v>1853.6</v>
      </c>
      <c r="O35" s="2">
        <v>117.1</v>
      </c>
      <c r="P35" s="2">
        <v>116.1</v>
      </c>
      <c r="Q35" s="2">
        <v>138.9</v>
      </c>
      <c r="R35" s="2">
        <v>331.92</v>
      </c>
      <c r="S35" s="2">
        <v>410.24</v>
      </c>
      <c r="T35" s="2">
        <v>368.34</v>
      </c>
      <c r="U35" s="2">
        <v>81.603999999999999</v>
      </c>
      <c r="V35" s="2">
        <v>69.858999999999995</v>
      </c>
      <c r="W35" s="2">
        <v>85.275999999999996</v>
      </c>
      <c r="X35" s="23">
        <v>1.9307000000000001</v>
      </c>
      <c r="Y35" s="23">
        <v>0.76171999999999995</v>
      </c>
      <c r="Z35" s="23">
        <v>0.76171999999999995</v>
      </c>
    </row>
    <row r="36" spans="1:26" x14ac:dyDescent="0.25">
      <c r="A36" s="2" t="s">
        <v>50</v>
      </c>
      <c r="B36" s="2" t="s">
        <v>34</v>
      </c>
      <c r="C36" s="2">
        <v>262</v>
      </c>
      <c r="D36" s="2">
        <v>297</v>
      </c>
      <c r="E36" s="2">
        <v>10</v>
      </c>
      <c r="F36" s="2">
        <v>9.9489999999999998</v>
      </c>
      <c r="G36" s="2">
        <v>7.2438000000000002</v>
      </c>
      <c r="H36" s="2">
        <v>11.718</v>
      </c>
      <c r="I36" s="2">
        <v>35.533999999999999</v>
      </c>
      <c r="J36" s="2">
        <v>29.690999999999999</v>
      </c>
      <c r="K36" s="2">
        <v>20.268999999999998</v>
      </c>
      <c r="L36" s="2">
        <v>1844.6</v>
      </c>
      <c r="M36" s="2">
        <v>1728.8</v>
      </c>
      <c r="N36" s="2">
        <v>1800</v>
      </c>
      <c r="O36" s="2">
        <v>115.1</v>
      </c>
      <c r="P36" s="2">
        <v>115.1</v>
      </c>
      <c r="Q36" s="2">
        <v>135.9</v>
      </c>
      <c r="R36" s="2">
        <v>329.41</v>
      </c>
      <c r="S36" s="2">
        <v>389.19</v>
      </c>
      <c r="T36" s="2">
        <v>363.48</v>
      </c>
      <c r="U36" s="2">
        <v>80.221999999999994</v>
      </c>
      <c r="V36" s="2">
        <v>69.918999999999997</v>
      </c>
      <c r="W36" s="2">
        <v>83.873999999999995</v>
      </c>
      <c r="X36" s="23">
        <v>3.1187999999999998</v>
      </c>
      <c r="Y36" s="23">
        <v>1.2304999999999999</v>
      </c>
      <c r="Z36" s="23">
        <v>1.2304999999999999</v>
      </c>
    </row>
    <row r="37" spans="1:26" x14ac:dyDescent="0.25">
      <c r="A37" s="2" t="s">
        <v>49</v>
      </c>
      <c r="B37" s="2" t="s">
        <v>34</v>
      </c>
      <c r="C37" s="2">
        <v>267</v>
      </c>
      <c r="D37" s="2">
        <v>448</v>
      </c>
      <c r="E37" s="2">
        <v>22</v>
      </c>
      <c r="F37" s="2">
        <v>1.1084000000000001</v>
      </c>
      <c r="G37" s="2">
        <v>0.26793</v>
      </c>
      <c r="H37" s="2">
        <v>1.4208000000000001</v>
      </c>
      <c r="I37" s="2">
        <v>14.029</v>
      </c>
      <c r="J37" s="2">
        <v>20.010000000000002</v>
      </c>
      <c r="K37" s="2">
        <v>11.932</v>
      </c>
      <c r="L37" s="2">
        <v>1699.6</v>
      </c>
      <c r="M37" s="2">
        <v>706</v>
      </c>
      <c r="N37" s="2">
        <v>1204</v>
      </c>
      <c r="O37" s="2">
        <v>110.2</v>
      </c>
      <c r="P37" s="2">
        <v>143.4</v>
      </c>
      <c r="Q37" s="2">
        <v>105.5</v>
      </c>
      <c r="R37" s="2">
        <v>278.95</v>
      </c>
      <c r="S37" s="2">
        <v>134.5</v>
      </c>
      <c r="T37" s="2">
        <v>221.69</v>
      </c>
      <c r="U37" s="2">
        <v>76.361000000000004</v>
      </c>
      <c r="V37" s="2">
        <v>72.340999999999994</v>
      </c>
      <c r="W37" s="2">
        <v>50.069000000000003</v>
      </c>
      <c r="X37" s="23">
        <v>15</v>
      </c>
      <c r="Y37" s="23">
        <v>5.9180000000000001</v>
      </c>
      <c r="Z37" s="23">
        <v>5.9180000000000001</v>
      </c>
    </row>
    <row r="38" spans="1:26" x14ac:dyDescent="0.25">
      <c r="A38" s="2" t="s">
        <v>48</v>
      </c>
      <c r="B38" s="5" t="s">
        <v>34</v>
      </c>
      <c r="C38" s="2">
        <v>284</v>
      </c>
      <c r="D38" s="2">
        <v>80</v>
      </c>
      <c r="E38" s="2">
        <v>14</v>
      </c>
      <c r="F38" s="2">
        <v>1.0797000000000001</v>
      </c>
      <c r="G38" s="2">
        <v>8.1167999999999996</v>
      </c>
      <c r="H38" s="2">
        <v>3.6446000000000001</v>
      </c>
      <c r="I38" s="2">
        <v>17.462</v>
      </c>
      <c r="J38" s="2">
        <v>15.079000000000001</v>
      </c>
      <c r="K38" s="2">
        <v>17.231000000000002</v>
      </c>
      <c r="L38" s="2">
        <v>1433.2</v>
      </c>
      <c r="M38" s="2">
        <v>1482.2</v>
      </c>
      <c r="N38" s="2">
        <v>1463.8</v>
      </c>
      <c r="O38" s="2">
        <v>112.5</v>
      </c>
      <c r="P38" s="2">
        <v>92.1</v>
      </c>
      <c r="Q38" s="2">
        <v>137.9</v>
      </c>
      <c r="R38" s="2">
        <v>251.9</v>
      </c>
      <c r="S38" s="2">
        <v>363.69</v>
      </c>
      <c r="T38" s="2">
        <v>293.07</v>
      </c>
      <c r="U38" s="2">
        <v>75.932000000000002</v>
      </c>
      <c r="V38" s="2">
        <v>54.034999999999997</v>
      </c>
      <c r="W38" s="2">
        <v>77.388000000000005</v>
      </c>
      <c r="X38" s="23">
        <v>6.0495000000000001</v>
      </c>
      <c r="Y38" s="23">
        <v>2.3866999999999998</v>
      </c>
      <c r="Z38" s="23">
        <v>2.3866999999999998</v>
      </c>
    </row>
    <row r="39" spans="1:26" x14ac:dyDescent="0.25">
      <c r="A39" s="2" t="s">
        <v>48</v>
      </c>
      <c r="B39" s="5" t="s">
        <v>34</v>
      </c>
      <c r="C39" s="2">
        <v>330</v>
      </c>
      <c r="D39" s="2">
        <v>84</v>
      </c>
      <c r="E39" s="2">
        <v>14</v>
      </c>
      <c r="F39" s="2">
        <v>6.7881999999999998</v>
      </c>
      <c r="G39" s="2">
        <v>4.3701999999999996</v>
      </c>
      <c r="H39" s="2">
        <v>7.4432999999999998</v>
      </c>
      <c r="I39" s="2">
        <v>17.646000000000001</v>
      </c>
      <c r="J39" s="2">
        <v>18.268000000000001</v>
      </c>
      <c r="K39" s="2">
        <v>16.376999999999999</v>
      </c>
      <c r="L39" s="2">
        <v>1474</v>
      </c>
      <c r="M39" s="2">
        <v>1460.2</v>
      </c>
      <c r="N39" s="2">
        <v>1458.8</v>
      </c>
      <c r="O39" s="2">
        <v>112.1</v>
      </c>
      <c r="P39" s="2">
        <v>112.1</v>
      </c>
      <c r="Q39" s="2">
        <v>129.19999999999999</v>
      </c>
      <c r="R39" s="2">
        <v>283.8</v>
      </c>
      <c r="S39" s="2">
        <v>347</v>
      </c>
      <c r="T39" s="2">
        <v>289.51</v>
      </c>
      <c r="U39" s="2">
        <v>71.206000000000003</v>
      </c>
      <c r="V39" s="2">
        <v>59.125999999999998</v>
      </c>
      <c r="W39" s="2">
        <v>72.569999999999993</v>
      </c>
      <c r="X39" s="23">
        <v>6.0495000000000001</v>
      </c>
      <c r="Y39" s="23">
        <v>2.3866999999999998</v>
      </c>
      <c r="Z39" s="23">
        <v>2.3866999999999998</v>
      </c>
    </row>
    <row r="40" spans="1:26" x14ac:dyDescent="0.25">
      <c r="A40" s="2" t="s">
        <v>49</v>
      </c>
      <c r="B40" s="2" t="s">
        <v>34</v>
      </c>
      <c r="C40" s="2">
        <v>350</v>
      </c>
      <c r="D40" s="2">
        <v>58</v>
      </c>
      <c r="E40" s="2">
        <v>12</v>
      </c>
      <c r="F40" s="2">
        <v>7.9218999999999999</v>
      </c>
      <c r="G40" s="2">
        <v>6.1047000000000002</v>
      </c>
      <c r="H40" s="2">
        <v>8.6079000000000008</v>
      </c>
      <c r="I40" s="2">
        <v>22.385999999999999</v>
      </c>
      <c r="J40" s="2">
        <v>20.463000000000001</v>
      </c>
      <c r="K40" s="2">
        <v>17.776</v>
      </c>
      <c r="L40" s="2">
        <v>1612.6</v>
      </c>
      <c r="M40" s="2">
        <v>1604.8</v>
      </c>
      <c r="N40" s="2">
        <v>1653.2</v>
      </c>
      <c r="O40" s="2">
        <v>123</v>
      </c>
      <c r="P40" s="2">
        <v>111.3</v>
      </c>
      <c r="Q40" s="2">
        <v>134.9</v>
      </c>
      <c r="R40" s="2">
        <v>291.95</v>
      </c>
      <c r="S40" s="2">
        <v>357.03</v>
      </c>
      <c r="T40" s="2">
        <v>327.99</v>
      </c>
      <c r="U40" s="2">
        <v>74.117000000000004</v>
      </c>
      <c r="V40" s="2">
        <v>62.3</v>
      </c>
      <c r="W40" s="2">
        <v>77.631</v>
      </c>
      <c r="X40" s="23">
        <v>4.3464999999999998</v>
      </c>
      <c r="Y40" s="23">
        <v>1.7148000000000001</v>
      </c>
      <c r="Z40" s="23">
        <v>1.7148000000000001</v>
      </c>
    </row>
    <row r="41" spans="1:26" x14ac:dyDescent="0.25">
      <c r="A41" s="2" t="s">
        <v>50</v>
      </c>
      <c r="B41" s="2" t="s">
        <v>34</v>
      </c>
      <c r="C41" s="2">
        <v>392</v>
      </c>
      <c r="D41" s="2">
        <v>267</v>
      </c>
      <c r="E41" s="2">
        <v>10</v>
      </c>
      <c r="F41" s="2">
        <v>2.9599000000000002</v>
      </c>
      <c r="G41" s="2">
        <v>8.3917000000000002</v>
      </c>
      <c r="H41" s="2">
        <v>14.632999999999999</v>
      </c>
      <c r="I41" s="2">
        <v>25.422000000000001</v>
      </c>
      <c r="J41" s="2">
        <v>24.181000000000001</v>
      </c>
      <c r="K41" s="2">
        <v>20.146999999999998</v>
      </c>
      <c r="L41" s="2">
        <v>1729.2</v>
      </c>
      <c r="M41" s="2">
        <v>1728.8</v>
      </c>
      <c r="N41" s="2">
        <v>1765.6</v>
      </c>
      <c r="O41" s="2">
        <v>128.9</v>
      </c>
      <c r="P41" s="2">
        <v>128.5</v>
      </c>
      <c r="Q41" s="2">
        <v>135.9</v>
      </c>
      <c r="R41" s="2">
        <v>299.22000000000003</v>
      </c>
      <c r="S41" s="2">
        <v>384.28</v>
      </c>
      <c r="T41" s="2">
        <v>362.24</v>
      </c>
      <c r="U41" s="2">
        <v>78.180000000000007</v>
      </c>
      <c r="V41" s="2">
        <v>68.929000000000002</v>
      </c>
      <c r="W41" s="2">
        <v>83.403000000000006</v>
      </c>
      <c r="X41" s="23">
        <v>3.1187999999999998</v>
      </c>
      <c r="Y41" s="23">
        <v>1.2304999999999999</v>
      </c>
      <c r="Z41" s="23">
        <v>1.2304999999999999</v>
      </c>
    </row>
    <row r="42" spans="1:26" x14ac:dyDescent="0.25">
      <c r="A42" s="2" t="s">
        <v>49</v>
      </c>
      <c r="B42" s="2" t="s">
        <v>34</v>
      </c>
      <c r="C42" s="2">
        <v>405</v>
      </c>
      <c r="D42" s="2">
        <v>400</v>
      </c>
      <c r="E42" s="2">
        <v>16</v>
      </c>
      <c r="F42" s="2">
        <v>1.7591000000000001</v>
      </c>
      <c r="G42" s="2">
        <v>1.6202000000000001</v>
      </c>
      <c r="H42" s="2">
        <v>3.5592000000000001</v>
      </c>
      <c r="I42" s="2">
        <v>15.888</v>
      </c>
      <c r="J42" s="2">
        <v>18.919</v>
      </c>
      <c r="K42" s="2">
        <v>14.457000000000001</v>
      </c>
      <c r="L42" s="2">
        <v>1265.2</v>
      </c>
      <c r="M42" s="2">
        <v>1370</v>
      </c>
      <c r="N42" s="2">
        <v>1545.8</v>
      </c>
      <c r="O42" s="2">
        <v>130.9</v>
      </c>
      <c r="P42" s="2">
        <v>134.6</v>
      </c>
      <c r="Q42" s="2">
        <v>120.8</v>
      </c>
      <c r="R42" s="2">
        <v>215.38</v>
      </c>
      <c r="S42" s="2">
        <v>300.24</v>
      </c>
      <c r="T42" s="2">
        <v>315.97000000000003</v>
      </c>
      <c r="U42" s="2">
        <v>72.385000000000005</v>
      </c>
      <c r="V42" s="2">
        <v>65.125</v>
      </c>
      <c r="W42" s="2">
        <v>71.105999999999995</v>
      </c>
      <c r="X42" s="23">
        <v>7.8712999999999997</v>
      </c>
      <c r="Y42" s="23">
        <v>3.1055000000000001</v>
      </c>
      <c r="Z42" s="23">
        <v>3.1055000000000001</v>
      </c>
    </row>
    <row r="43" spans="1:26" x14ac:dyDescent="0.25">
      <c r="A43" s="2" t="s">
        <v>49</v>
      </c>
      <c r="B43" s="2" t="s">
        <v>34</v>
      </c>
      <c r="C43" s="2">
        <v>419</v>
      </c>
      <c r="D43" s="2">
        <v>72</v>
      </c>
      <c r="E43" s="2">
        <v>12</v>
      </c>
      <c r="F43" s="2">
        <v>5.2577999999999996</v>
      </c>
      <c r="G43" s="2">
        <v>4.8055000000000003</v>
      </c>
      <c r="H43" s="2">
        <v>9.5724999999999998</v>
      </c>
      <c r="I43" s="2">
        <v>23.326000000000001</v>
      </c>
      <c r="J43" s="2">
        <v>23.045000000000002</v>
      </c>
      <c r="K43" s="2">
        <v>19.638000000000002</v>
      </c>
      <c r="L43" s="2">
        <v>1613.4</v>
      </c>
      <c r="M43" s="2">
        <v>1680.4</v>
      </c>
      <c r="N43" s="2">
        <v>1741.8</v>
      </c>
      <c r="O43" s="2">
        <v>143</v>
      </c>
      <c r="P43" s="2">
        <v>128.30000000000001</v>
      </c>
      <c r="Q43" s="2">
        <v>135.9</v>
      </c>
      <c r="R43" s="2">
        <v>286.89</v>
      </c>
      <c r="S43" s="2">
        <v>372.52</v>
      </c>
      <c r="T43" s="2">
        <v>353.55</v>
      </c>
      <c r="U43" s="2">
        <v>78.974999999999994</v>
      </c>
      <c r="V43" s="2">
        <v>68.39</v>
      </c>
      <c r="W43" s="2">
        <v>81.638000000000005</v>
      </c>
      <c r="X43" s="23">
        <v>4.3464999999999998</v>
      </c>
      <c r="Y43" s="23">
        <v>1.7148000000000001</v>
      </c>
      <c r="Z43" s="23">
        <v>1.7148000000000001</v>
      </c>
    </row>
    <row r="44" spans="1:26" x14ac:dyDescent="0.25">
      <c r="A44" s="2" t="s">
        <v>50</v>
      </c>
      <c r="B44" s="2" t="s">
        <v>34</v>
      </c>
      <c r="C44" s="2">
        <v>426</v>
      </c>
      <c r="D44" s="2">
        <v>393</v>
      </c>
      <c r="E44" s="2">
        <v>13</v>
      </c>
      <c r="F44" s="2">
        <v>4.7522000000000002</v>
      </c>
      <c r="G44" s="2">
        <v>7.4207999999999998</v>
      </c>
      <c r="H44" s="2">
        <v>10.351000000000001</v>
      </c>
      <c r="I44" s="2">
        <v>26.273</v>
      </c>
      <c r="J44" s="2">
        <v>22.919</v>
      </c>
      <c r="K44" s="2">
        <v>17.844000000000001</v>
      </c>
      <c r="L44" s="2">
        <v>1533.6</v>
      </c>
      <c r="M44" s="2">
        <v>1516.8</v>
      </c>
      <c r="N44" s="2">
        <v>1576.8</v>
      </c>
      <c r="O44" s="2">
        <v>143.80000000000001</v>
      </c>
      <c r="P44" s="2">
        <v>132.6</v>
      </c>
      <c r="Q44" s="2">
        <v>134.9</v>
      </c>
      <c r="R44" s="2">
        <v>279.82</v>
      </c>
      <c r="S44" s="2">
        <v>366.45</v>
      </c>
      <c r="T44" s="2">
        <v>338.88</v>
      </c>
      <c r="U44" s="2">
        <v>77.805999999999997</v>
      </c>
      <c r="V44" s="2">
        <v>65.647999999999996</v>
      </c>
      <c r="W44" s="2">
        <v>80.046000000000006</v>
      </c>
      <c r="X44" s="23">
        <v>5.2178000000000004</v>
      </c>
      <c r="Y44" s="23">
        <v>2.0586000000000002</v>
      </c>
      <c r="Z44" s="23">
        <v>2.0586000000000002</v>
      </c>
    </row>
    <row r="45" spans="1:26" x14ac:dyDescent="0.25">
      <c r="A45" s="2" t="s">
        <v>48</v>
      </c>
      <c r="B45" s="5" t="s">
        <v>34</v>
      </c>
      <c r="C45" s="2">
        <v>427</v>
      </c>
      <c r="D45" s="2">
        <v>610</v>
      </c>
      <c r="E45" s="2">
        <v>35</v>
      </c>
      <c r="F45" s="2">
        <v>6.6212999999999997</v>
      </c>
      <c r="G45" s="2">
        <v>7.5179</v>
      </c>
      <c r="H45" s="2">
        <v>9.4704999999999995</v>
      </c>
      <c r="I45" s="2">
        <v>41.715000000000003</v>
      </c>
      <c r="J45" s="2">
        <v>39.874000000000002</v>
      </c>
      <c r="K45" s="2">
        <v>17.256</v>
      </c>
      <c r="L45" s="2">
        <v>4713</v>
      </c>
      <c r="M45" s="2">
        <v>4272</v>
      </c>
      <c r="N45" s="2">
        <v>4097.8</v>
      </c>
      <c r="O45" s="2">
        <v>334.1</v>
      </c>
      <c r="P45" s="2">
        <v>333.9</v>
      </c>
      <c r="Q45" s="2">
        <v>615.9</v>
      </c>
      <c r="R45" s="2">
        <v>890.38</v>
      </c>
      <c r="S45" s="2">
        <v>1027.8</v>
      </c>
      <c r="T45" s="2">
        <v>753.72</v>
      </c>
      <c r="U45" s="2">
        <v>296.3</v>
      </c>
      <c r="V45" s="2">
        <v>212.83</v>
      </c>
      <c r="W45" s="2">
        <v>288.07</v>
      </c>
      <c r="X45" s="23">
        <v>38.128999999999998</v>
      </c>
      <c r="Y45" s="23">
        <v>15.042999999999999</v>
      </c>
      <c r="Z45" s="23">
        <v>15.042999999999999</v>
      </c>
    </row>
    <row r="46" spans="1:26" x14ac:dyDescent="0.25">
      <c r="A46" s="2" t="s">
        <v>50</v>
      </c>
      <c r="B46" s="2" t="s">
        <v>34</v>
      </c>
      <c r="C46" s="2">
        <v>448</v>
      </c>
      <c r="D46" s="2">
        <v>164</v>
      </c>
      <c r="E46" s="2">
        <v>17</v>
      </c>
      <c r="F46" s="2">
        <v>9.8394999999999992</v>
      </c>
      <c r="G46" s="2">
        <v>5.4122000000000003</v>
      </c>
      <c r="H46" s="2">
        <v>4.95</v>
      </c>
      <c r="I46" s="2">
        <v>24.468</v>
      </c>
      <c r="J46" s="2">
        <v>21.18</v>
      </c>
      <c r="K46" s="2">
        <v>15.723000000000001</v>
      </c>
      <c r="L46" s="2">
        <v>2112.6</v>
      </c>
      <c r="M46" s="2">
        <v>1562.2</v>
      </c>
      <c r="N46" s="2">
        <v>1568.6</v>
      </c>
      <c r="O46" s="2">
        <v>196.4</v>
      </c>
      <c r="P46" s="2">
        <v>175.8</v>
      </c>
      <c r="Q46" s="2">
        <v>147.19999999999999</v>
      </c>
      <c r="R46" s="2">
        <v>365.32</v>
      </c>
      <c r="S46" s="2">
        <v>341.6</v>
      </c>
      <c r="T46" s="2">
        <v>310.43</v>
      </c>
      <c r="U46" s="2">
        <v>115.78</v>
      </c>
      <c r="V46" s="2">
        <v>105.86</v>
      </c>
      <c r="W46" s="2">
        <v>88.11</v>
      </c>
      <c r="X46" s="23">
        <v>8.9009999999999998</v>
      </c>
      <c r="Y46" s="23">
        <v>3.5116999999999998</v>
      </c>
      <c r="Z46" s="23">
        <v>3.5116999999999998</v>
      </c>
    </row>
    <row r="47" spans="1:26" x14ac:dyDescent="0.25">
      <c r="A47" s="2" t="s">
        <v>50</v>
      </c>
      <c r="B47" s="2" t="s">
        <v>34</v>
      </c>
      <c r="C47" s="2">
        <v>479</v>
      </c>
      <c r="D47" s="2">
        <v>190</v>
      </c>
      <c r="E47" s="2">
        <v>13</v>
      </c>
      <c r="F47" s="2">
        <v>6.3692000000000002</v>
      </c>
      <c r="G47" s="2">
        <v>7.9550999999999998</v>
      </c>
      <c r="H47" s="2">
        <v>8.2876999999999992</v>
      </c>
      <c r="I47" s="2">
        <v>30.89</v>
      </c>
      <c r="J47" s="2">
        <v>25.295999999999999</v>
      </c>
      <c r="K47" s="2">
        <v>18.757000000000001</v>
      </c>
      <c r="L47" s="2">
        <v>1949.4</v>
      </c>
      <c r="M47" s="2">
        <v>1580.6</v>
      </c>
      <c r="N47" s="2">
        <v>1595</v>
      </c>
      <c r="O47" s="2">
        <v>116.7</v>
      </c>
      <c r="P47" s="2">
        <v>115.9</v>
      </c>
      <c r="Q47" s="2">
        <v>138.9</v>
      </c>
      <c r="R47" s="2">
        <v>333.25</v>
      </c>
      <c r="S47" s="2">
        <v>372.78</v>
      </c>
      <c r="T47" s="2">
        <v>327.66000000000003</v>
      </c>
      <c r="U47" s="2">
        <v>79.27</v>
      </c>
      <c r="V47" s="2">
        <v>67.373000000000005</v>
      </c>
      <c r="W47" s="2">
        <v>79.251000000000005</v>
      </c>
      <c r="X47" s="23">
        <v>5.2178000000000004</v>
      </c>
      <c r="Y47" s="23">
        <v>2.0586000000000002</v>
      </c>
      <c r="Z47" s="23">
        <v>2.0586000000000002</v>
      </c>
    </row>
    <row r="48" spans="1:26" x14ac:dyDescent="0.25">
      <c r="A48" s="2" t="s">
        <v>50</v>
      </c>
      <c r="B48" s="2" t="s">
        <v>34</v>
      </c>
      <c r="C48" s="2">
        <v>492</v>
      </c>
      <c r="D48" s="2">
        <v>330</v>
      </c>
      <c r="E48" s="2">
        <v>11</v>
      </c>
      <c r="F48" s="2">
        <v>8.2866</v>
      </c>
      <c r="G48" s="2">
        <v>15.882999999999999</v>
      </c>
      <c r="H48" s="2">
        <v>10.422000000000001</v>
      </c>
      <c r="I48" s="2">
        <v>34.951000000000001</v>
      </c>
      <c r="J48" s="2">
        <v>24.771000000000001</v>
      </c>
      <c r="K48" s="2">
        <v>21.675999999999998</v>
      </c>
      <c r="L48" s="2">
        <v>1691.4</v>
      </c>
      <c r="M48" s="2">
        <v>1748.2</v>
      </c>
      <c r="N48" s="2">
        <v>1671.4</v>
      </c>
      <c r="O48" s="2">
        <v>124.3</v>
      </c>
      <c r="P48" s="2">
        <v>113.9</v>
      </c>
      <c r="Q48" s="2">
        <v>138.9</v>
      </c>
      <c r="R48" s="2">
        <v>313.02</v>
      </c>
      <c r="S48" s="2">
        <v>398.95</v>
      </c>
      <c r="T48" s="2">
        <v>344.52</v>
      </c>
      <c r="U48" s="2">
        <v>81.653000000000006</v>
      </c>
      <c r="V48" s="2">
        <v>66.739999999999995</v>
      </c>
      <c r="W48" s="2">
        <v>83.260999999999996</v>
      </c>
      <c r="X48" s="23">
        <v>3.7128999999999999</v>
      </c>
      <c r="Y48" s="23">
        <v>1.4648000000000001</v>
      </c>
      <c r="Z48" s="23">
        <v>1.4648000000000001</v>
      </c>
    </row>
    <row r="50" spans="3:26" x14ac:dyDescent="0.25">
      <c r="C50" s="23">
        <v>156</v>
      </c>
      <c r="D50" s="23">
        <v>218</v>
      </c>
      <c r="E50" s="23">
        <v>30</v>
      </c>
      <c r="F50" s="23">
        <v>0.27189000000000002</v>
      </c>
      <c r="G50" s="23">
        <v>4.0335000000000001</v>
      </c>
      <c r="H50" s="23">
        <v>5.7823000000000002</v>
      </c>
      <c r="I50" s="23">
        <v>13.337</v>
      </c>
      <c r="J50" s="23">
        <v>16.672999999999998</v>
      </c>
      <c r="K50" s="23">
        <v>12.861000000000001</v>
      </c>
      <c r="L50" s="23">
        <v>1233.8</v>
      </c>
      <c r="M50" s="23">
        <v>2050</v>
      </c>
      <c r="N50" s="23">
        <v>2513.6</v>
      </c>
      <c r="O50" s="23">
        <v>227.8</v>
      </c>
      <c r="P50" s="23">
        <v>242.4</v>
      </c>
      <c r="Q50" s="23">
        <v>170.8</v>
      </c>
      <c r="R50" s="23">
        <v>290.04000000000002</v>
      </c>
      <c r="S50" s="23">
        <v>367.81</v>
      </c>
      <c r="T50" s="23">
        <v>386.1</v>
      </c>
      <c r="U50" s="23">
        <v>116.61</v>
      </c>
      <c r="V50" s="23">
        <v>111.27</v>
      </c>
      <c r="W50" s="23">
        <v>93.980999999999995</v>
      </c>
      <c r="X50" s="23">
        <v>27.911000000000001</v>
      </c>
      <c r="Y50" s="23">
        <v>11.012</v>
      </c>
      <c r="Z50" s="23">
        <v>11.012</v>
      </c>
    </row>
    <row r="51" spans="3:26" x14ac:dyDescent="0.25">
      <c r="C51" s="23">
        <v>166</v>
      </c>
      <c r="D51" s="23">
        <v>396</v>
      </c>
      <c r="E51" s="23">
        <v>14</v>
      </c>
      <c r="F51" s="23">
        <v>5.2582000000000004</v>
      </c>
      <c r="G51" s="23">
        <v>26.46</v>
      </c>
      <c r="H51" s="23">
        <v>25.518000000000001</v>
      </c>
      <c r="I51" s="23">
        <v>44.048999999999999</v>
      </c>
      <c r="J51" s="23">
        <v>41.811</v>
      </c>
      <c r="K51" s="23">
        <v>33.881</v>
      </c>
      <c r="L51" s="23">
        <v>1432.8</v>
      </c>
      <c r="M51" s="23">
        <v>2593.1999999999998</v>
      </c>
      <c r="N51" s="23">
        <v>2518.6</v>
      </c>
      <c r="O51" s="23">
        <v>187.2</v>
      </c>
      <c r="P51" s="23">
        <v>186.8</v>
      </c>
      <c r="Q51" s="23">
        <v>190.7</v>
      </c>
      <c r="R51" s="23">
        <v>238.29</v>
      </c>
      <c r="S51" s="23">
        <v>501.51</v>
      </c>
      <c r="T51" s="23">
        <v>435.21</v>
      </c>
      <c r="U51" s="23">
        <v>111.26</v>
      </c>
      <c r="V51" s="23">
        <v>92.069000000000003</v>
      </c>
      <c r="W51" s="23">
        <v>103.21</v>
      </c>
      <c r="X51" s="23">
        <v>6.0495000000000001</v>
      </c>
      <c r="Y51" s="23">
        <v>2.3866999999999998</v>
      </c>
      <c r="Z51" s="23">
        <v>2.3866999999999998</v>
      </c>
    </row>
    <row r="52" spans="3:26" x14ac:dyDescent="0.25">
      <c r="C52" s="23">
        <v>188</v>
      </c>
      <c r="D52" s="23">
        <v>94</v>
      </c>
      <c r="E52" s="23">
        <v>23</v>
      </c>
      <c r="F52" s="23">
        <v>3.3502000000000001</v>
      </c>
      <c r="G52" s="23">
        <v>2.9379</v>
      </c>
      <c r="H52" s="23">
        <v>1.9863999999999999</v>
      </c>
      <c r="I52" s="23">
        <v>13.32</v>
      </c>
      <c r="J52" s="23">
        <v>13.907999999999999</v>
      </c>
      <c r="K52" s="23">
        <v>11.702999999999999</v>
      </c>
      <c r="L52" s="23">
        <v>1339.6</v>
      </c>
      <c r="M52" s="23">
        <v>1472.2</v>
      </c>
      <c r="N52" s="23">
        <v>1006.2</v>
      </c>
      <c r="O52" s="23">
        <v>168.2</v>
      </c>
      <c r="P52" s="23">
        <v>138.6</v>
      </c>
      <c r="Q52" s="23">
        <v>170.4</v>
      </c>
      <c r="R52" s="23">
        <v>270.35000000000002</v>
      </c>
      <c r="S52" s="23">
        <v>333.46</v>
      </c>
      <c r="T52" s="23">
        <v>200.98</v>
      </c>
      <c r="U52" s="23">
        <v>110.12</v>
      </c>
      <c r="V52" s="23">
        <v>70.536000000000001</v>
      </c>
      <c r="W52" s="23">
        <v>85.909000000000006</v>
      </c>
      <c r="X52" s="23">
        <v>16.347000000000001</v>
      </c>
      <c r="Y52" s="23">
        <v>6.4492000000000003</v>
      </c>
      <c r="Z52" s="23">
        <v>6.4492000000000003</v>
      </c>
    </row>
    <row r="53" spans="3:26" x14ac:dyDescent="0.25">
      <c r="C53" s="23">
        <v>219</v>
      </c>
      <c r="D53" s="23">
        <v>103</v>
      </c>
      <c r="E53" s="23">
        <v>20</v>
      </c>
      <c r="F53" s="23">
        <v>0.76176999999999995</v>
      </c>
      <c r="G53" s="23">
        <v>1.1392</v>
      </c>
      <c r="H53" s="23">
        <v>3.3580999999999999</v>
      </c>
      <c r="I53" s="23">
        <v>14.021000000000001</v>
      </c>
      <c r="J53" s="23">
        <v>18.524999999999999</v>
      </c>
      <c r="K53" s="23">
        <v>12.092000000000001</v>
      </c>
      <c r="L53" s="23">
        <v>1333</v>
      </c>
      <c r="M53" s="23">
        <v>1075</v>
      </c>
      <c r="N53" s="23">
        <v>1336.8</v>
      </c>
      <c r="O53" s="23">
        <v>146.6</v>
      </c>
      <c r="P53" s="23">
        <v>166</v>
      </c>
      <c r="Q53" s="23">
        <v>126.4</v>
      </c>
      <c r="R53" s="23">
        <v>242.28</v>
      </c>
      <c r="S53" s="23">
        <v>228.59</v>
      </c>
      <c r="T53" s="23">
        <v>281.19</v>
      </c>
      <c r="U53" s="23">
        <v>84.632000000000005</v>
      </c>
      <c r="V53" s="23">
        <v>79.778000000000006</v>
      </c>
      <c r="W53" s="23">
        <v>63.515000000000001</v>
      </c>
      <c r="X53" s="23">
        <v>12.426</v>
      </c>
      <c r="Y53" s="23">
        <v>4.9023000000000003</v>
      </c>
      <c r="Z53" s="23">
        <v>4.9023000000000003</v>
      </c>
    </row>
    <row r="54" spans="3:26" x14ac:dyDescent="0.25">
      <c r="C54" s="23">
        <v>230</v>
      </c>
      <c r="D54" s="23">
        <v>144</v>
      </c>
      <c r="E54" s="23">
        <v>8</v>
      </c>
      <c r="F54" s="23">
        <v>16.260999999999999</v>
      </c>
      <c r="G54" s="23">
        <v>7.8632999999999997</v>
      </c>
      <c r="H54" s="23">
        <v>10.423999999999999</v>
      </c>
      <c r="I54" s="23">
        <v>37.084000000000003</v>
      </c>
      <c r="J54" s="23">
        <v>34.418999999999997</v>
      </c>
      <c r="K54" s="23">
        <v>18.727</v>
      </c>
      <c r="L54" s="23">
        <v>2034.8</v>
      </c>
      <c r="M54" s="23">
        <v>1848.8</v>
      </c>
      <c r="N54" s="23">
        <v>1848.8</v>
      </c>
      <c r="O54" s="23">
        <v>115.1</v>
      </c>
      <c r="P54" s="23">
        <v>115.1</v>
      </c>
      <c r="Q54" s="23">
        <v>134.9</v>
      </c>
      <c r="R54" s="23">
        <v>348.76</v>
      </c>
      <c r="S54" s="23">
        <v>392.7</v>
      </c>
      <c r="T54" s="23">
        <v>357.47</v>
      </c>
      <c r="U54" s="23">
        <v>81.509</v>
      </c>
      <c r="V54" s="23">
        <v>70.495000000000005</v>
      </c>
      <c r="W54" s="23">
        <v>82.168000000000006</v>
      </c>
      <c r="X54" s="23">
        <v>1.9307000000000001</v>
      </c>
      <c r="Y54" s="23">
        <v>0.76171999999999995</v>
      </c>
      <c r="Z54" s="23">
        <v>0.76171999999999995</v>
      </c>
    </row>
    <row r="55" spans="3:26" x14ac:dyDescent="0.25">
      <c r="C55" s="23">
        <v>232</v>
      </c>
      <c r="D55" s="23">
        <v>248</v>
      </c>
      <c r="E55" s="23">
        <v>30</v>
      </c>
      <c r="F55" s="23">
        <v>0.64622999999999997</v>
      </c>
      <c r="G55" s="23">
        <v>6.3494000000000002</v>
      </c>
      <c r="H55" s="23">
        <v>6.7927999999999997</v>
      </c>
      <c r="I55" s="23">
        <v>18.57</v>
      </c>
      <c r="J55" s="23">
        <v>18.538</v>
      </c>
      <c r="K55" s="23">
        <v>15.601000000000001</v>
      </c>
      <c r="L55" s="23">
        <v>1743.4</v>
      </c>
      <c r="M55" s="23">
        <v>2707.4</v>
      </c>
      <c r="N55" s="23">
        <v>2619</v>
      </c>
      <c r="O55" s="23">
        <v>298.8</v>
      </c>
      <c r="P55" s="23">
        <v>282</v>
      </c>
      <c r="Q55" s="23">
        <v>384.8</v>
      </c>
      <c r="R55" s="23">
        <v>445.97</v>
      </c>
      <c r="S55" s="23">
        <v>618.35</v>
      </c>
      <c r="T55" s="23">
        <v>483.09</v>
      </c>
      <c r="U55" s="23">
        <v>220.25</v>
      </c>
      <c r="V55" s="23">
        <v>191.55</v>
      </c>
      <c r="W55" s="23">
        <v>220.69</v>
      </c>
      <c r="X55" s="23">
        <v>27.911000000000001</v>
      </c>
      <c r="Y55" s="23">
        <v>11.012</v>
      </c>
      <c r="Z55" s="23">
        <v>11.012</v>
      </c>
    </row>
    <row r="56" spans="3:26" x14ac:dyDescent="0.25">
      <c r="C56" s="23">
        <v>244</v>
      </c>
      <c r="D56" s="23">
        <v>356</v>
      </c>
      <c r="E56" s="23">
        <v>18</v>
      </c>
      <c r="F56" s="23">
        <v>1.1777</v>
      </c>
      <c r="G56" s="23">
        <v>1.4443999999999999</v>
      </c>
      <c r="H56" s="23">
        <v>5.0712000000000002</v>
      </c>
      <c r="I56" s="23">
        <v>14.711</v>
      </c>
      <c r="J56" s="23">
        <v>16.04</v>
      </c>
      <c r="K56" s="23">
        <v>13.919</v>
      </c>
      <c r="L56" s="23">
        <v>1278</v>
      </c>
      <c r="M56" s="23">
        <v>1402.2</v>
      </c>
      <c r="N56" s="23">
        <v>1325.8</v>
      </c>
      <c r="O56" s="23">
        <v>176.3</v>
      </c>
      <c r="P56" s="23">
        <v>136.5</v>
      </c>
      <c r="Q56" s="23">
        <v>127.2</v>
      </c>
      <c r="R56" s="23">
        <v>218.3</v>
      </c>
      <c r="S56" s="23">
        <v>317.77999999999997</v>
      </c>
      <c r="T56" s="23">
        <v>281.19</v>
      </c>
      <c r="U56" s="23">
        <v>90.816000000000003</v>
      </c>
      <c r="V56" s="23">
        <v>60.41</v>
      </c>
      <c r="W56" s="23">
        <v>70.382999999999996</v>
      </c>
      <c r="X56" s="23">
        <v>9.9702999999999999</v>
      </c>
      <c r="Y56" s="23">
        <v>3.9336000000000002</v>
      </c>
      <c r="Z56" s="23">
        <v>3.9336000000000002</v>
      </c>
    </row>
    <row r="57" spans="3:26" x14ac:dyDescent="0.25">
      <c r="C57" s="23">
        <v>260</v>
      </c>
      <c r="D57" s="23">
        <v>264</v>
      </c>
      <c r="E57" s="23">
        <v>8</v>
      </c>
      <c r="F57" s="23">
        <v>6.6676000000000002</v>
      </c>
      <c r="G57" s="23">
        <v>17.792999999999999</v>
      </c>
      <c r="H57" s="23">
        <v>15.797000000000001</v>
      </c>
      <c r="I57" s="23">
        <v>38.384</v>
      </c>
      <c r="J57" s="23">
        <v>28.603000000000002</v>
      </c>
      <c r="K57" s="23">
        <v>22.696999999999999</v>
      </c>
      <c r="L57" s="23">
        <v>1863</v>
      </c>
      <c r="M57" s="23">
        <v>1860.8</v>
      </c>
      <c r="N57" s="23">
        <v>1853.6</v>
      </c>
      <c r="O57" s="23">
        <v>117.1</v>
      </c>
      <c r="P57" s="23">
        <v>116.1</v>
      </c>
      <c r="Q57" s="23">
        <v>138.9</v>
      </c>
      <c r="R57" s="23">
        <v>331.92</v>
      </c>
      <c r="S57" s="23">
        <v>410.24</v>
      </c>
      <c r="T57" s="23">
        <v>368.34</v>
      </c>
      <c r="U57" s="23">
        <v>81.603999999999999</v>
      </c>
      <c r="V57" s="23">
        <v>69.858999999999995</v>
      </c>
      <c r="W57" s="23">
        <v>85.275999999999996</v>
      </c>
      <c r="X57" s="23">
        <v>1.9307000000000001</v>
      </c>
      <c r="Y57" s="23">
        <v>0.76171999999999995</v>
      </c>
      <c r="Z57" s="23">
        <v>0.76171999999999995</v>
      </c>
    </row>
    <row r="58" spans="3:26" x14ac:dyDescent="0.25">
      <c r="C58" s="23">
        <v>262</v>
      </c>
      <c r="D58" s="23">
        <v>297</v>
      </c>
      <c r="E58" s="23">
        <v>10</v>
      </c>
      <c r="F58" s="23">
        <v>9.9489999999999998</v>
      </c>
      <c r="G58" s="23">
        <v>7.2438000000000002</v>
      </c>
      <c r="H58" s="23">
        <v>11.718</v>
      </c>
      <c r="I58" s="23">
        <v>35.533999999999999</v>
      </c>
      <c r="J58" s="23">
        <v>29.690999999999999</v>
      </c>
      <c r="K58" s="23">
        <v>20.268999999999998</v>
      </c>
      <c r="L58" s="23">
        <v>1844.6</v>
      </c>
      <c r="M58" s="23">
        <v>1728.8</v>
      </c>
      <c r="N58" s="23">
        <v>1800</v>
      </c>
      <c r="O58" s="23">
        <v>115.1</v>
      </c>
      <c r="P58" s="23">
        <v>115.1</v>
      </c>
      <c r="Q58" s="23">
        <v>135.9</v>
      </c>
      <c r="R58" s="23">
        <v>329.41</v>
      </c>
      <c r="S58" s="23">
        <v>389.19</v>
      </c>
      <c r="T58" s="23">
        <v>363.48</v>
      </c>
      <c r="U58" s="23">
        <v>80.221999999999994</v>
      </c>
      <c r="V58" s="23">
        <v>69.918999999999997</v>
      </c>
      <c r="W58" s="23">
        <v>83.873999999999995</v>
      </c>
      <c r="X58" s="23">
        <v>3.1187999999999998</v>
      </c>
      <c r="Y58" s="23">
        <v>1.2304999999999999</v>
      </c>
      <c r="Z58" s="23">
        <v>1.2304999999999999</v>
      </c>
    </row>
    <row r="59" spans="3:26" x14ac:dyDescent="0.25">
      <c r="C59" s="23">
        <v>267</v>
      </c>
      <c r="D59" s="23">
        <v>448</v>
      </c>
      <c r="E59" s="23">
        <v>22</v>
      </c>
      <c r="F59" s="23">
        <v>1.1084000000000001</v>
      </c>
      <c r="G59" s="23">
        <v>0.26793</v>
      </c>
      <c r="H59" s="23">
        <v>1.4208000000000001</v>
      </c>
      <c r="I59" s="23">
        <v>14.029</v>
      </c>
      <c r="J59" s="23">
        <v>20.010000000000002</v>
      </c>
      <c r="K59" s="23">
        <v>11.932</v>
      </c>
      <c r="L59" s="23">
        <v>1699.6</v>
      </c>
      <c r="M59" s="23">
        <v>706</v>
      </c>
      <c r="N59" s="23">
        <v>1204</v>
      </c>
      <c r="O59" s="23">
        <v>110.2</v>
      </c>
      <c r="P59" s="23">
        <v>143.4</v>
      </c>
      <c r="Q59" s="23">
        <v>105.5</v>
      </c>
      <c r="R59" s="23">
        <v>278.95</v>
      </c>
      <c r="S59" s="23">
        <v>134.5</v>
      </c>
      <c r="T59" s="23">
        <v>221.69</v>
      </c>
      <c r="U59" s="23">
        <v>76.361000000000004</v>
      </c>
      <c r="V59" s="23">
        <v>72.340999999999994</v>
      </c>
      <c r="W59" s="23">
        <v>50.069000000000003</v>
      </c>
      <c r="X59" s="23">
        <v>15</v>
      </c>
      <c r="Y59" s="23">
        <v>5.9180000000000001</v>
      </c>
      <c r="Z59" s="23">
        <v>5.9180000000000001</v>
      </c>
    </row>
    <row r="60" spans="3:26" x14ac:dyDescent="0.25">
      <c r="C60" s="23">
        <v>284</v>
      </c>
      <c r="D60" s="23">
        <v>80</v>
      </c>
      <c r="E60" s="23">
        <v>14</v>
      </c>
      <c r="F60" s="23">
        <v>1.0797000000000001</v>
      </c>
      <c r="G60" s="23">
        <v>8.1167999999999996</v>
      </c>
      <c r="H60" s="23">
        <v>3.6446000000000001</v>
      </c>
      <c r="I60" s="23">
        <v>17.462</v>
      </c>
      <c r="J60" s="23">
        <v>15.079000000000001</v>
      </c>
      <c r="K60" s="23">
        <v>17.231000000000002</v>
      </c>
      <c r="L60" s="23">
        <v>1433.2</v>
      </c>
      <c r="M60" s="23">
        <v>1482.2</v>
      </c>
      <c r="N60" s="23">
        <v>1463.8</v>
      </c>
      <c r="O60" s="23">
        <v>112.5</v>
      </c>
      <c r="P60" s="23">
        <v>92.1</v>
      </c>
      <c r="Q60" s="23">
        <v>137.9</v>
      </c>
      <c r="R60" s="23">
        <v>251.9</v>
      </c>
      <c r="S60" s="23">
        <v>363.69</v>
      </c>
      <c r="T60" s="23">
        <v>293.07</v>
      </c>
      <c r="U60" s="23">
        <v>75.932000000000002</v>
      </c>
      <c r="V60" s="23">
        <v>54.034999999999997</v>
      </c>
      <c r="W60" s="23">
        <v>77.388000000000005</v>
      </c>
      <c r="X60" s="23">
        <v>6.0495000000000001</v>
      </c>
      <c r="Y60" s="23">
        <v>2.3866999999999998</v>
      </c>
      <c r="Z60" s="23">
        <v>2.3866999999999998</v>
      </c>
    </row>
    <row r="61" spans="3:26" x14ac:dyDescent="0.25">
      <c r="C61" s="23">
        <v>330</v>
      </c>
      <c r="D61" s="23">
        <v>84</v>
      </c>
      <c r="E61" s="23">
        <v>14</v>
      </c>
      <c r="F61" s="23">
        <v>6.7881999999999998</v>
      </c>
      <c r="G61" s="23">
        <v>4.3701999999999996</v>
      </c>
      <c r="H61" s="23">
        <v>7.4432999999999998</v>
      </c>
      <c r="I61" s="23">
        <v>17.646000000000001</v>
      </c>
      <c r="J61" s="23">
        <v>18.268000000000001</v>
      </c>
      <c r="K61" s="23">
        <v>16.376999999999999</v>
      </c>
      <c r="L61" s="23">
        <v>1474</v>
      </c>
      <c r="M61" s="23">
        <v>1460.2</v>
      </c>
      <c r="N61" s="23">
        <v>1458.8</v>
      </c>
      <c r="O61" s="23">
        <v>112.1</v>
      </c>
      <c r="P61" s="23">
        <v>112.1</v>
      </c>
      <c r="Q61" s="23">
        <v>129.19999999999999</v>
      </c>
      <c r="R61" s="23">
        <v>283.8</v>
      </c>
      <c r="S61" s="23">
        <v>347</v>
      </c>
      <c r="T61" s="23">
        <v>289.51</v>
      </c>
      <c r="U61" s="23">
        <v>71.206000000000003</v>
      </c>
      <c r="V61" s="23">
        <v>59.125999999999998</v>
      </c>
      <c r="W61" s="23">
        <v>72.569999999999993</v>
      </c>
      <c r="X61" s="23">
        <v>6.0495000000000001</v>
      </c>
      <c r="Y61" s="23">
        <v>2.3866999999999998</v>
      </c>
      <c r="Z61" s="23">
        <v>2.3866999999999998</v>
      </c>
    </row>
    <row r="62" spans="3:26" x14ac:dyDescent="0.25">
      <c r="C62" s="23">
        <v>350</v>
      </c>
      <c r="D62" s="23">
        <v>58</v>
      </c>
      <c r="E62" s="23">
        <v>12</v>
      </c>
      <c r="F62" s="23">
        <v>7.9218999999999999</v>
      </c>
      <c r="G62" s="23">
        <v>6.1047000000000002</v>
      </c>
      <c r="H62" s="23">
        <v>8.6079000000000008</v>
      </c>
      <c r="I62" s="23">
        <v>22.385999999999999</v>
      </c>
      <c r="J62" s="23">
        <v>20.463000000000001</v>
      </c>
      <c r="K62" s="23">
        <v>17.776</v>
      </c>
      <c r="L62" s="23">
        <v>1612.6</v>
      </c>
      <c r="M62" s="23">
        <v>1604.8</v>
      </c>
      <c r="N62" s="23">
        <v>1653.2</v>
      </c>
      <c r="O62" s="23">
        <v>123</v>
      </c>
      <c r="P62" s="23">
        <v>111.3</v>
      </c>
      <c r="Q62" s="23">
        <v>134.9</v>
      </c>
      <c r="R62" s="23">
        <v>291.95</v>
      </c>
      <c r="S62" s="23">
        <v>357.03</v>
      </c>
      <c r="T62" s="23">
        <v>327.99</v>
      </c>
      <c r="U62" s="23">
        <v>74.117000000000004</v>
      </c>
      <c r="V62" s="23">
        <v>62.3</v>
      </c>
      <c r="W62" s="23">
        <v>77.631</v>
      </c>
      <c r="X62" s="23">
        <v>4.3464999999999998</v>
      </c>
      <c r="Y62" s="23">
        <v>1.7148000000000001</v>
      </c>
      <c r="Z62" s="23">
        <v>1.7148000000000001</v>
      </c>
    </row>
    <row r="63" spans="3:26" x14ac:dyDescent="0.25">
      <c r="C63" s="23">
        <v>392</v>
      </c>
      <c r="D63" s="23">
        <v>267</v>
      </c>
      <c r="E63" s="23">
        <v>10</v>
      </c>
      <c r="F63" s="23">
        <v>2.9599000000000002</v>
      </c>
      <c r="G63" s="23">
        <v>8.3917000000000002</v>
      </c>
      <c r="H63" s="23">
        <v>14.632999999999999</v>
      </c>
      <c r="I63" s="23">
        <v>25.422000000000001</v>
      </c>
      <c r="J63" s="23">
        <v>24.181000000000001</v>
      </c>
      <c r="K63" s="23">
        <v>20.146999999999998</v>
      </c>
      <c r="L63" s="23">
        <v>1729.2</v>
      </c>
      <c r="M63" s="23">
        <v>1728.8</v>
      </c>
      <c r="N63" s="23">
        <v>1765.6</v>
      </c>
      <c r="O63" s="23">
        <v>128.9</v>
      </c>
      <c r="P63" s="23">
        <v>128.5</v>
      </c>
      <c r="Q63" s="23">
        <v>135.9</v>
      </c>
      <c r="R63" s="23">
        <v>299.22000000000003</v>
      </c>
      <c r="S63" s="23">
        <v>384.28</v>
      </c>
      <c r="T63" s="23">
        <v>362.24</v>
      </c>
      <c r="U63" s="23">
        <v>78.180000000000007</v>
      </c>
      <c r="V63" s="23">
        <v>68.929000000000002</v>
      </c>
      <c r="W63" s="23">
        <v>83.403000000000006</v>
      </c>
      <c r="X63" s="23">
        <v>3.1187999999999998</v>
      </c>
      <c r="Y63" s="23">
        <v>1.2304999999999999</v>
      </c>
      <c r="Z63" s="23">
        <v>1.2304999999999999</v>
      </c>
    </row>
    <row r="64" spans="3:26" x14ac:dyDescent="0.25">
      <c r="C64" s="23">
        <v>405</v>
      </c>
      <c r="D64" s="23">
        <v>400</v>
      </c>
      <c r="E64" s="23">
        <v>16</v>
      </c>
      <c r="F64" s="23">
        <v>1.7591000000000001</v>
      </c>
      <c r="G64" s="23">
        <v>1.6202000000000001</v>
      </c>
      <c r="H64" s="23">
        <v>3.5592000000000001</v>
      </c>
      <c r="I64" s="23">
        <v>15.888</v>
      </c>
      <c r="J64" s="23">
        <v>18.919</v>
      </c>
      <c r="K64" s="23">
        <v>14.457000000000001</v>
      </c>
      <c r="L64" s="23">
        <v>1265.2</v>
      </c>
      <c r="M64" s="23">
        <v>1370</v>
      </c>
      <c r="N64" s="23">
        <v>1545.8</v>
      </c>
      <c r="O64" s="23">
        <v>130.9</v>
      </c>
      <c r="P64" s="23">
        <v>134.6</v>
      </c>
      <c r="Q64" s="23">
        <v>120.8</v>
      </c>
      <c r="R64" s="23">
        <v>215.38</v>
      </c>
      <c r="S64" s="23">
        <v>300.24</v>
      </c>
      <c r="T64" s="23">
        <v>315.97000000000003</v>
      </c>
      <c r="U64" s="23">
        <v>72.385000000000005</v>
      </c>
      <c r="V64" s="23">
        <v>65.125</v>
      </c>
      <c r="W64" s="23">
        <v>71.105999999999995</v>
      </c>
      <c r="X64" s="23">
        <v>7.8712999999999997</v>
      </c>
      <c r="Y64" s="23">
        <v>3.1055000000000001</v>
      </c>
      <c r="Z64" s="23">
        <v>3.1055000000000001</v>
      </c>
    </row>
    <row r="65" spans="1:26" x14ac:dyDescent="0.25">
      <c r="C65" s="23">
        <v>416</v>
      </c>
      <c r="D65" s="23">
        <v>37</v>
      </c>
      <c r="E65" s="23">
        <v>15</v>
      </c>
      <c r="F65" s="23">
        <v>13.968</v>
      </c>
      <c r="G65" s="23">
        <v>23.54</v>
      </c>
      <c r="H65" s="23">
        <v>9.5940999999999992</v>
      </c>
      <c r="I65" s="23">
        <v>29.204999999999998</v>
      </c>
      <c r="J65" s="23">
        <v>21.079000000000001</v>
      </c>
      <c r="K65" s="23">
        <v>26.306999999999999</v>
      </c>
      <c r="L65" s="23">
        <v>1898.2</v>
      </c>
      <c r="M65" s="23">
        <v>2504.6</v>
      </c>
      <c r="N65" s="23">
        <v>1857.8</v>
      </c>
      <c r="O65" s="23">
        <v>119.3</v>
      </c>
      <c r="P65" s="23">
        <v>115.1</v>
      </c>
      <c r="Q65" s="23">
        <v>138.9</v>
      </c>
      <c r="R65" s="23">
        <v>348.06</v>
      </c>
      <c r="S65" s="23">
        <v>476.81</v>
      </c>
      <c r="T65" s="23">
        <v>353.52</v>
      </c>
      <c r="U65" s="23">
        <v>83.001000000000005</v>
      </c>
      <c r="V65" s="23">
        <v>68.331999999999994</v>
      </c>
      <c r="W65" s="23">
        <v>89.194999999999993</v>
      </c>
      <c r="X65" s="23">
        <v>7</v>
      </c>
      <c r="Y65" s="23">
        <v>2.7616999999999998</v>
      </c>
      <c r="Z65" s="23">
        <v>2.7616999999999998</v>
      </c>
    </row>
    <row r="66" spans="1:26" x14ac:dyDescent="0.25">
      <c r="C66" s="23">
        <v>419</v>
      </c>
      <c r="D66" s="23">
        <v>72</v>
      </c>
      <c r="E66" s="23">
        <v>12</v>
      </c>
      <c r="F66" s="23">
        <v>5.2577999999999996</v>
      </c>
      <c r="G66" s="23">
        <v>4.8055000000000003</v>
      </c>
      <c r="H66" s="23">
        <v>9.5724999999999998</v>
      </c>
      <c r="I66" s="23">
        <v>23.326000000000001</v>
      </c>
      <c r="J66" s="23">
        <v>23.045000000000002</v>
      </c>
      <c r="K66" s="23">
        <v>19.638000000000002</v>
      </c>
      <c r="L66" s="23">
        <v>1613.4</v>
      </c>
      <c r="M66" s="23">
        <v>1680.4</v>
      </c>
      <c r="N66" s="23">
        <v>1741.8</v>
      </c>
      <c r="O66" s="23">
        <v>143</v>
      </c>
      <c r="P66" s="23">
        <v>128.30000000000001</v>
      </c>
      <c r="Q66" s="23">
        <v>135.9</v>
      </c>
      <c r="R66" s="23">
        <v>286.89</v>
      </c>
      <c r="S66" s="23">
        <v>372.52</v>
      </c>
      <c r="T66" s="23">
        <v>353.55</v>
      </c>
      <c r="U66" s="23">
        <v>78.974999999999994</v>
      </c>
      <c r="V66" s="23">
        <v>68.39</v>
      </c>
      <c r="W66" s="23">
        <v>81.638000000000005</v>
      </c>
      <c r="X66" s="23">
        <v>4.3464999999999998</v>
      </c>
      <c r="Y66" s="23">
        <v>1.7148000000000001</v>
      </c>
      <c r="Z66" s="23">
        <v>1.7148000000000001</v>
      </c>
    </row>
    <row r="67" spans="1:26" x14ac:dyDescent="0.25">
      <c r="C67" s="23">
        <v>426</v>
      </c>
      <c r="D67" s="23">
        <v>393</v>
      </c>
      <c r="E67" s="23">
        <v>13</v>
      </c>
      <c r="F67" s="23">
        <v>4.7522000000000002</v>
      </c>
      <c r="G67" s="23">
        <v>7.4207999999999998</v>
      </c>
      <c r="H67" s="23">
        <v>10.351000000000001</v>
      </c>
      <c r="I67" s="23">
        <v>26.273</v>
      </c>
      <c r="J67" s="23">
        <v>22.919</v>
      </c>
      <c r="K67" s="23">
        <v>17.844000000000001</v>
      </c>
      <c r="L67" s="23">
        <v>1533.6</v>
      </c>
      <c r="M67" s="23">
        <v>1516.8</v>
      </c>
      <c r="N67" s="23">
        <v>1576.8</v>
      </c>
      <c r="O67" s="23">
        <v>143.80000000000001</v>
      </c>
      <c r="P67" s="23">
        <v>132.6</v>
      </c>
      <c r="Q67" s="23">
        <v>134.9</v>
      </c>
      <c r="R67" s="23">
        <v>279.82</v>
      </c>
      <c r="S67" s="23">
        <v>366.45</v>
      </c>
      <c r="T67" s="23">
        <v>338.88</v>
      </c>
      <c r="U67" s="23">
        <v>77.805999999999997</v>
      </c>
      <c r="V67" s="23">
        <v>65.647999999999996</v>
      </c>
      <c r="W67" s="23">
        <v>80.046000000000006</v>
      </c>
      <c r="X67" s="23">
        <v>5.2178000000000004</v>
      </c>
      <c r="Y67" s="23">
        <v>2.0586000000000002</v>
      </c>
      <c r="Z67" s="23">
        <v>2.0586000000000002</v>
      </c>
    </row>
    <row r="68" spans="1:26" x14ac:dyDescent="0.25">
      <c r="C68" s="23">
        <v>427</v>
      </c>
      <c r="D68" s="23">
        <v>610</v>
      </c>
      <c r="E68" s="23">
        <v>35</v>
      </c>
      <c r="F68" s="23">
        <v>6.6212999999999997</v>
      </c>
      <c r="G68" s="23">
        <v>7.5179</v>
      </c>
      <c r="H68" s="23">
        <v>9.4704999999999995</v>
      </c>
      <c r="I68" s="23">
        <v>41.715000000000003</v>
      </c>
      <c r="J68" s="23">
        <v>39.874000000000002</v>
      </c>
      <c r="K68" s="23">
        <v>17.256</v>
      </c>
      <c r="L68" s="23">
        <v>4713</v>
      </c>
      <c r="M68" s="23">
        <v>4272</v>
      </c>
      <c r="N68" s="23">
        <v>4097.8</v>
      </c>
      <c r="O68" s="23">
        <v>334.1</v>
      </c>
      <c r="P68" s="23">
        <v>333.9</v>
      </c>
      <c r="Q68" s="23">
        <v>615.9</v>
      </c>
      <c r="R68" s="23">
        <v>890.38</v>
      </c>
      <c r="S68" s="23">
        <v>1027.8</v>
      </c>
      <c r="T68" s="23">
        <v>753.72</v>
      </c>
      <c r="U68" s="23">
        <v>296.3</v>
      </c>
      <c r="V68" s="23">
        <v>212.83</v>
      </c>
      <c r="W68" s="23">
        <v>288.07</v>
      </c>
      <c r="X68" s="23">
        <v>38.128999999999998</v>
      </c>
      <c r="Y68" s="23">
        <v>15.042999999999999</v>
      </c>
      <c r="Z68" s="23">
        <v>15.042999999999999</v>
      </c>
    </row>
    <row r="69" spans="1:26" x14ac:dyDescent="0.25">
      <c r="C69" s="23">
        <v>448</v>
      </c>
      <c r="D69" s="23">
        <v>164</v>
      </c>
      <c r="E69" s="23">
        <v>17</v>
      </c>
      <c r="F69" s="23">
        <v>9.8394999999999992</v>
      </c>
      <c r="G69" s="23">
        <v>5.4122000000000003</v>
      </c>
      <c r="H69" s="23">
        <v>4.95</v>
      </c>
      <c r="I69" s="23">
        <v>24.468</v>
      </c>
      <c r="J69" s="23">
        <v>21.18</v>
      </c>
      <c r="K69" s="23">
        <v>15.723000000000001</v>
      </c>
      <c r="L69" s="23">
        <v>2112.6</v>
      </c>
      <c r="M69" s="23">
        <v>1562.2</v>
      </c>
      <c r="N69" s="23">
        <v>1568.6</v>
      </c>
      <c r="O69" s="23">
        <v>196.4</v>
      </c>
      <c r="P69" s="23">
        <v>175.8</v>
      </c>
      <c r="Q69" s="23">
        <v>147.19999999999999</v>
      </c>
      <c r="R69" s="23">
        <v>365.32</v>
      </c>
      <c r="S69" s="23">
        <v>341.6</v>
      </c>
      <c r="T69" s="23">
        <v>310.43</v>
      </c>
      <c r="U69" s="23">
        <v>115.78</v>
      </c>
      <c r="V69" s="23">
        <v>105.86</v>
      </c>
      <c r="W69" s="23">
        <v>88.11</v>
      </c>
      <c r="X69" s="23">
        <v>8.9009999999999998</v>
      </c>
      <c r="Y69" s="23">
        <v>3.5116999999999998</v>
      </c>
      <c r="Z69" s="23">
        <v>3.5116999999999998</v>
      </c>
    </row>
    <row r="70" spans="1:26" x14ac:dyDescent="0.25">
      <c r="C70" s="23">
        <v>479</v>
      </c>
      <c r="D70" s="23">
        <v>190</v>
      </c>
      <c r="E70" s="23">
        <v>13</v>
      </c>
      <c r="F70" s="23">
        <v>6.3692000000000002</v>
      </c>
      <c r="G70" s="23">
        <v>7.9550999999999998</v>
      </c>
      <c r="H70" s="23">
        <v>8.2876999999999992</v>
      </c>
      <c r="I70" s="23">
        <v>30.89</v>
      </c>
      <c r="J70" s="23">
        <v>25.295999999999999</v>
      </c>
      <c r="K70" s="23">
        <v>18.757000000000001</v>
      </c>
      <c r="L70" s="23">
        <v>1949.4</v>
      </c>
      <c r="M70" s="23">
        <v>1580.6</v>
      </c>
      <c r="N70" s="23">
        <v>1595</v>
      </c>
      <c r="O70" s="23">
        <v>116.7</v>
      </c>
      <c r="P70" s="23">
        <v>115.9</v>
      </c>
      <c r="Q70" s="23">
        <v>138.9</v>
      </c>
      <c r="R70" s="23">
        <v>333.25</v>
      </c>
      <c r="S70" s="23">
        <v>372.78</v>
      </c>
      <c r="T70" s="23">
        <v>327.66000000000003</v>
      </c>
      <c r="U70" s="23">
        <v>79.27</v>
      </c>
      <c r="V70" s="23">
        <v>67.373000000000005</v>
      </c>
      <c r="W70" s="23">
        <v>79.251000000000005</v>
      </c>
      <c r="X70" s="23">
        <v>5.2178000000000004</v>
      </c>
      <c r="Y70" s="23">
        <v>2.0586000000000002</v>
      </c>
      <c r="Z70" s="23">
        <v>2.0586000000000002</v>
      </c>
    </row>
    <row r="71" spans="1:26" x14ac:dyDescent="0.25">
      <c r="C71" s="23">
        <v>492</v>
      </c>
      <c r="D71" s="23">
        <v>330</v>
      </c>
      <c r="E71" s="23">
        <v>11</v>
      </c>
      <c r="F71" s="23">
        <v>8.2866</v>
      </c>
      <c r="G71" s="23">
        <v>15.882999999999999</v>
      </c>
      <c r="H71" s="23">
        <v>10.422000000000001</v>
      </c>
      <c r="I71" s="23">
        <v>34.951000000000001</v>
      </c>
      <c r="J71" s="23">
        <v>24.771000000000001</v>
      </c>
      <c r="K71" s="23">
        <v>21.675999999999998</v>
      </c>
      <c r="L71" s="23">
        <v>1691.4</v>
      </c>
      <c r="M71" s="23">
        <v>1748.2</v>
      </c>
      <c r="N71" s="23">
        <v>1671.4</v>
      </c>
      <c r="O71" s="23">
        <v>124.3</v>
      </c>
      <c r="P71" s="23">
        <v>113.9</v>
      </c>
      <c r="Q71" s="23">
        <v>138.9</v>
      </c>
      <c r="R71" s="23">
        <v>313.02</v>
      </c>
      <c r="S71" s="23">
        <v>398.95</v>
      </c>
      <c r="T71" s="23">
        <v>344.52</v>
      </c>
      <c r="U71" s="23">
        <v>81.653000000000006</v>
      </c>
      <c r="V71" s="23">
        <v>66.739999999999995</v>
      </c>
      <c r="W71" s="23">
        <v>83.260999999999996</v>
      </c>
      <c r="X71" s="23">
        <v>3.7128999999999999</v>
      </c>
      <c r="Y71" s="23">
        <v>1.4648000000000001</v>
      </c>
      <c r="Z71" s="23">
        <v>1.4648000000000001</v>
      </c>
    </row>
    <row r="72" spans="1:26" x14ac:dyDescent="0.25">
      <c r="C72" s="23">
        <v>572</v>
      </c>
      <c r="D72" s="23">
        <v>267</v>
      </c>
      <c r="E72" s="23">
        <v>20</v>
      </c>
      <c r="F72" s="23">
        <v>15.369</v>
      </c>
      <c r="G72" s="23">
        <v>26.251999999999999</v>
      </c>
      <c r="H72" s="23">
        <v>24.904</v>
      </c>
      <c r="I72" s="23">
        <v>37.200000000000003</v>
      </c>
      <c r="J72" s="23">
        <v>34.875</v>
      </c>
      <c r="K72" s="23">
        <v>31.634</v>
      </c>
      <c r="L72" s="23">
        <v>2344.8000000000002</v>
      </c>
      <c r="M72" s="23">
        <v>3206.8</v>
      </c>
      <c r="N72" s="23">
        <v>3142.2</v>
      </c>
      <c r="O72" s="23">
        <v>185</v>
      </c>
      <c r="P72" s="23">
        <v>181</v>
      </c>
      <c r="Q72" s="23">
        <v>355.5</v>
      </c>
      <c r="R72" s="23">
        <v>404.67</v>
      </c>
      <c r="S72" s="23">
        <v>707.36</v>
      </c>
      <c r="T72" s="23">
        <v>612.87</v>
      </c>
      <c r="U72" s="23">
        <v>156.21</v>
      </c>
      <c r="V72" s="23">
        <v>135.24</v>
      </c>
      <c r="W72" s="23">
        <v>241.97</v>
      </c>
      <c r="X72" s="23">
        <v>12.426</v>
      </c>
      <c r="Y72" s="23">
        <v>4.9023000000000003</v>
      </c>
      <c r="Z72" s="23">
        <v>4.9023000000000003</v>
      </c>
    </row>
    <row r="73" spans="1:26" x14ac:dyDescent="0.25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6" s="23" customFormat="1" x14ac:dyDescent="0.25">
      <c r="B74" s="23" t="s">
        <v>53</v>
      </c>
      <c r="C74" s="23" t="s">
        <v>52</v>
      </c>
    </row>
    <row r="75" spans="1:26" x14ac:dyDescent="0.25">
      <c r="A75" s="2" t="s">
        <v>50</v>
      </c>
      <c r="B75">
        <f>VLOOKUP(A75,mediciones,11,FALSE)</f>
        <v>33.881</v>
      </c>
      <c r="C75" s="6">
        <f>NORMDIST(B75,$K$14,$K$11,FALSE)</f>
        <v>7.4539082520262363E-8</v>
      </c>
    </row>
    <row r="76" spans="1:26" x14ac:dyDescent="0.25">
      <c r="B76" s="2">
        <v>16.79</v>
      </c>
      <c r="C76" s="6">
        <f>NORMDIST(B76,$K$14,$K$11,FALSE)</f>
        <v>0.12499918196905063</v>
      </c>
    </row>
    <row r="78" spans="1:26" x14ac:dyDescent="0.25">
      <c r="C78">
        <f>CONFIDENCE(0.1,K11,15)</f>
        <v>1.3554523693867722</v>
      </c>
    </row>
  </sheetData>
  <sortState ref="A26:Z48">
    <sortCondition ref="B26:B48"/>
  </sortState>
  <mergeCells count="7">
    <mergeCell ref="F24:K24"/>
    <mergeCell ref="L24:Q24"/>
    <mergeCell ref="R24:W24"/>
    <mergeCell ref="B24:E24"/>
    <mergeCell ref="F5:K5"/>
    <mergeCell ref="L5:Q5"/>
    <mergeCell ref="R5:W5"/>
  </mergeCells>
  <conditionalFormatting sqref="K26:K48">
    <cfRule type="cellIs" dxfId="2" priority="3" operator="lessThan">
      <formula>14</formula>
    </cfRule>
  </conditionalFormatting>
  <conditionalFormatting sqref="B76">
    <cfRule type="cellIs" dxfId="1" priority="2" operator="lessThan">
      <formula>14</formula>
    </cfRule>
  </conditionalFormatting>
  <conditionalFormatting sqref="B76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comparacion con rangos varicela</vt:lpstr>
      <vt:lpstr>ampollas solamente</vt:lpstr>
      <vt:lpstr>todo</vt:lpstr>
      <vt:lpstr>'comparacion con rangos varicela'!mediciones</vt:lpstr>
      <vt:lpstr>mediciones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2012-08-20T08:55:49Z</dcterms:modified>
</cp:coreProperties>
</file>