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60" yWindow="300" windowWidth="14880" windowHeight="7815" activeTab="1"/>
  </bookViews>
  <sheets>
    <sheet name="ampollas solamente" sheetId="1" r:id="rId1"/>
    <sheet name="tod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W15" i="2" l="1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S20" i="2" l="1"/>
  <c r="O19" i="2"/>
  <c r="G20" i="2"/>
  <c r="P17" i="2"/>
  <c r="I17" i="2"/>
  <c r="L20" i="2"/>
  <c r="H20" i="2"/>
  <c r="U18" i="2"/>
  <c r="Q17" i="2"/>
  <c r="M17" i="2"/>
  <c r="I18" i="2"/>
  <c r="W18" i="2"/>
  <c r="Q18" i="2"/>
  <c r="U17" i="2"/>
  <c r="M18" i="2"/>
  <c r="R20" i="2"/>
  <c r="N19" i="2"/>
  <c r="J20" i="2"/>
  <c r="W17" i="2"/>
  <c r="O17" i="2"/>
  <c r="K18" i="2"/>
  <c r="G17" i="2"/>
  <c r="S9" i="2"/>
  <c r="G18" i="2"/>
  <c r="M19" i="2"/>
  <c r="V19" i="2"/>
  <c r="S18" i="2"/>
  <c r="J19" i="2"/>
  <c r="O18" i="2"/>
  <c r="T17" i="2"/>
  <c r="P18" i="2"/>
  <c r="L18" i="2"/>
  <c r="H18" i="2"/>
  <c r="U9" i="2"/>
  <c r="Q9" i="2"/>
  <c r="M9" i="2"/>
  <c r="S17" i="2"/>
  <c r="K17" i="2"/>
  <c r="R19" i="2"/>
  <c r="T19" i="2"/>
  <c r="P19" i="2"/>
  <c r="L19" i="2"/>
  <c r="H19" i="2"/>
  <c r="W19" i="2"/>
  <c r="W21" i="2" s="1"/>
  <c r="W20" i="2"/>
  <c r="N9" i="2"/>
  <c r="Q20" i="2"/>
  <c r="R18" i="2"/>
  <c r="N18" i="2"/>
  <c r="J18" i="2"/>
  <c r="K9" i="2"/>
  <c r="G9" i="2"/>
  <c r="G19" i="2"/>
  <c r="H17" i="2"/>
  <c r="U20" i="2"/>
  <c r="M20" i="2"/>
  <c r="I19" i="2"/>
  <c r="V17" i="2"/>
  <c r="R17" i="2"/>
  <c r="N17" i="2"/>
  <c r="J17" i="2"/>
  <c r="L17" i="2"/>
  <c r="I9" i="2"/>
  <c r="T18" i="2"/>
  <c r="V9" i="2"/>
  <c r="R9" i="2"/>
  <c r="J9" i="2"/>
  <c r="F9" i="2"/>
  <c r="F17" i="2"/>
  <c r="I20" i="2"/>
  <c r="V18" i="2"/>
  <c r="P9" i="2"/>
  <c r="L9" i="2"/>
  <c r="H9" i="2"/>
  <c r="S19" i="2"/>
  <c r="O20" i="2"/>
  <c r="K19" i="2"/>
  <c r="W9" i="2"/>
  <c r="O9" i="2"/>
  <c r="P20" i="2"/>
  <c r="K20" i="2"/>
  <c r="T20" i="2"/>
  <c r="U19" i="2"/>
  <c r="Q19" i="2"/>
  <c r="V20" i="2"/>
  <c r="N20" i="2"/>
  <c r="T9" i="2"/>
  <c r="F19" i="2"/>
  <c r="F18" i="2"/>
  <c r="F20" i="2"/>
  <c r="O21" i="2" l="1"/>
  <c r="G21" i="2"/>
  <c r="U21" i="2"/>
  <c r="M21" i="2"/>
  <c r="I21" i="2"/>
  <c r="Q21" i="2"/>
  <c r="S21" i="2"/>
  <c r="V21" i="2"/>
  <c r="P21" i="2"/>
  <c r="H21" i="2"/>
  <c r="L21" i="2"/>
  <c r="K21" i="2"/>
  <c r="N21" i="2"/>
  <c r="T21" i="2"/>
  <c r="J21" i="2"/>
  <c r="R21" i="2"/>
  <c r="F21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E18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7" i="1"/>
</calcChain>
</file>

<file path=xl/sharedStrings.xml><?xml version="1.0" encoding="utf-8"?>
<sst xmlns="http://schemas.openxmlformats.org/spreadsheetml/2006/main" count="145" uniqueCount="52">
  <si>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</si>
  <si>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</si>
  <si>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</si>
  <si>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</si>
  <si>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</si>
  <si>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</si>
  <si>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</si>
  <si>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</si>
  <si>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</si>
  <si>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</si>
  <si>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</si>
  <si>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</si>
  <si>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</si>
  <si>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</si>
  <si>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</si>
  <si>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</si>
  <si>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</si>
  <si>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</si>
  <si>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</si>
  <si>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</si>
  <si>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</si>
  <si>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</si>
  <si>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</si>
  <si>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</si>
  <si>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</si>
  <si>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</si>
  <si>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</si>
  <si>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</si>
  <si>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</si>
  <si>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</si>
  <si>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</si>
  <si>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</si>
  <si>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</si>
  <si>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</si>
  <si>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</si>
  <si>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Mediciones de KLD, Norma uno y norma dos para un conjunto reducido de imágenes</t>
  </si>
  <si>
    <t>El histograma promedio utulizado coresponde a las imágenes que se utilizaron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</si>
  <si>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</si>
  <si>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</si>
  <si>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</si>
  <si>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</si>
  <si>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</si>
  <si>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</si>
  <si>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</si>
  <si>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</si>
  <si>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</si>
  <si>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</si>
  <si>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</si>
  <si>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>herpes_zoster_309</t>
  </si>
  <si>
    <t>herpes_zoster_8</t>
  </si>
  <si>
    <t>herpes_zoster_114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</si>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</sst>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16" applyNumberFormat="0" applyAlignment="0" applyProtection="0"/>
    <xf numFmtId="0" fontId="12" fillId="9" borderId="17" applyNumberFormat="0" applyAlignment="0" applyProtection="0"/>
    <xf numFmtId="0" fontId="13" fillId="9" borderId="16" applyNumberFormat="0" applyAlignment="0" applyProtection="0"/>
    <xf numFmtId="0" fontId="14" fillId="0" borderId="18" applyNumberFormat="0" applyFill="0" applyAlignment="0" applyProtection="0"/>
    <xf numFmtId="0" fontId="15" fillId="10" borderId="19" applyNumberFormat="0" applyAlignment="0" applyProtection="0"/>
    <xf numFmtId="0" fontId="16" fillId="0" borderId="0" applyNumberFormat="0" applyFill="0" applyBorder="0" applyAlignment="0" applyProtection="0"/>
    <xf numFmtId="0" fontId="3" fillId="11" borderId="2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8" fillId="35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9"/>
  <sheetViews>
    <sheetView workbookViewId="0">
      <selection activeCell="A18" sqref="A18"/>
    </sheetView>
  </sheetViews>
  <sheetFormatPr defaultColWidth="11.42578125" defaultRowHeight="15" x14ac:dyDescent="0.25"/>
  <cols>
    <col min="1" max="1" width="42" bestFit="1" customWidth="1"/>
  </cols>
  <sheetData>
    <row r="3" spans="1:22" x14ac:dyDescent="0.25">
      <c r="A3" s="4"/>
      <c r="B3" s="24" t="s">
        <v>25</v>
      </c>
      <c r="C3" s="24"/>
      <c r="D3" s="24"/>
      <c r="E3" s="24" t="s">
        <v>26</v>
      </c>
      <c r="F3" s="24"/>
      <c r="G3" s="24"/>
      <c r="H3" s="24"/>
      <c r="I3" s="24"/>
      <c r="J3" s="24"/>
      <c r="K3" s="25" t="s">
        <v>30</v>
      </c>
      <c r="L3" s="26"/>
      <c r="M3" s="26"/>
      <c r="N3" s="26"/>
      <c r="O3" s="26"/>
      <c r="P3" s="27"/>
      <c r="Q3" s="25" t="s">
        <v>31</v>
      </c>
      <c r="R3" s="26"/>
      <c r="S3" s="26"/>
      <c r="T3" s="26"/>
      <c r="U3" s="26"/>
      <c r="V3" s="27"/>
    </row>
    <row r="4" spans="1:22" x14ac:dyDescent="0.25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 x14ac:dyDescent="0.25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 x14ac:dyDescent="0.25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 x14ac:dyDescent="0.25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 x14ac:dyDescent="0.25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 x14ac:dyDescent="0.25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 x14ac:dyDescent="0.25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 x14ac:dyDescent="0.25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 x14ac:dyDescent="0.25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 x14ac:dyDescent="0.25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 x14ac:dyDescent="0.25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 x14ac:dyDescent="0.25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 x14ac:dyDescent="0.25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16" workbookViewId="0">
      <selection activeCell="I21" sqref="I21"/>
    </sheetView>
  </sheetViews>
  <sheetFormatPr defaultColWidth="11.42578125" defaultRowHeight="15" x14ac:dyDescent="0.25"/>
  <cols>
    <col min="1" max="1" width="35.7109375" customWidth="1"/>
    <col min="2" max="2" width="11.5703125" bestFit="1" customWidth="1"/>
    <col min="3" max="4" width="4" bestFit="1" customWidth="1"/>
    <col min="5" max="5" width="5.5703125" bestFit="1" customWidth="1"/>
    <col min="6" max="8" width="8" bestFit="1" customWidth="1"/>
    <col min="9" max="10" width="7" bestFit="1" customWidth="1"/>
    <col min="11" max="11" width="7.28515625" bestFit="1" customWidth="1"/>
    <col min="12" max="14" width="8.28515625" bestFit="1" customWidth="1"/>
    <col min="15" max="17" width="7.28515625" bestFit="1" customWidth="1"/>
    <col min="18" max="18" width="7" bestFit="1" customWidth="1"/>
    <col min="19" max="19" width="7.5703125" bestFit="1" customWidth="1"/>
    <col min="20" max="23" width="7" bestFit="1" customWidth="1"/>
  </cols>
  <sheetData>
    <row r="1" spans="1:23" x14ac:dyDescent="0.25">
      <c r="A1" t="s">
        <v>35</v>
      </c>
    </row>
    <row r="2" spans="1:23" x14ac:dyDescent="0.25">
      <c r="A2" t="s">
        <v>36</v>
      </c>
    </row>
    <row r="5" spans="1:23" x14ac:dyDescent="0.25">
      <c r="F5" s="28" t="s">
        <v>26</v>
      </c>
      <c r="G5" s="28"/>
      <c r="H5" s="28"/>
      <c r="I5" s="28"/>
      <c r="J5" s="28"/>
      <c r="K5" s="28"/>
      <c r="L5" s="29" t="s">
        <v>30</v>
      </c>
      <c r="M5" s="30"/>
      <c r="N5" s="30"/>
      <c r="O5" s="30"/>
      <c r="P5" s="30"/>
      <c r="Q5" s="31"/>
      <c r="R5" s="29" t="s">
        <v>31</v>
      </c>
      <c r="S5" s="30"/>
      <c r="T5" s="30"/>
      <c r="U5" s="30"/>
      <c r="V5" s="30"/>
      <c r="W5" s="31"/>
    </row>
    <row r="6" spans="1:23" x14ac:dyDescent="0.25"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14" t="s">
        <v>13</v>
      </c>
      <c r="Q6" s="14" t="s">
        <v>14</v>
      </c>
      <c r="R6" s="14" t="s">
        <v>15</v>
      </c>
      <c r="S6" s="14" t="s">
        <v>16</v>
      </c>
      <c r="T6" s="14" t="s">
        <v>17</v>
      </c>
      <c r="U6" s="14" t="s">
        <v>18</v>
      </c>
      <c r="V6" s="14" t="s">
        <v>19</v>
      </c>
      <c r="W6" s="14" t="s">
        <v>20</v>
      </c>
    </row>
    <row r="7" spans="1:23" ht="15.75" x14ac:dyDescent="0.25">
      <c r="A7" s="15" t="s">
        <v>37</v>
      </c>
      <c r="B7" s="7"/>
      <c r="C7" s="8"/>
      <c r="D7" s="8"/>
      <c r="E7" s="8"/>
      <c r="F7" s="13">
        <f>MIN(F26:F28)</f>
        <v>10.308</v>
      </c>
      <c r="G7" s="13">
        <f t="shared" ref="G7:W7" si="0">MIN(G26:G28)</f>
        <v>21.475000000000001</v>
      </c>
      <c r="H7" s="13">
        <f t="shared" si="0"/>
        <v>2.0247000000000002</v>
      </c>
      <c r="I7" s="13">
        <f t="shared" si="0"/>
        <v>23.797000000000001</v>
      </c>
      <c r="J7" s="13">
        <f t="shared" si="0"/>
        <v>23.66</v>
      </c>
      <c r="K7" s="13">
        <f t="shared" si="0"/>
        <v>27.013000000000002</v>
      </c>
      <c r="L7" s="13">
        <f t="shared" si="0"/>
        <v>885.2</v>
      </c>
      <c r="M7" s="13">
        <f t="shared" si="0"/>
        <v>1526.1</v>
      </c>
      <c r="N7" s="13">
        <f t="shared" si="0"/>
        <v>711.5</v>
      </c>
      <c r="O7" s="13">
        <f t="shared" si="0"/>
        <v>78.099999999999994</v>
      </c>
      <c r="P7" s="13">
        <f t="shared" si="0"/>
        <v>81.400000000000006</v>
      </c>
      <c r="Q7" s="13">
        <f t="shared" si="0"/>
        <v>139.9</v>
      </c>
      <c r="R7" s="13">
        <f t="shared" si="0"/>
        <v>160.56</v>
      </c>
      <c r="S7" s="13">
        <f t="shared" si="0"/>
        <v>339.1</v>
      </c>
      <c r="T7" s="13">
        <f t="shared" si="0"/>
        <v>148.43</v>
      </c>
      <c r="U7" s="13">
        <f t="shared" si="0"/>
        <v>63.718000000000004</v>
      </c>
      <c r="V7" s="13">
        <f t="shared" si="0"/>
        <v>56.137</v>
      </c>
      <c r="W7" s="13">
        <f t="shared" si="0"/>
        <v>81.742000000000004</v>
      </c>
    </row>
    <row r="8" spans="1:23" x14ac:dyDescent="0.25">
      <c r="A8" s="16" t="s">
        <v>38</v>
      </c>
      <c r="B8" s="10"/>
      <c r="C8" s="11"/>
      <c r="D8" s="11"/>
      <c r="E8" s="11"/>
      <c r="F8" s="13">
        <f>MAX(F29:F48)</f>
        <v>14.496</v>
      </c>
      <c r="G8" s="13">
        <f t="shared" ref="G8:W8" si="1">MAX(G29:G48)</f>
        <v>8.7649000000000008</v>
      </c>
      <c r="H8" s="13">
        <f t="shared" si="1"/>
        <v>6.0045999999999999</v>
      </c>
      <c r="I8" s="13">
        <f t="shared" si="1"/>
        <v>21.047000000000001</v>
      </c>
      <c r="J8" s="13">
        <f t="shared" si="1"/>
        <v>19.873999999999999</v>
      </c>
      <c r="K8" s="13">
        <f t="shared" si="1"/>
        <v>17.507000000000001</v>
      </c>
      <c r="L8" s="13">
        <f t="shared" si="1"/>
        <v>3391.8</v>
      </c>
      <c r="M8" s="13">
        <f t="shared" si="1"/>
        <v>3138.4</v>
      </c>
      <c r="N8" s="13">
        <f t="shared" si="1"/>
        <v>2931.1</v>
      </c>
      <c r="O8" s="13">
        <f t="shared" si="1"/>
        <v>317.64999999999998</v>
      </c>
      <c r="P8" s="13">
        <f t="shared" si="1"/>
        <v>316.75</v>
      </c>
      <c r="Q8" s="13">
        <f t="shared" si="1"/>
        <v>528.35</v>
      </c>
      <c r="R8" s="13">
        <f t="shared" si="1"/>
        <v>800.9</v>
      </c>
      <c r="S8" s="13">
        <f t="shared" si="1"/>
        <v>924.92</v>
      </c>
      <c r="T8" s="13">
        <f t="shared" si="1"/>
        <v>667.69</v>
      </c>
      <c r="U8" s="13">
        <f t="shared" si="1"/>
        <v>279.86</v>
      </c>
      <c r="V8" s="13">
        <f t="shared" si="1"/>
        <v>200.61</v>
      </c>
      <c r="W8" s="13">
        <f t="shared" si="1"/>
        <v>258.44</v>
      </c>
    </row>
    <row r="9" spans="1:23" x14ac:dyDescent="0.25">
      <c r="F9" s="13">
        <f>F7-F8</f>
        <v>-4.1880000000000006</v>
      </c>
      <c r="G9" s="13">
        <f t="shared" ref="G9:W9" si="2">G7-G8</f>
        <v>12.710100000000001</v>
      </c>
      <c r="H9" s="13">
        <f t="shared" si="2"/>
        <v>-3.9798999999999998</v>
      </c>
      <c r="I9" s="13">
        <f t="shared" si="2"/>
        <v>2.75</v>
      </c>
      <c r="J9" s="13">
        <f t="shared" si="2"/>
        <v>3.7860000000000014</v>
      </c>
      <c r="K9" s="13">
        <f t="shared" si="2"/>
        <v>9.5060000000000002</v>
      </c>
      <c r="L9" s="13">
        <f t="shared" si="2"/>
        <v>-2506.6000000000004</v>
      </c>
      <c r="M9" s="13">
        <f t="shared" si="2"/>
        <v>-1612.3000000000002</v>
      </c>
      <c r="N9" s="13">
        <f t="shared" si="2"/>
        <v>-2219.6</v>
      </c>
      <c r="O9" s="13">
        <f t="shared" si="2"/>
        <v>-239.54999999999998</v>
      </c>
      <c r="P9" s="13">
        <f t="shared" si="2"/>
        <v>-235.35</v>
      </c>
      <c r="Q9" s="13">
        <f t="shared" si="2"/>
        <v>-388.45000000000005</v>
      </c>
      <c r="R9" s="13">
        <f t="shared" si="2"/>
        <v>-640.33999999999992</v>
      </c>
      <c r="S9" s="13">
        <f t="shared" si="2"/>
        <v>-585.81999999999994</v>
      </c>
      <c r="T9" s="13">
        <f t="shared" si="2"/>
        <v>-519.26</v>
      </c>
      <c r="U9" s="13">
        <f t="shared" si="2"/>
        <v>-216.142</v>
      </c>
      <c r="V9" s="13">
        <f t="shared" si="2"/>
        <v>-144.47300000000001</v>
      </c>
      <c r="W9" s="13">
        <f t="shared" si="2"/>
        <v>-176.69799999999998</v>
      </c>
    </row>
    <row r="11" spans="1:23" x14ac:dyDescent="0.25">
      <c r="A11" s="16" t="s">
        <v>39</v>
      </c>
      <c r="B11" s="7"/>
      <c r="C11" s="8"/>
      <c r="D11" s="8"/>
      <c r="E11" s="9"/>
      <c r="F11" s="13">
        <f>STDEVP(F29:F48)</f>
        <v>3.241284664402527</v>
      </c>
      <c r="G11" s="13">
        <f t="shared" ref="G11:W11" si="3">STDEVP(G29:G48)</f>
        <v>2.0590191493951679</v>
      </c>
      <c r="H11" s="13">
        <f t="shared" si="3"/>
        <v>1.5380982770044309</v>
      </c>
      <c r="I11" s="13">
        <f t="shared" si="3"/>
        <v>3.6673710771341512</v>
      </c>
      <c r="J11" s="13">
        <f t="shared" si="3"/>
        <v>3.4491891094284681</v>
      </c>
      <c r="K11" s="13">
        <f t="shared" si="3"/>
        <v>3.7417771246962284</v>
      </c>
      <c r="L11" s="13">
        <f t="shared" si="3"/>
        <v>691.40251104186757</v>
      </c>
      <c r="M11" s="13">
        <f t="shared" si="3"/>
        <v>654.43489307569769</v>
      </c>
      <c r="N11" s="13">
        <f t="shared" si="3"/>
        <v>592.78216665146056</v>
      </c>
      <c r="O11" s="13">
        <f t="shared" si="3"/>
        <v>72.982185968563584</v>
      </c>
      <c r="P11" s="13">
        <f t="shared" si="3"/>
        <v>71.770515359721344</v>
      </c>
      <c r="Q11" s="13">
        <f t="shared" si="3"/>
        <v>109.49234208381883</v>
      </c>
      <c r="R11" s="13">
        <f t="shared" si="3"/>
        <v>166.1322377027108</v>
      </c>
      <c r="S11" s="13">
        <f t="shared" si="3"/>
        <v>193.6709268646174</v>
      </c>
      <c r="T11" s="13">
        <f t="shared" si="3"/>
        <v>137.70666183725464</v>
      </c>
      <c r="U11" s="13">
        <f t="shared" si="3"/>
        <v>61.907939598629028</v>
      </c>
      <c r="V11" s="13">
        <f t="shared" si="3"/>
        <v>46.966716720753439</v>
      </c>
      <c r="W11" s="13">
        <f t="shared" si="3"/>
        <v>57.653042001506734</v>
      </c>
    </row>
    <row r="12" spans="1:23" x14ac:dyDescent="0.25">
      <c r="A12" s="16" t="s">
        <v>40</v>
      </c>
      <c r="B12" s="10"/>
      <c r="C12" s="11"/>
      <c r="D12" s="11"/>
      <c r="E12" s="12"/>
      <c r="F12" s="13">
        <f>STDEVP(F26:F28)</f>
        <v>4.7377072044983448</v>
      </c>
      <c r="G12" s="13">
        <f t="shared" ref="G12:W12" si="4">STDEVP(G26:G28)</f>
        <v>1.9075200304758702</v>
      </c>
      <c r="H12" s="13">
        <f t="shared" si="4"/>
        <v>9.0366531881124121</v>
      </c>
      <c r="I12" s="13">
        <f t="shared" si="4"/>
        <v>7.8698341080920482</v>
      </c>
      <c r="J12" s="13">
        <f t="shared" si="4"/>
        <v>2.7648166103539071</v>
      </c>
      <c r="K12" s="13">
        <f t="shared" si="4"/>
        <v>4.3786718179019388</v>
      </c>
      <c r="L12" s="13">
        <f t="shared" si="4"/>
        <v>477.6530772665696</v>
      </c>
      <c r="M12" s="13">
        <f t="shared" si="4"/>
        <v>310.43780196504633</v>
      </c>
      <c r="N12" s="13">
        <f t="shared" si="4"/>
        <v>534.26379876112367</v>
      </c>
      <c r="O12" s="13">
        <f t="shared" si="4"/>
        <v>29.591731202407892</v>
      </c>
      <c r="P12" s="13">
        <f t="shared" si="4"/>
        <v>25.163940249668613</v>
      </c>
      <c r="Q12" s="13">
        <f t="shared" si="4"/>
        <v>90.922039254639614</v>
      </c>
      <c r="R12" s="13">
        <f t="shared" si="4"/>
        <v>81.449571446931969</v>
      </c>
      <c r="S12" s="13">
        <f t="shared" si="4"/>
        <v>125.94062419339633</v>
      </c>
      <c r="T12" s="13">
        <f t="shared" si="4"/>
        <v>149.15734898272882</v>
      </c>
      <c r="U12" s="13">
        <f t="shared" si="4"/>
        <v>38.055062224215192</v>
      </c>
      <c r="V12" s="13">
        <f t="shared" si="4"/>
        <v>32.984974885881307</v>
      </c>
      <c r="W12" s="13">
        <f t="shared" si="4"/>
        <v>70.546235436217415</v>
      </c>
    </row>
    <row r="13" spans="1:23" x14ac:dyDescent="0.25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6" t="s">
        <v>41</v>
      </c>
      <c r="B14" s="7"/>
      <c r="C14" s="8"/>
      <c r="D14" s="8"/>
      <c r="E14" s="9"/>
      <c r="F14" s="13">
        <f>TRIMMEAN(F29:F48,10%)</f>
        <v>5.1341666666666672</v>
      </c>
      <c r="G14" s="13">
        <f t="shared" ref="G14:W14" si="5">TRIMMEAN(G29:G48,10%)</f>
        <v>1.4673522222222222</v>
      </c>
      <c r="H14" s="13">
        <f t="shared" si="5"/>
        <v>1.5536422222222221</v>
      </c>
      <c r="I14" s="13">
        <f t="shared" si="5"/>
        <v>14.30828333333333</v>
      </c>
      <c r="J14" s="13">
        <f t="shared" si="5"/>
        <v>14.58175</v>
      </c>
      <c r="K14" s="13">
        <f t="shared" si="5"/>
        <v>8.7293111111111124</v>
      </c>
      <c r="L14" s="13">
        <f t="shared" si="5"/>
        <v>1029.3944444444444</v>
      </c>
      <c r="M14" s="13">
        <f t="shared" si="5"/>
        <v>806.63333333333344</v>
      </c>
      <c r="N14" s="13">
        <f t="shared" si="5"/>
        <v>792.95555555555563</v>
      </c>
      <c r="O14" s="13">
        <f t="shared" si="5"/>
        <v>100.4388888888889</v>
      </c>
      <c r="P14" s="13">
        <f t="shared" si="5"/>
        <v>97.280555555555566</v>
      </c>
      <c r="Q14" s="13">
        <f t="shared" si="5"/>
        <v>109.45277777777778</v>
      </c>
      <c r="R14" s="13">
        <f t="shared" si="5"/>
        <v>189.3</v>
      </c>
      <c r="S14" s="13">
        <f t="shared" si="5"/>
        <v>201.58366666666666</v>
      </c>
      <c r="T14" s="13">
        <f t="shared" si="5"/>
        <v>174.01711111111112</v>
      </c>
      <c r="U14" s="13">
        <f t="shared" si="5"/>
        <v>67.015944444444443</v>
      </c>
      <c r="V14" s="13">
        <f t="shared" si="5"/>
        <v>57.627111111111113</v>
      </c>
      <c r="W14" s="13">
        <f t="shared" si="5"/>
        <v>62.44250000000001</v>
      </c>
    </row>
    <row r="15" spans="1:23" x14ac:dyDescent="0.25">
      <c r="A15" s="16" t="s">
        <v>42</v>
      </c>
      <c r="B15" s="10"/>
      <c r="C15" s="11"/>
      <c r="D15" s="11"/>
      <c r="E15" s="12"/>
      <c r="F15" s="13">
        <f>TRIMMEAN(F26:F28,10%)</f>
        <v>16.975666666666665</v>
      </c>
      <c r="G15" s="13">
        <f t="shared" ref="G15:W15" si="6">TRIMMEAN(G26:G28,10%)</f>
        <v>24.167000000000002</v>
      </c>
      <c r="H15" s="13">
        <f t="shared" si="6"/>
        <v>14.761233333333335</v>
      </c>
      <c r="I15" s="13">
        <f t="shared" si="6"/>
        <v>33.920333333333332</v>
      </c>
      <c r="J15" s="13">
        <f t="shared" si="6"/>
        <v>27.184333333333331</v>
      </c>
      <c r="K15" s="13">
        <f t="shared" si="6"/>
        <v>31.605333333333334</v>
      </c>
      <c r="L15" s="13">
        <f t="shared" si="6"/>
        <v>1484.9333333333332</v>
      </c>
      <c r="M15" s="13">
        <f t="shared" si="6"/>
        <v>1783.2666666666664</v>
      </c>
      <c r="N15" s="13">
        <f t="shared" si="6"/>
        <v>1380.6000000000001</v>
      </c>
      <c r="O15" s="13">
        <f t="shared" si="6"/>
        <v>116.18333333333332</v>
      </c>
      <c r="P15" s="13">
        <f t="shared" si="6"/>
        <v>113.51666666666665</v>
      </c>
      <c r="Q15" s="13">
        <f t="shared" si="6"/>
        <v>225.78333333333333</v>
      </c>
      <c r="R15" s="13">
        <f t="shared" si="6"/>
        <v>251.25666666666669</v>
      </c>
      <c r="S15" s="13">
        <f t="shared" si="6"/>
        <v>443.61666666666662</v>
      </c>
      <c r="T15" s="13">
        <f t="shared" si="6"/>
        <v>315.42333333333335</v>
      </c>
      <c r="U15" s="13">
        <f t="shared" si="6"/>
        <v>101.58933333333333</v>
      </c>
      <c r="V15" s="13">
        <f t="shared" si="6"/>
        <v>85.698666666666668</v>
      </c>
      <c r="W15" s="13">
        <f t="shared" si="6"/>
        <v>141.45733333333334</v>
      </c>
    </row>
    <row r="16" spans="1:23" x14ac:dyDescent="0.25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4" x14ac:dyDescent="0.25">
      <c r="A17" s="20" t="s">
        <v>43</v>
      </c>
      <c r="B17" s="7"/>
      <c r="C17" s="8"/>
      <c r="D17" s="8"/>
      <c r="E17" s="9"/>
      <c r="F17" s="21">
        <f>F14-F11</f>
        <v>1.8928820022641402</v>
      </c>
      <c r="G17" s="13">
        <f t="shared" ref="G17:W17" si="7">G14-G11</f>
        <v>-0.59166692717294578</v>
      </c>
      <c r="H17" s="13">
        <f t="shared" si="7"/>
        <v>1.5543945217791233E-2</v>
      </c>
      <c r="I17" s="13">
        <f t="shared" si="7"/>
        <v>10.640912256199179</v>
      </c>
      <c r="J17" s="13">
        <f t="shared" si="7"/>
        <v>11.132560890571531</v>
      </c>
      <c r="K17" s="13">
        <f t="shared" si="7"/>
        <v>4.987533986414884</v>
      </c>
      <c r="L17" s="13">
        <f t="shared" si="7"/>
        <v>337.99193340257682</v>
      </c>
      <c r="M17" s="13">
        <f t="shared" si="7"/>
        <v>152.19844025763575</v>
      </c>
      <c r="N17" s="13">
        <f t="shared" si="7"/>
        <v>200.17338890409508</v>
      </c>
      <c r="O17" s="13">
        <f t="shared" si="7"/>
        <v>27.456702920325313</v>
      </c>
      <c r="P17" s="13">
        <f t="shared" si="7"/>
        <v>25.510040195834222</v>
      </c>
      <c r="Q17" s="13">
        <f t="shared" si="7"/>
        <v>-3.9564306041043551E-2</v>
      </c>
      <c r="R17" s="13">
        <f t="shared" si="7"/>
        <v>23.167762297289215</v>
      </c>
      <c r="S17" s="13">
        <f t="shared" si="7"/>
        <v>7.9127398020492592</v>
      </c>
      <c r="T17" s="13">
        <f t="shared" si="7"/>
        <v>36.310449273856477</v>
      </c>
      <c r="U17" s="13">
        <f t="shared" si="7"/>
        <v>5.1080048458154153</v>
      </c>
      <c r="V17" s="13">
        <f t="shared" si="7"/>
        <v>10.660394390357673</v>
      </c>
      <c r="W17" s="13">
        <f t="shared" si="7"/>
        <v>4.7894579984932761</v>
      </c>
    </row>
    <row r="18" spans="1:24" x14ac:dyDescent="0.25">
      <c r="A18" s="20" t="s">
        <v>44</v>
      </c>
      <c r="B18" s="17"/>
      <c r="C18" s="18"/>
      <c r="D18" s="18"/>
      <c r="E18" s="19"/>
      <c r="F18" s="21">
        <f>F14+F11</f>
        <v>8.3754513310691934</v>
      </c>
      <c r="G18" s="13">
        <f t="shared" ref="G18:W18" si="8">G14+G11</f>
        <v>3.5263713716173903</v>
      </c>
      <c r="H18" s="13">
        <f t="shared" si="8"/>
        <v>3.0917404992266531</v>
      </c>
      <c r="I18" s="13">
        <f t="shared" si="8"/>
        <v>17.975654410467481</v>
      </c>
      <c r="J18" s="13">
        <f t="shared" si="8"/>
        <v>18.030939109428466</v>
      </c>
      <c r="K18" s="13">
        <f t="shared" si="8"/>
        <v>12.47108823580734</v>
      </c>
      <c r="L18" s="13">
        <f t="shared" si="8"/>
        <v>1720.7969554863121</v>
      </c>
      <c r="M18" s="13">
        <f t="shared" si="8"/>
        <v>1461.068226409031</v>
      </c>
      <c r="N18" s="13">
        <f t="shared" si="8"/>
        <v>1385.7377222070163</v>
      </c>
      <c r="O18" s="13">
        <f t="shared" si="8"/>
        <v>173.42107485745248</v>
      </c>
      <c r="P18" s="13">
        <f t="shared" si="8"/>
        <v>169.05107091527691</v>
      </c>
      <c r="Q18" s="13">
        <f t="shared" si="8"/>
        <v>218.9451198615966</v>
      </c>
      <c r="R18" s="13">
        <f t="shared" si="8"/>
        <v>355.43223770271084</v>
      </c>
      <c r="S18" s="13">
        <f t="shared" si="8"/>
        <v>395.25459353128406</v>
      </c>
      <c r="T18" s="13">
        <f t="shared" si="8"/>
        <v>311.72377294836576</v>
      </c>
      <c r="U18" s="13">
        <f t="shared" si="8"/>
        <v>128.92388404307349</v>
      </c>
      <c r="V18" s="13">
        <f t="shared" si="8"/>
        <v>104.59382783186456</v>
      </c>
      <c r="W18" s="13">
        <f t="shared" si="8"/>
        <v>120.09554200150674</v>
      </c>
    </row>
    <row r="19" spans="1:24" x14ac:dyDescent="0.25">
      <c r="A19" s="20" t="s">
        <v>45</v>
      </c>
      <c r="B19" s="17"/>
      <c r="C19" s="18"/>
      <c r="D19" s="18"/>
      <c r="E19" s="19"/>
      <c r="F19" s="21">
        <f>F15-F12</f>
        <v>12.23795946216832</v>
      </c>
      <c r="G19" s="13">
        <f t="shared" ref="G19:W19" si="9">G15-G12</f>
        <v>22.259479969524133</v>
      </c>
      <c r="H19" s="13">
        <f t="shared" si="9"/>
        <v>5.7245801452209228</v>
      </c>
      <c r="I19" s="13">
        <f t="shared" si="9"/>
        <v>26.050499225241282</v>
      </c>
      <c r="J19" s="13">
        <f t="shared" si="9"/>
        <v>24.419516722979424</v>
      </c>
      <c r="K19" s="13">
        <f t="shared" si="9"/>
        <v>27.226661515431395</v>
      </c>
      <c r="L19" s="13">
        <f t="shared" si="9"/>
        <v>1007.2802560667635</v>
      </c>
      <c r="M19" s="13">
        <f t="shared" si="9"/>
        <v>1472.8288647016202</v>
      </c>
      <c r="N19" s="13">
        <f t="shared" si="9"/>
        <v>846.33620123887647</v>
      </c>
      <c r="O19" s="13">
        <f t="shared" si="9"/>
        <v>86.591602130925423</v>
      </c>
      <c r="P19" s="13">
        <f t="shared" si="9"/>
        <v>88.352726416998038</v>
      </c>
      <c r="Q19" s="13">
        <f t="shared" si="9"/>
        <v>134.86129407869373</v>
      </c>
      <c r="R19" s="13">
        <f t="shared" si="9"/>
        <v>169.80709521973472</v>
      </c>
      <c r="S19" s="13">
        <f t="shared" si="9"/>
        <v>317.67604247327029</v>
      </c>
      <c r="T19" s="13">
        <f t="shared" si="9"/>
        <v>166.26598435060453</v>
      </c>
      <c r="U19" s="13">
        <f t="shared" si="9"/>
        <v>63.534271109118137</v>
      </c>
      <c r="V19" s="13">
        <f t="shared" si="9"/>
        <v>52.713691780785361</v>
      </c>
      <c r="W19" s="13">
        <f t="shared" si="9"/>
        <v>70.911097897115923</v>
      </c>
    </row>
    <row r="20" spans="1:24" x14ac:dyDescent="0.25">
      <c r="A20" s="20" t="s">
        <v>46</v>
      </c>
      <c r="B20" s="17"/>
      <c r="C20" s="18"/>
      <c r="D20" s="18"/>
      <c r="E20" s="19"/>
      <c r="F20" s="21">
        <f>F15+F12</f>
        <v>21.713373871165011</v>
      </c>
      <c r="G20" s="13">
        <f t="shared" ref="G20:W20" si="10">G15+G12</f>
        <v>26.07452003047587</v>
      </c>
      <c r="H20" s="13">
        <f t="shared" si="10"/>
        <v>23.797886521445747</v>
      </c>
      <c r="I20" s="13">
        <f t="shared" si="10"/>
        <v>41.790167441425382</v>
      </c>
      <c r="J20" s="13">
        <f t="shared" si="10"/>
        <v>29.949149943687239</v>
      </c>
      <c r="K20" s="13">
        <f t="shared" si="10"/>
        <v>35.984005151235273</v>
      </c>
      <c r="L20" s="13">
        <f t="shared" si="10"/>
        <v>1962.5864105999028</v>
      </c>
      <c r="M20" s="13">
        <f t="shared" si="10"/>
        <v>2093.7044686317126</v>
      </c>
      <c r="N20" s="13">
        <f t="shared" si="10"/>
        <v>1914.8637987611237</v>
      </c>
      <c r="O20" s="13">
        <f t="shared" si="10"/>
        <v>145.77506453574122</v>
      </c>
      <c r="P20" s="13">
        <f t="shared" si="10"/>
        <v>138.68060691633525</v>
      </c>
      <c r="Q20" s="13">
        <f t="shared" si="10"/>
        <v>316.70537258797293</v>
      </c>
      <c r="R20" s="13">
        <f t="shared" si="10"/>
        <v>332.70623811359866</v>
      </c>
      <c r="S20" s="13">
        <f t="shared" si="10"/>
        <v>569.55729086006295</v>
      </c>
      <c r="T20" s="13">
        <f t="shared" si="10"/>
        <v>464.58068231606217</v>
      </c>
      <c r="U20" s="13">
        <f t="shared" si="10"/>
        <v>139.64439555754853</v>
      </c>
      <c r="V20" s="13">
        <f t="shared" si="10"/>
        <v>118.68364155254798</v>
      </c>
      <c r="W20" s="13">
        <f t="shared" si="10"/>
        <v>212.00356876955075</v>
      </c>
    </row>
    <row r="21" spans="1:24" x14ac:dyDescent="0.25">
      <c r="A21" s="16" t="s">
        <v>47</v>
      </c>
      <c r="B21" s="10"/>
      <c r="C21" s="11"/>
      <c r="D21" s="11"/>
      <c r="E21" s="12"/>
      <c r="F21" s="13">
        <f>F19-F18</f>
        <v>3.8625081310991263</v>
      </c>
      <c r="G21" s="22">
        <f t="shared" ref="G21:W21" si="11">G19-G18</f>
        <v>18.733108597906742</v>
      </c>
      <c r="H21" s="22">
        <f t="shared" si="11"/>
        <v>2.6328396459942698</v>
      </c>
      <c r="I21" s="13">
        <f t="shared" si="11"/>
        <v>8.074844814773801</v>
      </c>
      <c r="J21" s="13">
        <f t="shared" si="11"/>
        <v>6.3885776135509573</v>
      </c>
      <c r="K21" s="22">
        <f t="shared" si="11"/>
        <v>14.755573279624056</v>
      </c>
      <c r="L21" s="13">
        <f t="shared" si="11"/>
        <v>-713.51669941954856</v>
      </c>
      <c r="M21" s="22">
        <f t="shared" si="11"/>
        <v>11.760638292589192</v>
      </c>
      <c r="N21" s="22">
        <f t="shared" si="11"/>
        <v>-539.40152096813983</v>
      </c>
      <c r="O21" s="13">
        <f t="shared" si="11"/>
        <v>-86.829472726527058</v>
      </c>
      <c r="P21" s="13">
        <f t="shared" si="11"/>
        <v>-80.698344498278871</v>
      </c>
      <c r="Q21" s="22">
        <f t="shared" si="11"/>
        <v>-84.083825782902863</v>
      </c>
      <c r="R21" s="13">
        <f t="shared" si="11"/>
        <v>-185.62514248297612</v>
      </c>
      <c r="S21" s="22">
        <f t="shared" si="11"/>
        <v>-77.578551058013772</v>
      </c>
      <c r="T21" s="22">
        <f t="shared" si="11"/>
        <v>-145.45778859776124</v>
      </c>
      <c r="U21" s="13">
        <f t="shared" si="11"/>
        <v>-65.389612933955348</v>
      </c>
      <c r="V21" s="13">
        <f t="shared" si="11"/>
        <v>-51.880136051079198</v>
      </c>
      <c r="W21" s="22">
        <f t="shared" si="11"/>
        <v>-49.18444410439082</v>
      </c>
    </row>
    <row r="24" spans="1:24" x14ac:dyDescent="0.25">
      <c r="A24" s="4"/>
      <c r="B24" s="25" t="s">
        <v>32</v>
      </c>
      <c r="C24" s="26"/>
      <c r="D24" s="26"/>
      <c r="E24" s="27"/>
      <c r="F24" s="28" t="s">
        <v>26</v>
      </c>
      <c r="G24" s="28"/>
      <c r="H24" s="28"/>
      <c r="I24" s="28"/>
      <c r="J24" s="28"/>
      <c r="K24" s="28"/>
      <c r="L24" s="29" t="s">
        <v>30</v>
      </c>
      <c r="M24" s="30"/>
      <c r="N24" s="30"/>
      <c r="O24" s="30"/>
      <c r="P24" s="30"/>
      <c r="Q24" s="31"/>
      <c r="R24" s="29" t="s">
        <v>31</v>
      </c>
      <c r="S24" s="30"/>
      <c r="T24" s="30"/>
      <c r="U24" s="30"/>
      <c r="V24" s="30"/>
      <c r="W24" s="31"/>
    </row>
    <row r="25" spans="1:24" x14ac:dyDescent="0.25">
      <c r="A25" s="4" t="s">
        <v>27</v>
      </c>
      <c r="B25" s="4" t="s">
        <v>33</v>
      </c>
      <c r="C25" s="4" t="s">
        <v>0</v>
      </c>
      <c r="D25" s="4" t="s">
        <v>1</v>
      </c>
      <c r="E25" s="4" t="s">
        <v>2</v>
      </c>
      <c r="F25" s="14" t="s">
        <v>3</v>
      </c>
      <c r="G25" s="14" t="s">
        <v>4</v>
      </c>
      <c r="H25" s="14" t="s">
        <v>5</v>
      </c>
      <c r="I25" s="14" t="s">
        <v>6</v>
      </c>
      <c r="J25" s="14" t="s">
        <v>7</v>
      </c>
      <c r="K25" s="14" t="s">
        <v>8</v>
      </c>
      <c r="L25" s="14" t="s">
        <v>9</v>
      </c>
      <c r="M25" s="14" t="s">
        <v>10</v>
      </c>
      <c r="N25" s="14" t="s">
        <v>11</v>
      </c>
      <c r="O25" s="14" t="s">
        <v>12</v>
      </c>
      <c r="P25" s="14" t="s">
        <v>13</v>
      </c>
      <c r="Q25" s="14" t="s">
        <v>14</v>
      </c>
      <c r="R25" s="14" t="s">
        <v>15</v>
      </c>
      <c r="S25" s="14" t="s">
        <v>16</v>
      </c>
      <c r="T25" s="14" t="s">
        <v>17</v>
      </c>
      <c r="U25" s="14" t="s">
        <v>18</v>
      </c>
      <c r="V25" s="14" t="s">
        <v>19</v>
      </c>
      <c r="W25" s="14" t="s">
        <v>20</v>
      </c>
    </row>
    <row r="26" spans="1:24" x14ac:dyDescent="0.25">
      <c r="A26" s="2" t="s">
        <v>49</v>
      </c>
      <c r="B26" s="2" t="s">
        <v>51</v>
      </c>
      <c r="C26" s="2">
        <v>572</v>
      </c>
      <c r="D26" s="2">
        <v>267</v>
      </c>
      <c r="E26" s="2">
        <v>20</v>
      </c>
      <c r="F26" s="2">
        <v>20.88</v>
      </c>
      <c r="G26" s="2">
        <v>25.361999999999998</v>
      </c>
      <c r="H26" s="2">
        <v>20.22</v>
      </c>
      <c r="I26" s="2">
        <v>34.976999999999997</v>
      </c>
      <c r="J26" s="2">
        <v>23.66</v>
      </c>
      <c r="K26" s="2">
        <v>27.013000000000002</v>
      </c>
      <c r="L26" s="2">
        <v>2054</v>
      </c>
      <c r="M26" s="2">
        <v>2220</v>
      </c>
      <c r="N26" s="2">
        <v>2019.1</v>
      </c>
      <c r="O26" s="2">
        <v>150.25</v>
      </c>
      <c r="P26" s="2">
        <v>142.85</v>
      </c>
      <c r="Q26" s="2">
        <v>351.6</v>
      </c>
      <c r="R26" s="2">
        <v>358.1</v>
      </c>
      <c r="S26" s="2">
        <v>620.77</v>
      </c>
      <c r="T26" s="2">
        <v>510.53</v>
      </c>
      <c r="U26" s="2">
        <v>153.63999999999999</v>
      </c>
      <c r="V26" s="2">
        <v>131.72999999999999</v>
      </c>
      <c r="W26" s="2">
        <v>240.53</v>
      </c>
      <c r="X26" s="23"/>
    </row>
    <row r="27" spans="1:24" x14ac:dyDescent="0.25">
      <c r="A27" s="2" t="s">
        <v>50</v>
      </c>
      <c r="B27" s="2" t="s">
        <v>51</v>
      </c>
      <c r="C27" s="2">
        <v>166</v>
      </c>
      <c r="D27" s="2">
        <v>396</v>
      </c>
      <c r="E27" s="2">
        <v>14</v>
      </c>
      <c r="F27" s="2">
        <v>10.308</v>
      </c>
      <c r="G27" s="2">
        <v>25.664000000000001</v>
      </c>
      <c r="H27" s="2">
        <v>22.039000000000001</v>
      </c>
      <c r="I27" s="2">
        <v>42.987000000000002</v>
      </c>
      <c r="J27" s="2">
        <v>27.48</v>
      </c>
      <c r="K27" s="2">
        <v>30.303999999999998</v>
      </c>
      <c r="L27" s="2">
        <v>885.2</v>
      </c>
      <c r="M27" s="2">
        <v>1603.7</v>
      </c>
      <c r="N27" s="2">
        <v>1411.2</v>
      </c>
      <c r="O27" s="2">
        <v>120.2</v>
      </c>
      <c r="P27" s="2">
        <v>116.3</v>
      </c>
      <c r="Q27" s="2">
        <v>185.85</v>
      </c>
      <c r="R27" s="2">
        <v>160.56</v>
      </c>
      <c r="S27" s="2">
        <v>370.98</v>
      </c>
      <c r="T27" s="2">
        <v>287.31</v>
      </c>
      <c r="U27" s="2">
        <v>87.41</v>
      </c>
      <c r="V27" s="2">
        <v>69.228999999999999</v>
      </c>
      <c r="W27" s="2">
        <v>102.1</v>
      </c>
      <c r="X27" s="23"/>
    </row>
    <row r="28" spans="1:24" x14ac:dyDescent="0.25">
      <c r="A28" s="2" t="s">
        <v>48</v>
      </c>
      <c r="B28" s="2" t="s">
        <v>51</v>
      </c>
      <c r="C28" s="2">
        <v>416</v>
      </c>
      <c r="D28" s="2">
        <v>37</v>
      </c>
      <c r="E28" s="2">
        <v>15</v>
      </c>
      <c r="F28" s="2">
        <v>19.739000000000001</v>
      </c>
      <c r="G28" s="2">
        <v>21.475000000000001</v>
      </c>
      <c r="H28" s="2">
        <v>2.0247000000000002</v>
      </c>
      <c r="I28" s="2">
        <v>23.797000000000001</v>
      </c>
      <c r="J28" s="2">
        <v>30.413</v>
      </c>
      <c r="K28" s="2">
        <v>37.499000000000002</v>
      </c>
      <c r="L28" s="2">
        <v>1515.6</v>
      </c>
      <c r="M28" s="2">
        <v>1526.1</v>
      </c>
      <c r="N28" s="2">
        <v>711.5</v>
      </c>
      <c r="O28" s="2">
        <v>78.099999999999994</v>
      </c>
      <c r="P28" s="2">
        <v>81.400000000000006</v>
      </c>
      <c r="Q28" s="2">
        <v>139.9</v>
      </c>
      <c r="R28" s="2">
        <v>235.11</v>
      </c>
      <c r="S28" s="2">
        <v>339.1</v>
      </c>
      <c r="T28" s="2">
        <v>148.43</v>
      </c>
      <c r="U28" s="2">
        <v>63.718000000000004</v>
      </c>
      <c r="V28" s="2">
        <v>56.137</v>
      </c>
      <c r="W28" s="2">
        <v>81.742000000000004</v>
      </c>
      <c r="X28" s="23"/>
    </row>
    <row r="29" spans="1:24" x14ac:dyDescent="0.25">
      <c r="A29" s="2" t="s">
        <v>49</v>
      </c>
      <c r="B29" s="2" t="s">
        <v>34</v>
      </c>
      <c r="C29" s="2">
        <v>419</v>
      </c>
      <c r="D29" s="2">
        <v>72</v>
      </c>
      <c r="E29" s="2">
        <v>12</v>
      </c>
      <c r="F29" s="2">
        <v>4.2607999999999997</v>
      </c>
      <c r="G29" s="2">
        <v>1.4448000000000001</v>
      </c>
      <c r="H29" s="2">
        <v>1.794</v>
      </c>
      <c r="I29" s="2">
        <v>14.619</v>
      </c>
      <c r="J29" s="2">
        <v>16.07</v>
      </c>
      <c r="K29" s="2">
        <v>11.935</v>
      </c>
      <c r="L29" s="2">
        <v>672.2</v>
      </c>
      <c r="M29" s="2">
        <v>626.29999999999995</v>
      </c>
      <c r="N29" s="2">
        <v>689.8</v>
      </c>
      <c r="O29" s="2">
        <v>55.9</v>
      </c>
      <c r="P29" s="2">
        <v>70.5</v>
      </c>
      <c r="Q29" s="2">
        <v>100.55</v>
      </c>
      <c r="R29" s="2">
        <v>104.73</v>
      </c>
      <c r="S29" s="2">
        <v>146.83000000000001</v>
      </c>
      <c r="T29" s="2">
        <v>149.63999999999999</v>
      </c>
      <c r="U29" s="2">
        <v>36.496000000000002</v>
      </c>
      <c r="V29" s="2">
        <v>35.567999999999998</v>
      </c>
      <c r="W29" s="2">
        <v>47.343000000000004</v>
      </c>
      <c r="X29" s="23"/>
    </row>
    <row r="30" spans="1:24" x14ac:dyDescent="0.25">
      <c r="A30" s="2" t="s">
        <v>49</v>
      </c>
      <c r="B30" s="2" t="s">
        <v>34</v>
      </c>
      <c r="C30" s="2">
        <v>244</v>
      </c>
      <c r="D30" s="2">
        <v>356</v>
      </c>
      <c r="E30" s="2">
        <v>18</v>
      </c>
      <c r="F30" s="2">
        <v>4.4107000000000003</v>
      </c>
      <c r="G30" s="2">
        <v>0.222</v>
      </c>
      <c r="H30" s="2">
        <v>0.56203000000000003</v>
      </c>
      <c r="I30" s="2">
        <v>12.481999999999999</v>
      </c>
      <c r="J30" s="2">
        <v>12.875</v>
      </c>
      <c r="K30" s="2">
        <v>6.0682</v>
      </c>
      <c r="L30" s="2">
        <v>1066.4000000000001</v>
      </c>
      <c r="M30" s="2">
        <v>312.5</v>
      </c>
      <c r="N30" s="2">
        <v>432.3</v>
      </c>
      <c r="O30" s="2">
        <v>117.05</v>
      </c>
      <c r="P30" s="2">
        <v>120.25</v>
      </c>
      <c r="Q30" s="2">
        <v>83.25</v>
      </c>
      <c r="R30" s="2">
        <v>216.05</v>
      </c>
      <c r="S30" s="2">
        <v>69.474000000000004</v>
      </c>
      <c r="T30" s="2">
        <v>97.418000000000006</v>
      </c>
      <c r="U30" s="2">
        <v>76.933999999999997</v>
      </c>
      <c r="V30" s="2">
        <v>67.046999999999997</v>
      </c>
      <c r="W30" s="2">
        <v>33.917999999999999</v>
      </c>
      <c r="X30" s="23"/>
    </row>
    <row r="31" spans="1:24" x14ac:dyDescent="0.25">
      <c r="A31" s="2" t="s">
        <v>49</v>
      </c>
      <c r="B31" s="2" t="s">
        <v>34</v>
      </c>
      <c r="C31" s="2">
        <v>405</v>
      </c>
      <c r="D31" s="2">
        <v>400</v>
      </c>
      <c r="E31" s="2">
        <v>16</v>
      </c>
      <c r="F31" s="2">
        <v>3.4725999999999999</v>
      </c>
      <c r="G31" s="2">
        <v>0.57462999999999997</v>
      </c>
      <c r="H31" s="2">
        <v>0.55408000000000002</v>
      </c>
      <c r="I31" s="2">
        <v>11.462</v>
      </c>
      <c r="J31" s="2">
        <v>12.073</v>
      </c>
      <c r="K31" s="2">
        <v>6.9709000000000003</v>
      </c>
      <c r="L31" s="2">
        <v>727.2</v>
      </c>
      <c r="M31" s="2">
        <v>325.5</v>
      </c>
      <c r="N31" s="2">
        <v>436.2</v>
      </c>
      <c r="O31" s="2">
        <v>61.7</v>
      </c>
      <c r="P31" s="2">
        <v>66.05</v>
      </c>
      <c r="Q31" s="2">
        <v>63.75</v>
      </c>
      <c r="R31" s="2">
        <v>127.6</v>
      </c>
      <c r="S31" s="2">
        <v>76.275999999999996</v>
      </c>
      <c r="T31" s="2">
        <v>90.397999999999996</v>
      </c>
      <c r="U31" s="2">
        <v>44.881</v>
      </c>
      <c r="V31" s="2">
        <v>40.151000000000003</v>
      </c>
      <c r="W31" s="2">
        <v>30.972000000000001</v>
      </c>
      <c r="X31" s="23"/>
    </row>
    <row r="32" spans="1:24" x14ac:dyDescent="0.25">
      <c r="A32" s="2" t="s">
        <v>49</v>
      </c>
      <c r="B32" s="2" t="s">
        <v>34</v>
      </c>
      <c r="C32" s="2">
        <v>267</v>
      </c>
      <c r="D32" s="2">
        <v>448</v>
      </c>
      <c r="E32" s="2">
        <v>22</v>
      </c>
      <c r="F32" s="2">
        <v>0.27833999999999998</v>
      </c>
      <c r="G32" s="2">
        <v>0.92432000000000003</v>
      </c>
      <c r="H32" s="2">
        <v>0.32833000000000001</v>
      </c>
      <c r="I32" s="2">
        <v>9.6645000000000003</v>
      </c>
      <c r="J32" s="2">
        <v>9.3254000000000001</v>
      </c>
      <c r="K32" s="2">
        <v>7.1424000000000003</v>
      </c>
      <c r="L32" s="2">
        <v>795.2</v>
      </c>
      <c r="M32" s="2">
        <v>1174.9000000000001</v>
      </c>
      <c r="N32" s="2">
        <v>727.8</v>
      </c>
      <c r="O32" s="2">
        <v>129.19999999999999</v>
      </c>
      <c r="P32" s="2">
        <v>108</v>
      </c>
      <c r="Q32" s="2">
        <v>101.8</v>
      </c>
      <c r="R32" s="2">
        <v>178.17</v>
      </c>
      <c r="S32" s="2">
        <v>259.01</v>
      </c>
      <c r="T32" s="2">
        <v>146.46</v>
      </c>
      <c r="U32" s="2">
        <v>71.936000000000007</v>
      </c>
      <c r="V32" s="2">
        <v>55.588999999999999</v>
      </c>
      <c r="W32" s="2">
        <v>66.009</v>
      </c>
      <c r="X32" s="23"/>
    </row>
    <row r="33" spans="1:24" x14ac:dyDescent="0.25">
      <c r="A33" s="2" t="s">
        <v>49</v>
      </c>
      <c r="B33" s="2" t="s">
        <v>34</v>
      </c>
      <c r="C33" s="2">
        <v>350</v>
      </c>
      <c r="D33" s="2">
        <v>58</v>
      </c>
      <c r="E33" s="2">
        <v>12</v>
      </c>
      <c r="F33" s="2">
        <v>6.4275000000000002</v>
      </c>
      <c r="G33" s="2">
        <v>1.7766999999999999</v>
      </c>
      <c r="H33" s="2">
        <v>3.0436000000000001</v>
      </c>
      <c r="I33" s="2">
        <v>14.238</v>
      </c>
      <c r="J33" s="2">
        <v>14.141999999999999</v>
      </c>
      <c r="K33" s="2">
        <v>10.563000000000001</v>
      </c>
      <c r="L33" s="2">
        <v>698.4</v>
      </c>
      <c r="M33" s="2">
        <v>619</v>
      </c>
      <c r="N33" s="2">
        <v>648.4</v>
      </c>
      <c r="O33" s="2">
        <v>60.9</v>
      </c>
      <c r="P33" s="2">
        <v>55.1</v>
      </c>
      <c r="Q33" s="2">
        <v>79</v>
      </c>
      <c r="R33" s="2">
        <v>104.92</v>
      </c>
      <c r="S33" s="2">
        <v>133.62</v>
      </c>
      <c r="T33" s="2">
        <v>121.01</v>
      </c>
      <c r="U33" s="2">
        <v>37.360999999999997</v>
      </c>
      <c r="V33" s="2">
        <v>25.629000000000001</v>
      </c>
      <c r="W33" s="2">
        <v>34.911000000000001</v>
      </c>
      <c r="X33" s="23"/>
    </row>
    <row r="34" spans="1:24" x14ac:dyDescent="0.25">
      <c r="A34" s="2" t="s">
        <v>49</v>
      </c>
      <c r="B34" s="2" t="s">
        <v>34</v>
      </c>
      <c r="C34" s="2">
        <v>219</v>
      </c>
      <c r="D34" s="2">
        <v>103</v>
      </c>
      <c r="E34" s="2">
        <v>20</v>
      </c>
      <c r="F34" s="2">
        <v>1.1611</v>
      </c>
      <c r="G34" s="2">
        <v>0.63492999999999999</v>
      </c>
      <c r="H34" s="2">
        <v>0.22192000000000001</v>
      </c>
      <c r="I34" s="2">
        <v>10.263</v>
      </c>
      <c r="J34" s="2">
        <v>10.313000000000001</v>
      </c>
      <c r="K34" s="2">
        <v>7.5605000000000002</v>
      </c>
      <c r="L34" s="2">
        <v>825.4</v>
      </c>
      <c r="M34" s="2">
        <v>905.9</v>
      </c>
      <c r="N34" s="2">
        <v>441.8</v>
      </c>
      <c r="O34" s="2">
        <v>138.80000000000001</v>
      </c>
      <c r="P34" s="2">
        <v>120</v>
      </c>
      <c r="Q34" s="2">
        <v>124.3</v>
      </c>
      <c r="R34" s="2">
        <v>197.84</v>
      </c>
      <c r="S34" s="2">
        <v>239.3</v>
      </c>
      <c r="T34" s="2">
        <v>129.02000000000001</v>
      </c>
      <c r="U34" s="2">
        <v>84.308999999999997</v>
      </c>
      <c r="V34" s="2">
        <v>68.766999999999996</v>
      </c>
      <c r="W34" s="2">
        <v>79.61</v>
      </c>
      <c r="X34" s="23"/>
    </row>
    <row r="35" spans="1:24" x14ac:dyDescent="0.25">
      <c r="A35" s="2" t="s">
        <v>50</v>
      </c>
      <c r="B35" s="2" t="s">
        <v>34</v>
      </c>
      <c r="C35" s="2">
        <v>230</v>
      </c>
      <c r="D35" s="2">
        <v>144</v>
      </c>
      <c r="E35" s="2">
        <v>8</v>
      </c>
      <c r="F35" s="2">
        <v>9.3581000000000003</v>
      </c>
      <c r="G35" s="2">
        <v>2.4958</v>
      </c>
      <c r="H35" s="2">
        <v>3.0476000000000001</v>
      </c>
      <c r="I35" s="2">
        <v>20.16</v>
      </c>
      <c r="J35" s="2">
        <v>19.873999999999999</v>
      </c>
      <c r="K35" s="2">
        <v>12.278</v>
      </c>
      <c r="L35" s="2">
        <v>895.8</v>
      </c>
      <c r="M35" s="2">
        <v>863</v>
      </c>
      <c r="N35" s="2">
        <v>863</v>
      </c>
      <c r="O35" s="2">
        <v>56.1</v>
      </c>
      <c r="P35" s="2">
        <v>59.8</v>
      </c>
      <c r="Q35" s="2">
        <v>87.95</v>
      </c>
      <c r="R35" s="2">
        <v>154.1</v>
      </c>
      <c r="S35" s="2">
        <v>205.81</v>
      </c>
      <c r="T35" s="2">
        <v>172.36</v>
      </c>
      <c r="U35" s="2">
        <v>41.813000000000002</v>
      </c>
      <c r="V35" s="2">
        <v>37.296999999999997</v>
      </c>
      <c r="W35" s="2">
        <v>49.524999999999999</v>
      </c>
      <c r="X35" s="23"/>
    </row>
    <row r="36" spans="1:24" x14ac:dyDescent="0.25">
      <c r="A36" s="2" t="s">
        <v>50</v>
      </c>
      <c r="B36" s="2" t="s">
        <v>34</v>
      </c>
      <c r="C36" s="2">
        <v>262</v>
      </c>
      <c r="D36" s="2">
        <v>297</v>
      </c>
      <c r="E36" s="2">
        <v>10</v>
      </c>
      <c r="F36" s="2">
        <v>6.2222999999999997</v>
      </c>
      <c r="G36" s="2">
        <v>1.2273000000000001</v>
      </c>
      <c r="H36" s="2">
        <v>3.2098</v>
      </c>
      <c r="I36" s="2">
        <v>17.169</v>
      </c>
      <c r="J36" s="2">
        <v>18.922999999999998</v>
      </c>
      <c r="K36" s="2">
        <v>12.946999999999999</v>
      </c>
      <c r="L36" s="2">
        <v>768.8</v>
      </c>
      <c r="M36" s="2">
        <v>743</v>
      </c>
      <c r="N36" s="2">
        <v>748.1</v>
      </c>
      <c r="O36" s="2">
        <v>64</v>
      </c>
      <c r="P36" s="2">
        <v>68.7</v>
      </c>
      <c r="Q36" s="2">
        <v>80.95</v>
      </c>
      <c r="R36" s="2">
        <v>123.94</v>
      </c>
      <c r="S36" s="2">
        <v>190.71</v>
      </c>
      <c r="T36" s="2">
        <v>168.38</v>
      </c>
      <c r="U36" s="2">
        <v>37.268000000000001</v>
      </c>
      <c r="V36" s="2">
        <v>35.912999999999997</v>
      </c>
      <c r="W36" s="2">
        <v>51.188000000000002</v>
      </c>
      <c r="X36" s="23"/>
    </row>
    <row r="37" spans="1:24" x14ac:dyDescent="0.25">
      <c r="A37" s="2" t="s">
        <v>50</v>
      </c>
      <c r="B37" s="2" t="s">
        <v>34</v>
      </c>
      <c r="C37" s="2">
        <v>448</v>
      </c>
      <c r="D37" s="2">
        <v>164</v>
      </c>
      <c r="E37" s="2">
        <v>17</v>
      </c>
      <c r="F37" s="2">
        <v>7.5117000000000003</v>
      </c>
      <c r="G37" s="2">
        <v>2.0718999999999999</v>
      </c>
      <c r="H37" s="2">
        <v>1.8718999999999999</v>
      </c>
      <c r="I37" s="2">
        <v>14.507999999999999</v>
      </c>
      <c r="J37" s="2">
        <v>13.736000000000001</v>
      </c>
      <c r="K37" s="2">
        <v>8.4521999999999995</v>
      </c>
      <c r="L37" s="2">
        <v>1037.9000000000001</v>
      </c>
      <c r="M37" s="2">
        <v>594.1</v>
      </c>
      <c r="N37" s="2">
        <v>781.9</v>
      </c>
      <c r="O37" s="2">
        <v>141.1</v>
      </c>
      <c r="P37" s="2">
        <v>133.5</v>
      </c>
      <c r="Q37" s="2">
        <v>107.8</v>
      </c>
      <c r="R37" s="2">
        <v>207.48</v>
      </c>
      <c r="S37" s="2">
        <v>137.81</v>
      </c>
      <c r="T37" s="2">
        <v>187.78</v>
      </c>
      <c r="U37" s="2">
        <v>90.225999999999999</v>
      </c>
      <c r="V37" s="2">
        <v>84.185000000000002</v>
      </c>
      <c r="W37" s="2">
        <v>70.619</v>
      </c>
      <c r="X37" s="23"/>
    </row>
    <row r="38" spans="1:24" x14ac:dyDescent="0.25">
      <c r="A38" s="2" t="s">
        <v>50</v>
      </c>
      <c r="B38" s="2" t="s">
        <v>34</v>
      </c>
      <c r="C38" s="2">
        <v>426</v>
      </c>
      <c r="D38" s="2">
        <v>393</v>
      </c>
      <c r="E38" s="2">
        <v>13</v>
      </c>
      <c r="F38" s="2">
        <v>4.7660999999999998</v>
      </c>
      <c r="G38" s="2">
        <v>1.7511000000000001</v>
      </c>
      <c r="H38" s="2">
        <v>2.1997</v>
      </c>
      <c r="I38" s="2">
        <v>13.817</v>
      </c>
      <c r="J38" s="2">
        <v>14.382999999999999</v>
      </c>
      <c r="K38" s="2">
        <v>8.4832999999999998</v>
      </c>
      <c r="L38" s="2">
        <v>626.4</v>
      </c>
      <c r="M38" s="2">
        <v>538.70000000000005</v>
      </c>
      <c r="N38" s="2">
        <v>533.1</v>
      </c>
      <c r="O38" s="2">
        <v>57.2</v>
      </c>
      <c r="P38" s="2">
        <v>52.7</v>
      </c>
      <c r="Q38" s="2">
        <v>59.6</v>
      </c>
      <c r="R38" s="2">
        <v>94.325999999999993</v>
      </c>
      <c r="S38" s="2">
        <v>129.77000000000001</v>
      </c>
      <c r="T38" s="2">
        <v>118.75</v>
      </c>
      <c r="U38" s="2">
        <v>33.427999999999997</v>
      </c>
      <c r="V38" s="2">
        <v>27.460999999999999</v>
      </c>
      <c r="W38" s="2">
        <v>36.277000000000001</v>
      </c>
      <c r="X38" s="23"/>
    </row>
    <row r="39" spans="1:24" x14ac:dyDescent="0.25">
      <c r="A39" s="2" t="s">
        <v>50</v>
      </c>
      <c r="B39" s="2" t="s">
        <v>34</v>
      </c>
      <c r="C39" s="2">
        <v>479</v>
      </c>
      <c r="D39" s="2">
        <v>190</v>
      </c>
      <c r="E39" s="2">
        <v>13</v>
      </c>
      <c r="F39" s="2">
        <v>4.1715</v>
      </c>
      <c r="G39" s="2">
        <v>1.6926000000000001</v>
      </c>
      <c r="H39" s="2">
        <v>1.3583000000000001</v>
      </c>
      <c r="I39" s="2">
        <v>15.914</v>
      </c>
      <c r="J39" s="2">
        <v>15.36</v>
      </c>
      <c r="K39" s="2">
        <v>10.005000000000001</v>
      </c>
      <c r="L39" s="2">
        <v>824.6</v>
      </c>
      <c r="M39" s="2">
        <v>531</v>
      </c>
      <c r="N39" s="2">
        <v>595</v>
      </c>
      <c r="O39" s="2">
        <v>65.2</v>
      </c>
      <c r="P39" s="2">
        <v>62.6</v>
      </c>
      <c r="Q39" s="2">
        <v>76.55</v>
      </c>
      <c r="R39" s="2">
        <v>131.21</v>
      </c>
      <c r="S39" s="2">
        <v>124.24</v>
      </c>
      <c r="T39" s="2">
        <v>114.56</v>
      </c>
      <c r="U39" s="2">
        <v>47.557000000000002</v>
      </c>
      <c r="V39" s="2">
        <v>41.923000000000002</v>
      </c>
      <c r="W39" s="2">
        <v>39.005000000000003</v>
      </c>
      <c r="X39" s="23"/>
    </row>
    <row r="40" spans="1:24" x14ac:dyDescent="0.25">
      <c r="A40" s="2" t="s">
        <v>50</v>
      </c>
      <c r="B40" s="2" t="s">
        <v>34</v>
      </c>
      <c r="C40" s="2">
        <v>492</v>
      </c>
      <c r="D40" s="2">
        <v>330</v>
      </c>
      <c r="E40" s="2">
        <v>11</v>
      </c>
      <c r="F40" s="2">
        <v>6.1504000000000003</v>
      </c>
      <c r="G40" s="2">
        <v>6.3188000000000004</v>
      </c>
      <c r="H40" s="2">
        <v>2.1665999999999999</v>
      </c>
      <c r="I40" s="2">
        <v>18.055</v>
      </c>
      <c r="J40" s="2">
        <v>15.329000000000001</v>
      </c>
      <c r="K40" s="2">
        <v>13.832000000000001</v>
      </c>
      <c r="L40" s="2">
        <v>688.4</v>
      </c>
      <c r="M40" s="2">
        <v>756.4</v>
      </c>
      <c r="N40" s="2">
        <v>683</v>
      </c>
      <c r="O40" s="2">
        <v>74.3</v>
      </c>
      <c r="P40" s="2">
        <v>57.9</v>
      </c>
      <c r="Q40" s="2">
        <v>84.5</v>
      </c>
      <c r="R40" s="2">
        <v>104.84</v>
      </c>
      <c r="S40" s="2">
        <v>193.25</v>
      </c>
      <c r="T40" s="2">
        <v>136.71</v>
      </c>
      <c r="U40" s="2">
        <v>40.207999999999998</v>
      </c>
      <c r="V40" s="2">
        <v>24.689</v>
      </c>
      <c r="W40" s="2">
        <v>49.021999999999998</v>
      </c>
      <c r="X40" s="23"/>
    </row>
    <row r="41" spans="1:24" x14ac:dyDescent="0.25">
      <c r="A41" s="2" t="s">
        <v>50</v>
      </c>
      <c r="B41" s="2" t="s">
        <v>34</v>
      </c>
      <c r="C41" s="2">
        <v>260</v>
      </c>
      <c r="D41" s="2">
        <v>264</v>
      </c>
      <c r="E41" s="2">
        <v>8</v>
      </c>
      <c r="F41" s="2">
        <v>5.7436999999999996</v>
      </c>
      <c r="G41" s="2">
        <v>8.7649000000000008</v>
      </c>
      <c r="H41" s="2">
        <v>6.0045999999999999</v>
      </c>
      <c r="I41" s="2">
        <v>21.047000000000001</v>
      </c>
      <c r="J41" s="2">
        <v>19.399000000000001</v>
      </c>
      <c r="K41" s="2">
        <v>17.507000000000001</v>
      </c>
      <c r="L41" s="2">
        <v>863</v>
      </c>
      <c r="M41" s="2">
        <v>877.4</v>
      </c>
      <c r="N41" s="2">
        <v>863</v>
      </c>
      <c r="O41" s="2">
        <v>66.900000000000006</v>
      </c>
      <c r="P41" s="2">
        <v>54.8</v>
      </c>
      <c r="Q41" s="2">
        <v>94.25</v>
      </c>
      <c r="R41" s="2">
        <v>137.02000000000001</v>
      </c>
      <c r="S41" s="2">
        <v>227.73</v>
      </c>
      <c r="T41" s="2">
        <v>183.18</v>
      </c>
      <c r="U41" s="2">
        <v>42.639000000000003</v>
      </c>
      <c r="V41" s="2">
        <v>35.615000000000002</v>
      </c>
      <c r="W41" s="2">
        <v>56.497999999999998</v>
      </c>
      <c r="X41" s="23"/>
    </row>
    <row r="42" spans="1:24" x14ac:dyDescent="0.25">
      <c r="A42" s="2" t="s">
        <v>50</v>
      </c>
      <c r="B42" s="2" t="s">
        <v>34</v>
      </c>
      <c r="C42" s="2">
        <v>392</v>
      </c>
      <c r="D42" s="2">
        <v>267</v>
      </c>
      <c r="E42" s="2">
        <v>10</v>
      </c>
      <c r="F42" s="2">
        <v>4.5218999999999996</v>
      </c>
      <c r="G42" s="2">
        <v>1.671</v>
      </c>
      <c r="H42" s="2">
        <v>4.4371</v>
      </c>
      <c r="I42" s="2">
        <v>14.266</v>
      </c>
      <c r="J42" s="2">
        <v>16.638000000000002</v>
      </c>
      <c r="K42" s="2">
        <v>11.489000000000001</v>
      </c>
      <c r="L42" s="2">
        <v>743</v>
      </c>
      <c r="M42" s="2">
        <v>743</v>
      </c>
      <c r="N42" s="2">
        <v>743</v>
      </c>
      <c r="O42" s="2">
        <v>47.2</v>
      </c>
      <c r="P42" s="2">
        <v>57.6</v>
      </c>
      <c r="Q42" s="2">
        <v>77.349999999999994</v>
      </c>
      <c r="R42" s="2">
        <v>113</v>
      </c>
      <c r="S42" s="2">
        <v>182.19</v>
      </c>
      <c r="T42" s="2">
        <v>165.44</v>
      </c>
      <c r="U42" s="2">
        <v>30.852</v>
      </c>
      <c r="V42" s="2">
        <v>32</v>
      </c>
      <c r="W42" s="2">
        <v>48.692</v>
      </c>
      <c r="X42" s="23"/>
    </row>
    <row r="43" spans="1:24" x14ac:dyDescent="0.25">
      <c r="A43" s="2" t="s">
        <v>48</v>
      </c>
      <c r="B43" s="5" t="s">
        <v>34</v>
      </c>
      <c r="C43" s="2">
        <v>427</v>
      </c>
      <c r="D43" s="2">
        <v>610</v>
      </c>
      <c r="E43" s="2">
        <v>35</v>
      </c>
      <c r="F43" s="2">
        <v>1.5387999999999999</v>
      </c>
      <c r="G43" s="2">
        <v>1.0867</v>
      </c>
      <c r="H43" s="2">
        <v>0.91808999999999996</v>
      </c>
      <c r="I43" s="2">
        <v>15.843</v>
      </c>
      <c r="J43" s="2">
        <v>14.925000000000001</v>
      </c>
      <c r="K43" s="2">
        <v>4.4035000000000002</v>
      </c>
      <c r="L43" s="2">
        <v>3391.8</v>
      </c>
      <c r="M43" s="2">
        <v>3138.4</v>
      </c>
      <c r="N43" s="2">
        <v>2931.1</v>
      </c>
      <c r="O43" s="2">
        <v>317.64999999999998</v>
      </c>
      <c r="P43" s="2">
        <v>316.75</v>
      </c>
      <c r="Q43" s="2">
        <v>528.35</v>
      </c>
      <c r="R43" s="2">
        <v>800.9</v>
      </c>
      <c r="S43" s="2">
        <v>924.92</v>
      </c>
      <c r="T43" s="2">
        <v>667.69</v>
      </c>
      <c r="U43" s="2">
        <v>279.86</v>
      </c>
      <c r="V43" s="2">
        <v>200.61</v>
      </c>
      <c r="W43" s="2">
        <v>258.44</v>
      </c>
      <c r="X43" s="23"/>
    </row>
    <row r="44" spans="1:24" x14ac:dyDescent="0.25">
      <c r="A44" s="2" t="s">
        <v>48</v>
      </c>
      <c r="B44" s="5" t="s">
        <v>34</v>
      </c>
      <c r="C44" s="2">
        <v>188</v>
      </c>
      <c r="D44" s="2">
        <v>94</v>
      </c>
      <c r="E44" s="2">
        <v>23</v>
      </c>
      <c r="F44" s="2">
        <v>10.507</v>
      </c>
      <c r="G44" s="2">
        <v>0.25065999999999999</v>
      </c>
      <c r="H44" s="2">
        <v>0.60263999999999995</v>
      </c>
      <c r="I44" s="2">
        <v>15.833</v>
      </c>
      <c r="J44" s="2">
        <v>16.04</v>
      </c>
      <c r="K44" s="2">
        <v>3.6869000000000001</v>
      </c>
      <c r="L44" s="2">
        <v>1827.9</v>
      </c>
      <c r="M44" s="2">
        <v>650.70000000000005</v>
      </c>
      <c r="N44" s="2">
        <v>740.1</v>
      </c>
      <c r="O44" s="2">
        <v>152.75</v>
      </c>
      <c r="P44" s="2">
        <v>151.44999999999999</v>
      </c>
      <c r="Q44" s="2">
        <v>143.75</v>
      </c>
      <c r="R44" s="2">
        <v>343.31</v>
      </c>
      <c r="S44" s="2">
        <v>205.34</v>
      </c>
      <c r="T44" s="2">
        <v>188.64</v>
      </c>
      <c r="U44" s="2">
        <v>120.49</v>
      </c>
      <c r="V44" s="2">
        <v>88.421000000000006</v>
      </c>
      <c r="W44" s="2">
        <v>69.311000000000007</v>
      </c>
      <c r="X44" s="23"/>
    </row>
    <row r="45" spans="1:24" x14ac:dyDescent="0.25">
      <c r="A45" s="2" t="s">
        <v>48</v>
      </c>
      <c r="B45" s="5" t="s">
        <v>34</v>
      </c>
      <c r="C45" s="2">
        <v>330</v>
      </c>
      <c r="D45" s="2">
        <v>84</v>
      </c>
      <c r="E45" s="2">
        <v>14</v>
      </c>
      <c r="F45" s="2">
        <v>14.496</v>
      </c>
      <c r="G45" s="2">
        <v>0.36076000000000003</v>
      </c>
      <c r="H45" s="2">
        <v>0.86395999999999995</v>
      </c>
      <c r="I45" s="2">
        <v>18.137</v>
      </c>
      <c r="J45" s="2">
        <v>19.48</v>
      </c>
      <c r="K45" s="2">
        <v>9.7385999999999999</v>
      </c>
      <c r="L45" s="2">
        <v>1053.4000000000001</v>
      </c>
      <c r="M45" s="2">
        <v>452.3</v>
      </c>
      <c r="N45" s="2">
        <v>696.1</v>
      </c>
      <c r="O45" s="2">
        <v>61</v>
      </c>
      <c r="P45" s="2">
        <v>61</v>
      </c>
      <c r="Q45" s="2">
        <v>96.85</v>
      </c>
      <c r="R45" s="2">
        <v>182.92</v>
      </c>
      <c r="S45" s="2">
        <v>117.48</v>
      </c>
      <c r="T45" s="2">
        <v>145.72</v>
      </c>
      <c r="U45" s="2">
        <v>50.098999999999997</v>
      </c>
      <c r="V45" s="2">
        <v>49.354999999999997</v>
      </c>
      <c r="W45" s="2">
        <v>48.656999999999996</v>
      </c>
      <c r="X45" s="23"/>
    </row>
    <row r="46" spans="1:24" x14ac:dyDescent="0.25">
      <c r="A46" s="2" t="s">
        <v>48</v>
      </c>
      <c r="B46" s="5" t="s">
        <v>34</v>
      </c>
      <c r="C46" s="2">
        <v>156</v>
      </c>
      <c r="D46" s="2">
        <v>218</v>
      </c>
      <c r="E46" s="2">
        <v>30</v>
      </c>
      <c r="F46" s="2">
        <v>3.3340000000000001</v>
      </c>
      <c r="G46" s="2">
        <v>0.40933000000000003</v>
      </c>
      <c r="H46" s="2">
        <v>0.30626999999999999</v>
      </c>
      <c r="I46" s="2">
        <v>6.6451000000000002</v>
      </c>
      <c r="J46" s="2">
        <v>7.9661</v>
      </c>
      <c r="K46" s="2">
        <v>2.5832000000000002</v>
      </c>
      <c r="L46" s="2">
        <v>2231.6999999999998</v>
      </c>
      <c r="M46" s="2">
        <v>1793.8</v>
      </c>
      <c r="N46" s="2">
        <v>1776.5</v>
      </c>
      <c r="O46" s="2">
        <v>205.1</v>
      </c>
      <c r="P46" s="2">
        <v>202.4</v>
      </c>
      <c r="Q46" s="2">
        <v>150</v>
      </c>
      <c r="R46" s="2">
        <v>395.08</v>
      </c>
      <c r="S46" s="2">
        <v>381.62</v>
      </c>
      <c r="T46" s="2">
        <v>331.11</v>
      </c>
      <c r="U46" s="2">
        <v>118.54</v>
      </c>
      <c r="V46" s="2">
        <v>103.21</v>
      </c>
      <c r="W46" s="2">
        <v>99.581000000000003</v>
      </c>
      <c r="X46" s="23"/>
    </row>
    <row r="47" spans="1:24" x14ac:dyDescent="0.25">
      <c r="A47" s="2" t="s">
        <v>48</v>
      </c>
      <c r="B47" s="5" t="s">
        <v>34</v>
      </c>
      <c r="C47" s="2">
        <v>232</v>
      </c>
      <c r="D47" s="2">
        <v>248</v>
      </c>
      <c r="E47" s="2">
        <v>30</v>
      </c>
      <c r="F47" s="2">
        <v>2.8702999999999999</v>
      </c>
      <c r="G47" s="2">
        <v>0.71770999999999996</v>
      </c>
      <c r="H47" s="2">
        <v>0.34914000000000001</v>
      </c>
      <c r="I47" s="2">
        <v>8.4786000000000001</v>
      </c>
      <c r="J47" s="2">
        <v>8.7231000000000005</v>
      </c>
      <c r="K47" s="2">
        <v>3.5994999999999999</v>
      </c>
      <c r="L47" s="2">
        <v>2062</v>
      </c>
      <c r="M47" s="2">
        <v>1876.2</v>
      </c>
      <c r="N47" s="2">
        <v>1795.6</v>
      </c>
      <c r="O47" s="2">
        <v>250.7</v>
      </c>
      <c r="P47" s="2">
        <v>248.4</v>
      </c>
      <c r="Q47" s="2">
        <v>345.9</v>
      </c>
      <c r="R47" s="2">
        <v>452.17</v>
      </c>
      <c r="S47" s="2">
        <v>568.25</v>
      </c>
      <c r="T47" s="2">
        <v>468.12</v>
      </c>
      <c r="U47" s="2">
        <v>197.88</v>
      </c>
      <c r="V47" s="2">
        <v>174.47</v>
      </c>
      <c r="W47" s="2">
        <v>210.31</v>
      </c>
      <c r="X47" s="23"/>
    </row>
    <row r="48" spans="1:24" x14ac:dyDescent="0.25">
      <c r="A48" s="2" t="s">
        <v>48</v>
      </c>
      <c r="B48" s="5" t="s">
        <v>34</v>
      </c>
      <c r="C48" s="2">
        <v>284</v>
      </c>
      <c r="D48" s="2">
        <v>80</v>
      </c>
      <c r="E48" s="2">
        <v>14</v>
      </c>
      <c r="F48" s="2">
        <v>5.9865000000000004</v>
      </c>
      <c r="G48" s="2">
        <v>1.0033000000000001</v>
      </c>
      <c r="H48" s="2">
        <v>0.35242000000000001</v>
      </c>
      <c r="I48" s="2">
        <v>12.64</v>
      </c>
      <c r="J48" s="2">
        <v>14.737</v>
      </c>
      <c r="K48" s="2">
        <v>7.9725999999999999</v>
      </c>
      <c r="L48" s="2">
        <v>747.8</v>
      </c>
      <c r="M48" s="2">
        <v>448.2</v>
      </c>
      <c r="N48" s="2">
        <v>510.8</v>
      </c>
      <c r="O48" s="2">
        <v>50</v>
      </c>
      <c r="P48" s="2">
        <v>53</v>
      </c>
      <c r="Q48" s="2">
        <v>71.650000000000006</v>
      </c>
      <c r="R48" s="2">
        <v>133.02000000000001</v>
      </c>
      <c r="S48" s="2">
        <v>109.27</v>
      </c>
      <c r="T48" s="2">
        <v>108.01</v>
      </c>
      <c r="U48" s="2">
        <v>34.222000000000001</v>
      </c>
      <c r="V48" s="2">
        <v>34.686999999999998</v>
      </c>
      <c r="W48" s="2">
        <v>33.488999999999997</v>
      </c>
      <c r="X48" s="23"/>
    </row>
    <row r="51" spans="3:23" x14ac:dyDescent="0.25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3:23" x14ac:dyDescent="0.25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3:23" x14ac:dyDescent="0.25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3:23" x14ac:dyDescent="0.25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3:23" x14ac:dyDescent="0.25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3:23" x14ac:dyDescent="0.25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3:23" x14ac:dyDescent="0.25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3:23" x14ac:dyDescent="0.25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spans="3:23" x14ac:dyDescent="0.25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spans="3:23" x14ac:dyDescent="0.25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spans="3:23" x14ac:dyDescent="0.25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spans="3:23" x14ac:dyDescent="0.25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spans="3:23" x14ac:dyDescent="0.25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spans="3:23" x14ac:dyDescent="0.25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spans="3:23" x14ac:dyDescent="0.25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spans="3:23" x14ac:dyDescent="0.25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3:23" x14ac:dyDescent="0.25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3:23" x14ac:dyDescent="0.25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3:23" x14ac:dyDescent="0.25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3:23" x14ac:dyDescent="0.25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3:23" x14ac:dyDescent="0.25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3:23" x14ac:dyDescent="0.25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3:23" x14ac:dyDescent="0.25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</sheetData>
  <sortState ref="A26:W48">
    <sortCondition ref="B25"/>
  </sortState>
  <mergeCells count="7">
    <mergeCell ref="F24:K24"/>
    <mergeCell ref="L24:Q24"/>
    <mergeCell ref="R24:W24"/>
    <mergeCell ref="B24:E24"/>
    <mergeCell ref="F5:K5"/>
    <mergeCell ref="L5:Q5"/>
    <mergeCell ref="R5:W5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ampollas solamente</vt:lpstr>
      <vt:lpstr>todo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2011-10-23T01:06:22Z</dcterms:modified>
</cp:coreProperties>
</file>