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8915" windowHeight="8475" activeTab="3"/>
  </bookViews>
  <sheets>
    <sheet name="Hoja1" sheetId="1" r:id="rId1"/>
    <sheet name="Hoja3" sheetId="3" r:id="rId2"/>
    <sheet name="Hoja1 (2)" sheetId="4" r:id="rId3"/>
    <sheet name="ronchas para el nuevo analisis" sheetId="5" r:id="rId4"/>
  </sheets>
  <definedNames>
    <definedName name="_xlnm._FilterDatabase" localSheetId="0" hidden="1">Hoja1!$A$1:$X$36</definedName>
    <definedName name="_xlnm._FilterDatabase" localSheetId="2" hidden="1">'Hoja1 (2)'!$A$1:$X$36</definedName>
    <definedName name="_xlnm._FilterDatabase" localSheetId="3" hidden="1">'ronchas para el nuevo analisis'!$A$1:$X$16</definedName>
  </definedNames>
  <calcPr calcId="125725"/>
</workbook>
</file>

<file path=xl/calcChain.xml><?xml version="1.0" encoding="utf-8"?>
<calcChain xmlns="http://schemas.openxmlformats.org/spreadsheetml/2006/main">
  <c r="X29" i="5"/>
  <c r="W29"/>
  <c r="V29"/>
  <c r="U29"/>
  <c r="T29"/>
  <c r="S29"/>
  <c r="R29"/>
  <c r="Q29"/>
  <c r="P29"/>
  <c r="O29"/>
  <c r="N29"/>
  <c r="M29"/>
  <c r="L29"/>
  <c r="K29"/>
  <c r="J29"/>
  <c r="I29"/>
  <c r="H29"/>
  <c r="G29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X21"/>
  <c r="X23" s="1"/>
  <c r="W21"/>
  <c r="W23" s="1"/>
  <c r="V21"/>
  <c r="V23" s="1"/>
  <c r="U21"/>
  <c r="U23" s="1"/>
  <c r="T21"/>
  <c r="T23" s="1"/>
  <c r="S21"/>
  <c r="S23" s="1"/>
  <c r="R21"/>
  <c r="R23" s="1"/>
  <c r="Q21"/>
  <c r="Q23" s="1"/>
  <c r="P21"/>
  <c r="P23" s="1"/>
  <c r="O21"/>
  <c r="O23" s="1"/>
  <c r="N21"/>
  <c r="N23" s="1"/>
  <c r="M21"/>
  <c r="M23" s="1"/>
  <c r="L21"/>
  <c r="L23" s="1"/>
  <c r="K21"/>
  <c r="K23" s="1"/>
  <c r="J21"/>
  <c r="J23" s="1"/>
  <c r="I21"/>
  <c r="I23" s="1"/>
  <c r="H21"/>
  <c r="H23" s="1"/>
  <c r="G21"/>
  <c r="G23" s="1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X49" i="4"/>
  <c r="W49"/>
  <c r="V49"/>
  <c r="U49"/>
  <c r="T49"/>
  <c r="S49"/>
  <c r="R49"/>
  <c r="Q49"/>
  <c r="P49"/>
  <c r="O49"/>
  <c r="N49"/>
  <c r="M49"/>
  <c r="L49"/>
  <c r="K49"/>
  <c r="J49"/>
  <c r="I49"/>
  <c r="H49"/>
  <c r="G49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X41"/>
  <c r="X43" s="1"/>
  <c r="W41"/>
  <c r="W43" s="1"/>
  <c r="V41"/>
  <c r="V43" s="1"/>
  <c r="U41"/>
  <c r="U43" s="1"/>
  <c r="T41"/>
  <c r="T43" s="1"/>
  <c r="S41"/>
  <c r="S43" s="1"/>
  <c r="R41"/>
  <c r="R43" s="1"/>
  <c r="Q41"/>
  <c r="Q43" s="1"/>
  <c r="P41"/>
  <c r="P43" s="1"/>
  <c r="O41"/>
  <c r="O43" s="1"/>
  <c r="N41"/>
  <c r="N43" s="1"/>
  <c r="M41"/>
  <c r="M43" s="1"/>
  <c r="L41"/>
  <c r="L43" s="1"/>
  <c r="K41"/>
  <c r="K43" s="1"/>
  <c r="J41"/>
  <c r="J43" s="1"/>
  <c r="I41"/>
  <c r="I43" s="1"/>
  <c r="H41"/>
  <c r="H43" s="1"/>
  <c r="G41"/>
  <c r="G43" s="1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H48" i="1"/>
  <c r="I48"/>
  <c r="J48"/>
  <c r="K48"/>
  <c r="L48"/>
  <c r="M48"/>
  <c r="N48"/>
  <c r="O48"/>
  <c r="P48"/>
  <c r="Q48"/>
  <c r="R48"/>
  <c r="S48"/>
  <c r="T48"/>
  <c r="U48"/>
  <c r="V48"/>
  <c r="W48"/>
  <c r="X48"/>
  <c r="G48"/>
  <c r="H49"/>
  <c r="I49"/>
  <c r="J49"/>
  <c r="K49"/>
  <c r="L49"/>
  <c r="M49"/>
  <c r="N49"/>
  <c r="O49"/>
  <c r="P49"/>
  <c r="Q49"/>
  <c r="R49"/>
  <c r="S49"/>
  <c r="T49"/>
  <c r="U49"/>
  <c r="V49"/>
  <c r="W49"/>
  <c r="X49"/>
  <c r="G49"/>
  <c r="H46"/>
  <c r="I46"/>
  <c r="J46"/>
  <c r="K46"/>
  <c r="L46"/>
  <c r="M46"/>
  <c r="N46"/>
  <c r="O46"/>
  <c r="P46"/>
  <c r="Q46"/>
  <c r="R46"/>
  <c r="S46"/>
  <c r="T46"/>
  <c r="U46"/>
  <c r="V46"/>
  <c r="W46"/>
  <c r="X46"/>
  <c r="G46"/>
  <c r="H45"/>
  <c r="I45"/>
  <c r="J45"/>
  <c r="K45"/>
  <c r="L45"/>
  <c r="M45"/>
  <c r="N45"/>
  <c r="O45"/>
  <c r="P45"/>
  <c r="Q45"/>
  <c r="R45"/>
  <c r="S45"/>
  <c r="T45"/>
  <c r="U45"/>
  <c r="V45"/>
  <c r="W45"/>
  <c r="X45"/>
  <c r="G45"/>
  <c r="H41"/>
  <c r="I41"/>
  <c r="J41"/>
  <c r="K41"/>
  <c r="L41"/>
  <c r="M41"/>
  <c r="N41"/>
  <c r="O41"/>
  <c r="P41"/>
  <c r="Q41"/>
  <c r="R41"/>
  <c r="S41"/>
  <c r="T41"/>
  <c r="U41"/>
  <c r="V41"/>
  <c r="W41"/>
  <c r="X41"/>
  <c r="G41"/>
  <c r="H42"/>
  <c r="I42"/>
  <c r="J42"/>
  <c r="K42"/>
  <c r="L42"/>
  <c r="M42"/>
  <c r="N42"/>
  <c r="O42"/>
  <c r="P42"/>
  <c r="Q42"/>
  <c r="R42"/>
  <c r="S42"/>
  <c r="T42"/>
  <c r="U42"/>
  <c r="V42"/>
  <c r="W42"/>
  <c r="X42"/>
  <c r="G42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H39"/>
  <c r="I39"/>
  <c r="J39"/>
  <c r="K39"/>
  <c r="L39"/>
  <c r="M39"/>
  <c r="N39"/>
  <c r="O39"/>
  <c r="P39"/>
  <c r="Q39"/>
  <c r="R39"/>
  <c r="S39"/>
  <c r="T39"/>
  <c r="U39"/>
  <c r="V39"/>
  <c r="W39"/>
  <c r="X39"/>
  <c r="G39"/>
  <c r="H32" i="5" l="1"/>
  <c r="J32"/>
  <c r="L32"/>
  <c r="N32"/>
  <c r="P32"/>
  <c r="R32"/>
  <c r="T32"/>
  <c r="V32"/>
  <c r="X32"/>
  <c r="H34"/>
  <c r="J34"/>
  <c r="L34"/>
  <c r="N34"/>
  <c r="P34"/>
  <c r="R34"/>
  <c r="T34"/>
  <c r="V34"/>
  <c r="X34"/>
  <c r="G32"/>
  <c r="I32"/>
  <c r="K32"/>
  <c r="M32"/>
  <c r="O32"/>
  <c r="Q32"/>
  <c r="S32"/>
  <c r="U32"/>
  <c r="W32"/>
  <c r="G34"/>
  <c r="I34"/>
  <c r="K34"/>
  <c r="M34"/>
  <c r="O34"/>
  <c r="Q34"/>
  <c r="S34"/>
  <c r="U34"/>
  <c r="W34"/>
  <c r="H31"/>
  <c r="J31"/>
  <c r="L31"/>
  <c r="N31"/>
  <c r="P31"/>
  <c r="R31"/>
  <c r="T31"/>
  <c r="V31"/>
  <c r="X31"/>
  <c r="H33"/>
  <c r="J33"/>
  <c r="L33"/>
  <c r="N33"/>
  <c r="P33"/>
  <c r="R33"/>
  <c r="T33"/>
  <c r="V33"/>
  <c r="X33"/>
  <c r="G31"/>
  <c r="I31"/>
  <c r="K31"/>
  <c r="M31"/>
  <c r="O31"/>
  <c r="Q31"/>
  <c r="S31"/>
  <c r="U31"/>
  <c r="W31"/>
  <c r="G33"/>
  <c r="I33"/>
  <c r="K33"/>
  <c r="M33"/>
  <c r="O33"/>
  <c r="Q33"/>
  <c r="S33"/>
  <c r="U33"/>
  <c r="W33"/>
  <c r="H52" i="4"/>
  <c r="J52"/>
  <c r="L52"/>
  <c r="N52"/>
  <c r="P52"/>
  <c r="R52"/>
  <c r="T52"/>
  <c r="V52"/>
  <c r="X52"/>
  <c r="H54"/>
  <c r="J54"/>
  <c r="L54"/>
  <c r="N54"/>
  <c r="P54"/>
  <c r="R54"/>
  <c r="T54"/>
  <c r="V54"/>
  <c r="X54"/>
  <c r="G52"/>
  <c r="I52"/>
  <c r="K52"/>
  <c r="M52"/>
  <c r="O52"/>
  <c r="Q52"/>
  <c r="S52"/>
  <c r="U52"/>
  <c r="W52"/>
  <c r="G54"/>
  <c r="I54"/>
  <c r="K54"/>
  <c r="M54"/>
  <c r="O54"/>
  <c r="Q54"/>
  <c r="S54"/>
  <c r="U54"/>
  <c r="W54"/>
  <c r="H51"/>
  <c r="J51"/>
  <c r="L51"/>
  <c r="N51"/>
  <c r="P51"/>
  <c r="R51"/>
  <c r="T51"/>
  <c r="V51"/>
  <c r="X51"/>
  <c r="H53"/>
  <c r="J53"/>
  <c r="L53"/>
  <c r="N53"/>
  <c r="P53"/>
  <c r="R53"/>
  <c r="T53"/>
  <c r="V53"/>
  <c r="X53"/>
  <c r="G51"/>
  <c r="I51"/>
  <c r="K51"/>
  <c r="M51"/>
  <c r="O51"/>
  <c r="Q51"/>
  <c r="S51"/>
  <c r="U51"/>
  <c r="W51"/>
  <c r="G53"/>
  <c r="I53"/>
  <c r="K53"/>
  <c r="M53"/>
  <c r="O53"/>
  <c r="Q53"/>
  <c r="S53"/>
  <c r="U53"/>
  <c r="W53"/>
  <c r="X43" i="1"/>
  <c r="V43"/>
  <c r="T43"/>
  <c r="R43"/>
  <c r="P43"/>
  <c r="N43"/>
  <c r="L43"/>
  <c r="J43"/>
  <c r="H43"/>
  <c r="X53"/>
  <c r="V53"/>
  <c r="T53"/>
  <c r="R53"/>
  <c r="P53"/>
  <c r="N53"/>
  <c r="L53"/>
  <c r="J53"/>
  <c r="H53"/>
  <c r="X51"/>
  <c r="V51"/>
  <c r="T51"/>
  <c r="R51"/>
  <c r="P51"/>
  <c r="N51"/>
  <c r="L51"/>
  <c r="J51"/>
  <c r="H51"/>
  <c r="G43"/>
  <c r="W43"/>
  <c r="U43"/>
  <c r="S43"/>
  <c r="Q43"/>
  <c r="O43"/>
  <c r="M43"/>
  <c r="K43"/>
  <c r="I43"/>
  <c r="G53"/>
  <c r="W54"/>
  <c r="U54"/>
  <c r="S54"/>
  <c r="Q54"/>
  <c r="O54"/>
  <c r="M54"/>
  <c r="K54"/>
  <c r="I54"/>
  <c r="G51"/>
  <c r="W52"/>
  <c r="U52"/>
  <c r="S52"/>
  <c r="Q52"/>
  <c r="O52"/>
  <c r="M52"/>
  <c r="K52"/>
  <c r="I52"/>
  <c r="G52"/>
  <c r="G54"/>
  <c r="I51"/>
  <c r="K51"/>
  <c r="M51"/>
  <c r="O51"/>
  <c r="Q51"/>
  <c r="S51"/>
  <c r="U51"/>
  <c r="W51"/>
  <c r="H52"/>
  <c r="J52"/>
  <c r="L52"/>
  <c r="N52"/>
  <c r="P52"/>
  <c r="R52"/>
  <c r="T52"/>
  <c r="V52"/>
  <c r="X52"/>
  <c r="I53"/>
  <c r="K53"/>
  <c r="M53"/>
  <c r="O53"/>
  <c r="Q53"/>
  <c r="S53"/>
  <c r="U53"/>
  <c r="W53"/>
  <c r="H54"/>
  <c r="J54"/>
  <c r="L54"/>
  <c r="N54"/>
  <c r="P54"/>
  <c r="R54"/>
  <c r="T54"/>
  <c r="V54"/>
  <c r="X54"/>
</calcChain>
</file>

<file path=xl/sharedStrings.xml><?xml version="1.0" encoding="utf-8"?>
<sst xmlns="http://schemas.openxmlformats.org/spreadsheetml/2006/main" count="334" uniqueCount="59">
  <si>
    <t>chicken_pox_primary_lesions_03-mediciones</t>
  </si>
  <si>
    <t>nombre</t>
  </si>
  <si>
    <t>y0</t>
  </si>
  <si>
    <t>x0</t>
  </si>
  <si>
    <t>radio</t>
  </si>
  <si>
    <t>acum</t>
  </si>
  <si>
    <t>KLD.L</t>
  </si>
  <si>
    <t>KLD.A</t>
  </si>
  <si>
    <t>KLD.B</t>
  </si>
  <si>
    <t>KLD.LA</t>
  </si>
  <si>
    <t>KLD.LB</t>
  </si>
  <si>
    <t>KLD.AB</t>
  </si>
  <si>
    <t>N1.A</t>
  </si>
  <si>
    <t>N1.B</t>
  </si>
  <si>
    <t>N1.L</t>
  </si>
  <si>
    <t>N1.LA</t>
  </si>
  <si>
    <t>N1.LB</t>
  </si>
  <si>
    <t>N1.AB</t>
  </si>
  <si>
    <t>N2.L</t>
  </si>
  <si>
    <t>N2.A</t>
  </si>
  <si>
    <t>N2.B</t>
  </si>
  <si>
    <t>N2.LA</t>
  </si>
  <si>
    <t>N2.LB</t>
  </si>
  <si>
    <t>N2.AB</t>
  </si>
  <si>
    <t>Varicel-02-mediciones</t>
  </si>
  <si>
    <t>varicella_18-mediciones</t>
  </si>
  <si>
    <t>varicella_20-mediciones</t>
  </si>
  <si>
    <t>varicella_27-mediciones</t>
  </si>
  <si>
    <t>varicella_30-mediciones</t>
  </si>
  <si>
    <t>varicella_31-mediciones</t>
  </si>
  <si>
    <t>varicella_34-mediciones</t>
  </si>
  <si>
    <t>varicella_35-mediciones</t>
  </si>
  <si>
    <t>varicella_44-mediciones</t>
  </si>
  <si>
    <t>varicella_53-mediciones</t>
  </si>
  <si>
    <t>varicella_55-mediciones</t>
  </si>
  <si>
    <t>MAX</t>
  </si>
  <si>
    <t>MIN</t>
  </si>
  <si>
    <t>es rocha?</t>
  </si>
  <si>
    <t>SI</t>
  </si>
  <si>
    <t>NO</t>
  </si>
  <si>
    <t>MAX ronchas</t>
  </si>
  <si>
    <t>MIN no ronchas</t>
  </si>
  <si>
    <t>Desvio estándar NO ronchas</t>
  </si>
  <si>
    <t>Desvio estándar ronchas</t>
  </si>
  <si>
    <t>Media de NO ronchas</t>
  </si>
  <si>
    <t>Media de  ronchas</t>
  </si>
  <si>
    <t>Ronchas desde</t>
  </si>
  <si>
    <t>Ronchas hasta</t>
  </si>
  <si>
    <t>No ronchas desde</t>
  </si>
  <si>
    <t>No ronchas hasta</t>
  </si>
  <si>
    <t>Comentario</t>
  </si>
  <si>
    <t>Redefinir los circulos</t>
  </si>
  <si>
    <t>eliminar del analisis</t>
  </si>
  <si>
    <t>OK</t>
  </si>
  <si>
    <t>eliminar del analisis ¿?</t>
  </si>
  <si>
    <t>ok</t>
  </si>
  <si>
    <t>revisar las ronchas y no ronchas</t>
  </si>
  <si>
    <t>revisar si es roncha</t>
  </si>
  <si>
    <t>puse los que habiamos trabajado cuando analizamos de a una imagen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</si>
</sst>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8000"/>
      <color rgb="FF00FF00"/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54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A26" sqref="A26"/>
    </sheetView>
  </sheetViews>
  <sheetFormatPr baseColWidth="10" defaultRowHeight="15"/>
  <cols>
    <col min="1" max="1" width="42" bestFit="1" customWidth="1"/>
    <col min="2" max="3" width="4" bestFit="1" customWidth="1"/>
    <col min="4" max="4" width="5.5703125" bestFit="1" customWidth="1"/>
    <col min="5" max="5" width="7.42578125" style="3" customWidth="1"/>
    <col min="6" max="6" width="13.140625" style="13" customWidth="1"/>
    <col min="7" max="10" width="13.85546875" style="9" customWidth="1"/>
    <col min="11" max="11" width="14" style="9" customWidth="1"/>
    <col min="12" max="12" width="12.140625" style="9" customWidth="1"/>
    <col min="13" max="14" width="10.5703125" style="9" customWidth="1"/>
    <col min="15" max="15" width="12" style="9" customWidth="1"/>
    <col min="16" max="24" width="10.5703125" style="9" customWidth="1"/>
  </cols>
  <sheetData>
    <row r="1" spans="1:24" s="1" customFormat="1">
      <c r="A1" s="1" t="s">
        <v>1</v>
      </c>
      <c r="B1" s="1" t="s">
        <v>2</v>
      </c>
      <c r="C1" s="1" t="s">
        <v>3</v>
      </c>
      <c r="D1" s="1" t="s">
        <v>4</v>
      </c>
      <c r="E1" s="2" t="s">
        <v>5</v>
      </c>
      <c r="F1" s="12" t="s">
        <v>37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14</v>
      </c>
      <c r="N1" s="8" t="s">
        <v>12</v>
      </c>
      <c r="O1" s="8" t="s">
        <v>13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</row>
    <row r="2" spans="1:24">
      <c r="A2" t="s">
        <v>0</v>
      </c>
      <c r="B2">
        <v>173</v>
      </c>
      <c r="C2">
        <v>147</v>
      </c>
      <c r="D2">
        <v>18</v>
      </c>
      <c r="E2">
        <v>0.91666999999999998</v>
      </c>
      <c r="F2" s="13" t="s">
        <v>39</v>
      </c>
      <c r="G2" s="9">
        <v>12.548</v>
      </c>
      <c r="H2" s="9">
        <v>7.2228000000000003</v>
      </c>
      <c r="I2" s="9">
        <v>16.631</v>
      </c>
      <c r="J2" s="9">
        <v>18.457999999999998</v>
      </c>
      <c r="K2" s="9">
        <v>22.466000000000001</v>
      </c>
      <c r="L2" s="9">
        <v>21.321999999999999</v>
      </c>
      <c r="M2" s="9">
        <v>2628.7</v>
      </c>
      <c r="N2" s="9">
        <v>2868.4</v>
      </c>
      <c r="O2" s="9">
        <v>3260.1</v>
      </c>
      <c r="P2" s="9">
        <v>144.47</v>
      </c>
      <c r="Q2" s="9">
        <v>175</v>
      </c>
      <c r="R2" s="9">
        <v>302.41000000000003</v>
      </c>
      <c r="S2" s="9">
        <v>452.6</v>
      </c>
      <c r="T2" s="9">
        <v>584.72</v>
      </c>
      <c r="U2" s="9">
        <v>554.59</v>
      </c>
      <c r="V2" s="9">
        <v>95.763000000000005</v>
      </c>
      <c r="W2" s="9">
        <v>126.09</v>
      </c>
      <c r="X2" s="9">
        <v>191.44</v>
      </c>
    </row>
    <row r="3" spans="1:24">
      <c r="A3" t="s">
        <v>24</v>
      </c>
      <c r="B3">
        <v>307</v>
      </c>
      <c r="C3">
        <v>549</v>
      </c>
      <c r="D3">
        <v>23</v>
      </c>
      <c r="E3">
        <v>1</v>
      </c>
      <c r="F3" s="13" t="s">
        <v>39</v>
      </c>
      <c r="G3" s="9">
        <v>26.591000000000001</v>
      </c>
      <c r="H3" s="9">
        <v>28.696999999999999</v>
      </c>
      <c r="I3" s="9">
        <v>22.28</v>
      </c>
      <c r="J3" s="9">
        <v>34.046999999999997</v>
      </c>
      <c r="K3" s="9">
        <v>29.106000000000002</v>
      </c>
      <c r="L3" s="9">
        <v>34.354999999999997</v>
      </c>
      <c r="M3" s="9">
        <v>5052.5</v>
      </c>
      <c r="N3" s="9">
        <v>5106.2</v>
      </c>
      <c r="O3" s="9">
        <v>4444.1000000000004</v>
      </c>
      <c r="P3" s="9">
        <v>518.29</v>
      </c>
      <c r="Q3" s="9">
        <v>516.76</v>
      </c>
      <c r="R3" s="9">
        <v>818.24</v>
      </c>
      <c r="S3" s="9">
        <v>914.7</v>
      </c>
      <c r="T3" s="9">
        <v>1152.0999999999999</v>
      </c>
      <c r="U3" s="9">
        <v>880.75</v>
      </c>
      <c r="V3" s="9">
        <v>463.33</v>
      </c>
      <c r="W3" s="9">
        <v>359.93</v>
      </c>
      <c r="X3" s="9">
        <v>609.64</v>
      </c>
    </row>
    <row r="4" spans="1:24">
      <c r="A4" t="s">
        <v>26</v>
      </c>
      <c r="B4">
        <v>38</v>
      </c>
      <c r="C4">
        <v>706</v>
      </c>
      <c r="D4">
        <v>30</v>
      </c>
      <c r="E4">
        <v>0.95</v>
      </c>
      <c r="F4" s="13" t="s">
        <v>39</v>
      </c>
      <c r="G4" s="9">
        <v>20.045000000000002</v>
      </c>
      <c r="H4" s="9">
        <v>22.282</v>
      </c>
      <c r="I4" s="9">
        <v>2.1181000000000001</v>
      </c>
      <c r="J4" s="9">
        <v>24.375</v>
      </c>
      <c r="K4" s="9">
        <v>20.943999999999999</v>
      </c>
      <c r="L4" s="9">
        <v>24.472999999999999</v>
      </c>
      <c r="M4" s="9">
        <v>4623.6000000000004</v>
      </c>
      <c r="N4" s="9">
        <v>5237.3999999999996</v>
      </c>
      <c r="O4" s="9">
        <v>1524.6</v>
      </c>
      <c r="P4" s="9">
        <v>491.12</v>
      </c>
      <c r="Q4" s="9">
        <v>440.76</v>
      </c>
      <c r="R4" s="9">
        <v>427.47</v>
      </c>
      <c r="S4" s="9">
        <v>789.18</v>
      </c>
      <c r="T4" s="9">
        <v>1028.5999999999999</v>
      </c>
      <c r="U4" s="9">
        <v>230.83</v>
      </c>
      <c r="V4" s="9">
        <v>280.01</v>
      </c>
      <c r="W4" s="9">
        <v>184</v>
      </c>
      <c r="X4" s="9">
        <v>214.61</v>
      </c>
    </row>
    <row r="5" spans="1:24">
      <c r="A5" t="s">
        <v>26</v>
      </c>
      <c r="B5">
        <v>270</v>
      </c>
      <c r="C5">
        <v>430</v>
      </c>
      <c r="D5">
        <v>30</v>
      </c>
      <c r="E5">
        <v>0.95</v>
      </c>
      <c r="F5" s="13" t="s">
        <v>39</v>
      </c>
      <c r="G5" s="9">
        <v>3.2818000000000001</v>
      </c>
      <c r="H5" s="9">
        <v>0.22774</v>
      </c>
      <c r="I5" s="9">
        <v>0.70199</v>
      </c>
      <c r="J5" s="9">
        <v>10.145</v>
      </c>
      <c r="K5" s="9">
        <v>16.495999999999999</v>
      </c>
      <c r="L5" s="9">
        <v>11.028</v>
      </c>
      <c r="M5" s="9">
        <v>2421.3000000000002</v>
      </c>
      <c r="N5" s="9">
        <v>1492.1</v>
      </c>
      <c r="O5" s="9">
        <v>2637.3</v>
      </c>
      <c r="P5" s="9">
        <v>138.88</v>
      </c>
      <c r="Q5" s="9">
        <v>227.35</v>
      </c>
      <c r="R5" s="9">
        <v>253.35</v>
      </c>
      <c r="S5" s="9">
        <v>372</v>
      </c>
      <c r="T5" s="9">
        <v>291.60000000000002</v>
      </c>
      <c r="U5" s="9">
        <v>403</v>
      </c>
      <c r="V5" s="9">
        <v>87.364000000000004</v>
      </c>
      <c r="W5" s="9">
        <v>91.834000000000003</v>
      </c>
      <c r="X5" s="9">
        <v>102.47</v>
      </c>
    </row>
    <row r="6" spans="1:24">
      <c r="A6" t="s">
        <v>26</v>
      </c>
      <c r="B6">
        <v>202</v>
      </c>
      <c r="C6">
        <v>401</v>
      </c>
      <c r="D6">
        <v>30</v>
      </c>
      <c r="E6">
        <v>0.95</v>
      </c>
      <c r="F6" s="13" t="s">
        <v>39</v>
      </c>
      <c r="G6" s="9">
        <v>8.9590999999999994</v>
      </c>
      <c r="H6" s="9">
        <v>1.6408</v>
      </c>
      <c r="I6" s="9">
        <v>0.16536999999999999</v>
      </c>
      <c r="J6" s="9">
        <v>14.475</v>
      </c>
      <c r="K6" s="9">
        <v>17.969000000000001</v>
      </c>
      <c r="L6" s="9">
        <v>13.18</v>
      </c>
      <c r="M6" s="9">
        <v>3836.8</v>
      </c>
      <c r="N6" s="9">
        <v>3135.3</v>
      </c>
      <c r="O6" s="9">
        <v>1277.5999999999999</v>
      </c>
      <c r="P6" s="9">
        <v>180</v>
      </c>
      <c r="Q6" s="9">
        <v>165.88</v>
      </c>
      <c r="R6" s="9">
        <v>228.65</v>
      </c>
      <c r="S6" s="9">
        <v>569.16</v>
      </c>
      <c r="T6" s="9">
        <v>565.57000000000005</v>
      </c>
      <c r="U6" s="9">
        <v>224.88</v>
      </c>
      <c r="V6" s="9">
        <v>115.46</v>
      </c>
      <c r="W6" s="9">
        <v>117.25</v>
      </c>
      <c r="X6" s="9">
        <v>123.97</v>
      </c>
    </row>
    <row r="7" spans="1:24">
      <c r="A7" t="s">
        <v>28</v>
      </c>
      <c r="B7">
        <v>184</v>
      </c>
      <c r="C7">
        <v>184</v>
      </c>
      <c r="D7">
        <v>50</v>
      </c>
      <c r="E7">
        <v>0.97221999999999997</v>
      </c>
      <c r="F7" s="13" t="s">
        <v>39</v>
      </c>
      <c r="G7" s="9">
        <v>2.8984999999999999</v>
      </c>
      <c r="H7" s="9">
        <v>9.0958000000000006</v>
      </c>
      <c r="I7" s="9">
        <v>3.1722000000000001</v>
      </c>
      <c r="J7" s="9">
        <v>18.082000000000001</v>
      </c>
      <c r="K7" s="9">
        <v>12.77</v>
      </c>
      <c r="L7" s="9">
        <v>13.617000000000001</v>
      </c>
      <c r="M7" s="9">
        <v>7529.2</v>
      </c>
      <c r="N7" s="9">
        <v>8389.1</v>
      </c>
      <c r="O7" s="9">
        <v>6561.1</v>
      </c>
      <c r="P7" s="9">
        <v>929.59</v>
      </c>
      <c r="Q7" s="9">
        <v>867.35</v>
      </c>
      <c r="R7" s="9">
        <v>1067.2</v>
      </c>
      <c r="S7" s="9">
        <v>1779.8</v>
      </c>
      <c r="T7" s="9">
        <v>2192.1999999999998</v>
      </c>
      <c r="U7" s="9">
        <v>1744.4</v>
      </c>
      <c r="V7" s="9">
        <v>649.86</v>
      </c>
      <c r="W7" s="9">
        <v>566.65</v>
      </c>
      <c r="X7" s="9">
        <v>672.92</v>
      </c>
    </row>
    <row r="8" spans="1:24">
      <c r="A8" t="s">
        <v>30</v>
      </c>
      <c r="B8">
        <v>317</v>
      </c>
      <c r="C8">
        <v>545</v>
      </c>
      <c r="D8">
        <v>30</v>
      </c>
      <c r="E8">
        <v>1</v>
      </c>
      <c r="F8" s="13" t="s">
        <v>39</v>
      </c>
      <c r="G8" s="9">
        <v>3.3300999999999998</v>
      </c>
      <c r="H8" s="9">
        <v>5.4591000000000003</v>
      </c>
      <c r="I8" s="9">
        <v>3.5701000000000001</v>
      </c>
      <c r="J8" s="9">
        <v>12.295999999999999</v>
      </c>
      <c r="K8" s="9">
        <v>11.728</v>
      </c>
      <c r="L8" s="9">
        <v>10.57</v>
      </c>
      <c r="M8" s="9">
        <v>1722</v>
      </c>
      <c r="N8" s="9">
        <v>2449.6</v>
      </c>
      <c r="O8" s="9">
        <v>2156.6</v>
      </c>
      <c r="P8" s="9">
        <v>254</v>
      </c>
      <c r="Q8" s="9">
        <v>181.41</v>
      </c>
      <c r="R8" s="9">
        <v>243.76</v>
      </c>
      <c r="S8" s="9">
        <v>263.95999999999998</v>
      </c>
      <c r="T8" s="9">
        <v>481.01</v>
      </c>
      <c r="U8" s="9">
        <v>373.08</v>
      </c>
      <c r="V8" s="9">
        <v>143.06</v>
      </c>
      <c r="W8" s="9">
        <v>93.307000000000002</v>
      </c>
      <c r="X8" s="9">
        <v>119.04</v>
      </c>
    </row>
    <row r="9" spans="1:24">
      <c r="A9" t="s">
        <v>32</v>
      </c>
      <c r="B9">
        <v>182</v>
      </c>
      <c r="C9">
        <v>438</v>
      </c>
      <c r="D9">
        <v>5</v>
      </c>
      <c r="E9">
        <v>0.9</v>
      </c>
      <c r="F9" s="13" t="s">
        <v>39</v>
      </c>
      <c r="G9" s="9">
        <v>8.7288999999999994</v>
      </c>
      <c r="H9" s="9">
        <v>14.510999999999999</v>
      </c>
      <c r="I9" s="9">
        <v>13.272</v>
      </c>
      <c r="J9" s="9">
        <v>21.638000000000002</v>
      </c>
      <c r="K9" s="9">
        <v>22.456</v>
      </c>
      <c r="L9" s="9">
        <v>21.981000000000002</v>
      </c>
      <c r="M9" s="9">
        <v>3390.4</v>
      </c>
      <c r="N9" s="9">
        <v>3390.4</v>
      </c>
      <c r="O9" s="9">
        <v>3390.4</v>
      </c>
      <c r="P9" s="9">
        <v>142.47</v>
      </c>
      <c r="Q9" s="9">
        <v>142.47</v>
      </c>
      <c r="R9" s="9">
        <v>226.65</v>
      </c>
      <c r="S9" s="9">
        <v>516.1</v>
      </c>
      <c r="T9" s="9">
        <v>657.16</v>
      </c>
      <c r="U9" s="9">
        <v>561.03</v>
      </c>
      <c r="V9" s="9">
        <v>104.92</v>
      </c>
      <c r="W9" s="9">
        <v>90.510999999999996</v>
      </c>
      <c r="X9" s="9">
        <v>117.74</v>
      </c>
    </row>
    <row r="10" spans="1:24">
      <c r="A10" t="s">
        <v>33</v>
      </c>
      <c r="B10">
        <v>289</v>
      </c>
      <c r="C10">
        <v>474</v>
      </c>
      <c r="D10">
        <v>21</v>
      </c>
      <c r="E10">
        <v>1</v>
      </c>
      <c r="F10" s="13" t="s">
        <v>39</v>
      </c>
      <c r="G10" s="9">
        <v>5.2512999999999996</v>
      </c>
      <c r="H10" s="9">
        <v>5.3857999999999997</v>
      </c>
      <c r="I10" s="9">
        <v>2.8883999999999999</v>
      </c>
      <c r="J10" s="9">
        <v>14.417</v>
      </c>
      <c r="K10" s="9">
        <v>13.396000000000001</v>
      </c>
      <c r="L10" s="9">
        <v>12.138999999999999</v>
      </c>
      <c r="M10" s="9">
        <v>2160</v>
      </c>
      <c r="N10" s="9">
        <v>2118.8000000000002</v>
      </c>
      <c r="O10" s="9">
        <v>2098.4</v>
      </c>
      <c r="P10" s="9">
        <v>163.94</v>
      </c>
      <c r="Q10" s="9">
        <v>113.12</v>
      </c>
      <c r="R10" s="9">
        <v>185.71</v>
      </c>
      <c r="S10" s="9">
        <v>305.38</v>
      </c>
      <c r="T10" s="9">
        <v>391.44</v>
      </c>
      <c r="U10" s="9">
        <v>323.10000000000002</v>
      </c>
      <c r="V10" s="9">
        <v>88.171999999999997</v>
      </c>
      <c r="W10" s="9">
        <v>52.680999999999997</v>
      </c>
      <c r="X10" s="9">
        <v>74.584999999999994</v>
      </c>
    </row>
    <row r="11" spans="1:24">
      <c r="A11" t="s">
        <v>33</v>
      </c>
      <c r="B11">
        <v>244</v>
      </c>
      <c r="C11">
        <v>565</v>
      </c>
      <c r="D11">
        <v>20</v>
      </c>
      <c r="E11">
        <v>1</v>
      </c>
      <c r="F11" s="13" t="s">
        <v>39</v>
      </c>
      <c r="G11" s="9">
        <v>9.1836000000000002</v>
      </c>
      <c r="H11" s="9">
        <v>7.3818000000000001</v>
      </c>
      <c r="I11" s="9">
        <v>5.5598000000000001</v>
      </c>
      <c r="J11" s="9">
        <v>17.245999999999999</v>
      </c>
      <c r="K11" s="9">
        <v>16.003</v>
      </c>
      <c r="L11" s="9">
        <v>13.417</v>
      </c>
      <c r="M11" s="9">
        <v>2336.1999999999998</v>
      </c>
      <c r="N11" s="9">
        <v>2389.3000000000002</v>
      </c>
      <c r="O11" s="9">
        <v>2214.4</v>
      </c>
      <c r="P11" s="9">
        <v>204.88</v>
      </c>
      <c r="Q11" s="9">
        <v>138.53</v>
      </c>
      <c r="R11" s="9">
        <v>191.06</v>
      </c>
      <c r="S11" s="9">
        <v>372.69</v>
      </c>
      <c r="T11" s="9">
        <v>476.02</v>
      </c>
      <c r="U11" s="9">
        <v>367.42</v>
      </c>
      <c r="V11" s="9">
        <v>107.1</v>
      </c>
      <c r="W11" s="9">
        <v>72.334999999999994</v>
      </c>
      <c r="X11" s="9">
        <v>85.396000000000001</v>
      </c>
    </row>
    <row r="12" spans="1:24">
      <c r="A12" t="s">
        <v>33</v>
      </c>
      <c r="B12">
        <v>302</v>
      </c>
      <c r="C12">
        <v>535</v>
      </c>
      <c r="D12">
        <v>19</v>
      </c>
      <c r="E12">
        <v>0.92</v>
      </c>
      <c r="F12" s="13" t="s">
        <v>39</v>
      </c>
      <c r="G12" s="9">
        <v>8.5959000000000003</v>
      </c>
      <c r="H12" s="9">
        <v>9.8801000000000005</v>
      </c>
      <c r="I12" s="9">
        <v>7.1688999999999998</v>
      </c>
      <c r="J12" s="9">
        <v>18.405000000000001</v>
      </c>
      <c r="K12" s="9">
        <v>16.329000000000001</v>
      </c>
      <c r="L12" s="9">
        <v>15.13</v>
      </c>
      <c r="M12" s="9">
        <v>2572.6</v>
      </c>
      <c r="N12" s="9">
        <v>2513.9</v>
      </c>
      <c r="O12" s="9">
        <v>2406.5</v>
      </c>
      <c r="P12" s="9">
        <v>218.41</v>
      </c>
      <c r="Q12" s="9">
        <v>158.82</v>
      </c>
      <c r="R12" s="9">
        <v>200.24</v>
      </c>
      <c r="S12" s="9">
        <v>390.22</v>
      </c>
      <c r="T12" s="9">
        <v>511.29</v>
      </c>
      <c r="U12" s="9">
        <v>402.94</v>
      </c>
      <c r="V12" s="9">
        <v>107.35</v>
      </c>
      <c r="W12" s="9">
        <v>73.070999999999998</v>
      </c>
      <c r="X12" s="9">
        <v>93.503</v>
      </c>
    </row>
    <row r="13" spans="1:24">
      <c r="A13" t="s">
        <v>33</v>
      </c>
      <c r="B13">
        <v>125</v>
      </c>
      <c r="C13">
        <v>431</v>
      </c>
      <c r="D13">
        <v>19</v>
      </c>
      <c r="E13">
        <v>0.96</v>
      </c>
      <c r="F13" s="13" t="s">
        <v>39</v>
      </c>
      <c r="G13" s="9">
        <v>5.9882</v>
      </c>
      <c r="H13" s="9">
        <v>6.4755000000000003</v>
      </c>
      <c r="I13" s="9">
        <v>3.9752999999999998</v>
      </c>
      <c r="J13" s="9">
        <v>18.561</v>
      </c>
      <c r="K13" s="9">
        <v>15.297000000000001</v>
      </c>
      <c r="L13" s="9">
        <v>15.852</v>
      </c>
      <c r="M13" s="9">
        <v>2381.3000000000002</v>
      </c>
      <c r="N13" s="9">
        <v>2891.3</v>
      </c>
      <c r="O13" s="9">
        <v>2421.1</v>
      </c>
      <c r="P13" s="9">
        <v>205.82</v>
      </c>
      <c r="Q13" s="9">
        <v>134</v>
      </c>
      <c r="R13" s="9">
        <v>222.65</v>
      </c>
      <c r="S13" s="9">
        <v>385.58</v>
      </c>
      <c r="T13" s="9">
        <v>595.03</v>
      </c>
      <c r="U13" s="9">
        <v>422.14</v>
      </c>
      <c r="V13" s="9">
        <v>105.38</v>
      </c>
      <c r="W13" s="9">
        <v>71.816999999999993</v>
      </c>
      <c r="X13" s="9">
        <v>108.46</v>
      </c>
    </row>
    <row r="14" spans="1:24">
      <c r="A14" t="s">
        <v>33</v>
      </c>
      <c r="B14">
        <v>259</v>
      </c>
      <c r="C14">
        <v>419</v>
      </c>
      <c r="D14">
        <v>19</v>
      </c>
      <c r="E14">
        <v>1</v>
      </c>
      <c r="F14" s="13" t="s">
        <v>39</v>
      </c>
      <c r="G14" s="9">
        <v>2.1566999999999998</v>
      </c>
      <c r="H14" s="9">
        <v>4.3085000000000004</v>
      </c>
      <c r="I14" s="9">
        <v>2.8860999999999999</v>
      </c>
      <c r="J14" s="9">
        <v>13.593999999999999</v>
      </c>
      <c r="K14" s="9">
        <v>13.911</v>
      </c>
      <c r="L14" s="9">
        <v>11.045</v>
      </c>
      <c r="M14" s="9">
        <v>2342.4</v>
      </c>
      <c r="N14" s="9">
        <v>2342.4</v>
      </c>
      <c r="O14" s="9">
        <v>2346.6</v>
      </c>
      <c r="P14" s="9">
        <v>111.71</v>
      </c>
      <c r="Q14" s="9">
        <v>116.76</v>
      </c>
      <c r="R14" s="9">
        <v>149.06</v>
      </c>
      <c r="S14" s="9">
        <v>348.78</v>
      </c>
      <c r="T14" s="9">
        <v>421.91</v>
      </c>
      <c r="U14" s="9">
        <v>387.32</v>
      </c>
      <c r="V14" s="9">
        <v>67.218999999999994</v>
      </c>
      <c r="W14" s="9">
        <v>62.875999999999998</v>
      </c>
      <c r="X14" s="9">
        <v>74.825999999999993</v>
      </c>
    </row>
    <row r="15" spans="1:24">
      <c r="A15" t="s">
        <v>34</v>
      </c>
      <c r="B15">
        <v>252</v>
      </c>
      <c r="C15">
        <v>495</v>
      </c>
      <c r="D15">
        <v>6</v>
      </c>
      <c r="E15">
        <v>1</v>
      </c>
      <c r="F15" s="13" t="s">
        <v>39</v>
      </c>
      <c r="G15" s="9">
        <v>13.420999999999999</v>
      </c>
      <c r="H15" s="9">
        <v>7.8806000000000003</v>
      </c>
      <c r="I15" s="9">
        <v>16.283999999999999</v>
      </c>
      <c r="J15" s="9">
        <v>22.376000000000001</v>
      </c>
      <c r="K15" s="9">
        <v>22.096</v>
      </c>
      <c r="L15" s="9">
        <v>23.928000000000001</v>
      </c>
      <c r="M15" s="9">
        <v>3358.4</v>
      </c>
      <c r="N15" s="9">
        <v>3358.4</v>
      </c>
      <c r="O15" s="9">
        <v>3358.4</v>
      </c>
      <c r="P15" s="9">
        <v>144.47</v>
      </c>
      <c r="Q15" s="9">
        <v>144.47</v>
      </c>
      <c r="R15" s="9">
        <v>224.65</v>
      </c>
      <c r="S15" s="9">
        <v>516.21</v>
      </c>
      <c r="T15" s="9">
        <v>651.33000000000004</v>
      </c>
      <c r="U15" s="9">
        <v>560.29999999999995</v>
      </c>
      <c r="V15" s="9">
        <v>105.17</v>
      </c>
      <c r="W15" s="9">
        <v>90.790999999999997</v>
      </c>
      <c r="X15" s="9">
        <v>118.24</v>
      </c>
    </row>
    <row r="16" spans="1:24">
      <c r="A16" t="s">
        <v>34</v>
      </c>
      <c r="B16">
        <v>205</v>
      </c>
      <c r="C16">
        <v>367</v>
      </c>
      <c r="D16">
        <v>6</v>
      </c>
      <c r="E16">
        <v>1</v>
      </c>
      <c r="F16" s="13" t="s">
        <v>39</v>
      </c>
      <c r="G16" s="9">
        <v>12.045</v>
      </c>
      <c r="H16" s="9">
        <v>4.1623000000000001</v>
      </c>
      <c r="I16" s="9">
        <v>16.745999999999999</v>
      </c>
      <c r="J16" s="9">
        <v>22.762</v>
      </c>
      <c r="K16" s="9">
        <v>23.077999999999999</v>
      </c>
      <c r="L16" s="9">
        <v>24.454999999999998</v>
      </c>
      <c r="M16" s="9">
        <v>3358.4</v>
      </c>
      <c r="N16" s="9">
        <v>3358.4</v>
      </c>
      <c r="O16" s="9">
        <v>3358.5</v>
      </c>
      <c r="P16" s="9">
        <v>144.47</v>
      </c>
      <c r="Q16" s="9">
        <v>144.47</v>
      </c>
      <c r="R16" s="9">
        <v>222.94</v>
      </c>
      <c r="S16" s="9">
        <v>518.05999999999995</v>
      </c>
      <c r="T16" s="9">
        <v>649.48</v>
      </c>
      <c r="U16" s="9">
        <v>562.08000000000004</v>
      </c>
      <c r="V16" s="9">
        <v>105.27</v>
      </c>
      <c r="W16" s="9">
        <v>91.254999999999995</v>
      </c>
      <c r="X16" s="9">
        <v>118.18</v>
      </c>
    </row>
    <row r="17" spans="1:24">
      <c r="A17" t="s">
        <v>34</v>
      </c>
      <c r="B17">
        <v>168</v>
      </c>
      <c r="C17">
        <v>236</v>
      </c>
      <c r="D17">
        <v>6</v>
      </c>
      <c r="E17">
        <v>0.92308000000000001</v>
      </c>
      <c r="F17" s="13" t="s">
        <v>39</v>
      </c>
      <c r="G17" s="9">
        <v>12.991</v>
      </c>
      <c r="H17" s="9">
        <v>9.0824999999999996</v>
      </c>
      <c r="I17" s="9">
        <v>19.035</v>
      </c>
      <c r="J17" s="9">
        <v>23.381</v>
      </c>
      <c r="K17" s="9">
        <v>22.727</v>
      </c>
      <c r="L17" s="9">
        <v>25.965</v>
      </c>
      <c r="M17" s="9">
        <v>3358.4</v>
      </c>
      <c r="N17" s="9">
        <v>3358.4</v>
      </c>
      <c r="O17" s="9">
        <v>3358.4</v>
      </c>
      <c r="P17" s="9">
        <v>144.47</v>
      </c>
      <c r="Q17" s="9">
        <v>144.47</v>
      </c>
      <c r="R17" s="9">
        <v>227.24</v>
      </c>
      <c r="S17" s="9">
        <v>515.95000000000005</v>
      </c>
      <c r="T17" s="9">
        <v>654.34</v>
      </c>
      <c r="U17" s="9">
        <v>562.79</v>
      </c>
      <c r="V17" s="9">
        <v>105.14</v>
      </c>
      <c r="W17" s="9">
        <v>91.308000000000007</v>
      </c>
      <c r="X17" s="9">
        <v>118.53</v>
      </c>
    </row>
    <row r="18" spans="1:24">
      <c r="A18" t="s">
        <v>34</v>
      </c>
      <c r="B18">
        <v>151</v>
      </c>
      <c r="C18">
        <v>141</v>
      </c>
      <c r="D18">
        <v>6</v>
      </c>
      <c r="E18">
        <v>0.92308000000000001</v>
      </c>
      <c r="F18" s="13" t="s">
        <v>39</v>
      </c>
      <c r="G18" s="9">
        <v>9.8445</v>
      </c>
      <c r="H18" s="9">
        <v>16.568999999999999</v>
      </c>
      <c r="I18" s="9">
        <v>12.6</v>
      </c>
      <c r="J18" s="9">
        <v>21.736999999999998</v>
      </c>
      <c r="K18" s="9">
        <v>20.79</v>
      </c>
      <c r="L18" s="9">
        <v>22.835000000000001</v>
      </c>
      <c r="M18" s="9">
        <v>3358.4</v>
      </c>
      <c r="N18" s="9">
        <v>3358.4</v>
      </c>
      <c r="O18" s="9">
        <v>3358.4</v>
      </c>
      <c r="P18" s="9">
        <v>142.53</v>
      </c>
      <c r="Q18" s="9">
        <v>142.53</v>
      </c>
      <c r="R18" s="9">
        <v>226.65</v>
      </c>
      <c r="S18" s="9">
        <v>508.08</v>
      </c>
      <c r="T18" s="9">
        <v>660.99</v>
      </c>
      <c r="U18" s="9">
        <v>553.54999999999995</v>
      </c>
      <c r="V18" s="9">
        <v>104.85</v>
      </c>
      <c r="W18" s="9">
        <v>89.144999999999996</v>
      </c>
      <c r="X18" s="9">
        <v>117.91</v>
      </c>
    </row>
    <row r="19" spans="1:24">
      <c r="A19" t="s">
        <v>34</v>
      </c>
      <c r="B19">
        <v>219</v>
      </c>
      <c r="C19">
        <v>450</v>
      </c>
      <c r="D19">
        <v>5</v>
      </c>
      <c r="E19">
        <v>1</v>
      </c>
      <c r="F19" s="13" t="s">
        <v>39</v>
      </c>
      <c r="G19" s="9">
        <v>15.12</v>
      </c>
      <c r="H19" s="9">
        <v>7.8501000000000003</v>
      </c>
      <c r="I19" s="9">
        <v>19.559000000000001</v>
      </c>
      <c r="J19" s="9">
        <v>23.425000000000001</v>
      </c>
      <c r="K19" s="9">
        <v>24.562999999999999</v>
      </c>
      <c r="L19" s="9">
        <v>25.39</v>
      </c>
      <c r="M19" s="9">
        <v>3390.4</v>
      </c>
      <c r="N19" s="9">
        <v>3390.4</v>
      </c>
      <c r="O19" s="9">
        <v>3395.6</v>
      </c>
      <c r="P19" s="9">
        <v>144.47</v>
      </c>
      <c r="Q19" s="9">
        <v>144.47</v>
      </c>
      <c r="R19" s="9">
        <v>227.18</v>
      </c>
      <c r="S19" s="9">
        <v>521.45000000000005</v>
      </c>
      <c r="T19" s="9">
        <v>655.55</v>
      </c>
      <c r="U19" s="9">
        <v>564.79999999999995</v>
      </c>
      <c r="V19" s="9">
        <v>105.97</v>
      </c>
      <c r="W19" s="9">
        <v>91.512</v>
      </c>
      <c r="X19" s="9">
        <v>118.7</v>
      </c>
    </row>
    <row r="20" spans="1:24">
      <c r="A20" t="s">
        <v>0</v>
      </c>
      <c r="B20">
        <v>293</v>
      </c>
      <c r="C20">
        <v>269</v>
      </c>
      <c r="D20">
        <v>30</v>
      </c>
      <c r="E20">
        <v>1</v>
      </c>
      <c r="F20" s="13" t="s">
        <v>38</v>
      </c>
      <c r="G20" s="9">
        <v>2.4157000000000002</v>
      </c>
      <c r="H20" s="9">
        <v>0.71160999999999996</v>
      </c>
      <c r="I20" s="9">
        <v>4.6414999999999997</v>
      </c>
      <c r="J20" s="9">
        <v>11.244999999999999</v>
      </c>
      <c r="K20" s="9">
        <v>15.04</v>
      </c>
      <c r="L20" s="9">
        <v>11.329000000000001</v>
      </c>
      <c r="M20" s="9">
        <v>1340</v>
      </c>
      <c r="N20" s="9">
        <v>2380.6</v>
      </c>
      <c r="O20" s="9">
        <v>2791.4</v>
      </c>
      <c r="P20" s="9">
        <v>194.88</v>
      </c>
      <c r="Q20" s="9">
        <v>241.82</v>
      </c>
      <c r="R20" s="9">
        <v>220.06</v>
      </c>
      <c r="S20" s="9">
        <v>189.27</v>
      </c>
      <c r="T20" s="9">
        <v>479.72</v>
      </c>
      <c r="U20" s="9">
        <v>456.9</v>
      </c>
      <c r="V20" s="9">
        <v>107.42</v>
      </c>
      <c r="W20" s="9">
        <v>112.68</v>
      </c>
      <c r="X20" s="9">
        <v>115.73</v>
      </c>
    </row>
    <row r="21" spans="1:24">
      <c r="A21" t="s">
        <v>0</v>
      </c>
      <c r="B21">
        <v>151</v>
      </c>
      <c r="C21">
        <v>247</v>
      </c>
      <c r="D21">
        <v>28</v>
      </c>
      <c r="E21">
        <v>1</v>
      </c>
      <c r="F21" s="13" t="s">
        <v>38</v>
      </c>
      <c r="G21" s="9">
        <v>4.8910999999999998</v>
      </c>
      <c r="H21" s="9">
        <v>0.93481999999999998</v>
      </c>
      <c r="I21" s="9">
        <v>3.3325999999999998</v>
      </c>
      <c r="J21" s="9">
        <v>14.192</v>
      </c>
      <c r="K21" s="9">
        <v>17.861000000000001</v>
      </c>
      <c r="L21" s="9">
        <v>11.872999999999999</v>
      </c>
      <c r="M21" s="9">
        <v>1812.8</v>
      </c>
      <c r="N21" s="9">
        <v>2528.1999999999998</v>
      </c>
      <c r="O21" s="9">
        <v>2786.1</v>
      </c>
      <c r="P21" s="9">
        <v>174.24</v>
      </c>
      <c r="Q21" s="9">
        <v>235.06</v>
      </c>
      <c r="R21" s="9">
        <v>199.65</v>
      </c>
      <c r="S21" s="9">
        <v>298.14</v>
      </c>
      <c r="T21" s="9">
        <v>509.19</v>
      </c>
      <c r="U21" s="9">
        <v>481.01</v>
      </c>
      <c r="V21" s="9">
        <v>100.68</v>
      </c>
      <c r="W21" s="9">
        <v>121.7</v>
      </c>
      <c r="X21" s="9">
        <v>126.99</v>
      </c>
    </row>
    <row r="22" spans="1:24">
      <c r="A22" t="s">
        <v>0</v>
      </c>
      <c r="B22">
        <v>220</v>
      </c>
      <c r="C22">
        <v>349</v>
      </c>
      <c r="D22">
        <v>18</v>
      </c>
      <c r="E22">
        <v>0.91666999999999998</v>
      </c>
      <c r="F22" s="13" t="s">
        <v>38</v>
      </c>
      <c r="G22" s="9">
        <v>4.4089</v>
      </c>
      <c r="H22" s="9">
        <v>2.3330000000000002</v>
      </c>
      <c r="I22" s="9">
        <v>6.2302</v>
      </c>
      <c r="J22" s="9">
        <v>13.414</v>
      </c>
      <c r="K22" s="9">
        <v>16.206</v>
      </c>
      <c r="L22" s="9">
        <v>14.436</v>
      </c>
      <c r="M22" s="9">
        <v>2462.4</v>
      </c>
      <c r="N22" s="9">
        <v>2479.3000000000002</v>
      </c>
      <c r="O22" s="9">
        <v>2462.4</v>
      </c>
      <c r="P22" s="9">
        <v>115.59</v>
      </c>
      <c r="Q22" s="9">
        <v>131.71</v>
      </c>
      <c r="R22" s="9">
        <v>178.65</v>
      </c>
      <c r="S22" s="9">
        <v>354.55</v>
      </c>
      <c r="T22" s="9">
        <v>502.14</v>
      </c>
      <c r="U22" s="9">
        <v>394.05</v>
      </c>
      <c r="V22" s="9">
        <v>80.016999999999996</v>
      </c>
      <c r="W22" s="9">
        <v>65.459999999999994</v>
      </c>
      <c r="X22" s="9">
        <v>85.540999999999997</v>
      </c>
    </row>
    <row r="23" spans="1:24">
      <c r="A23" t="s">
        <v>24</v>
      </c>
      <c r="B23">
        <v>180</v>
      </c>
      <c r="C23">
        <v>280</v>
      </c>
      <c r="D23">
        <v>23</v>
      </c>
      <c r="E23">
        <v>0.94118000000000002</v>
      </c>
      <c r="F23" s="13" t="s">
        <v>38</v>
      </c>
      <c r="G23" s="9">
        <v>10.785</v>
      </c>
      <c r="H23" s="9">
        <v>3.4226000000000001</v>
      </c>
      <c r="I23" s="9">
        <v>3.5404</v>
      </c>
      <c r="J23" s="9">
        <v>17.463999999999999</v>
      </c>
      <c r="K23" s="9">
        <v>20.134</v>
      </c>
      <c r="L23" s="9">
        <v>21.373999999999999</v>
      </c>
      <c r="M23" s="9">
        <v>3302.9</v>
      </c>
      <c r="N23" s="9">
        <v>2464.9</v>
      </c>
      <c r="O23" s="9">
        <v>3254.5</v>
      </c>
      <c r="P23" s="9">
        <v>275.12</v>
      </c>
      <c r="Q23" s="9">
        <v>307.94</v>
      </c>
      <c r="R23" s="9">
        <v>254.18</v>
      </c>
      <c r="S23" s="9">
        <v>539.79</v>
      </c>
      <c r="T23" s="9">
        <v>486.29</v>
      </c>
      <c r="U23" s="9">
        <v>543.74</v>
      </c>
      <c r="V23" s="9">
        <v>122.03</v>
      </c>
      <c r="W23" s="9">
        <v>127.66</v>
      </c>
      <c r="X23" s="9">
        <v>128.76</v>
      </c>
    </row>
    <row r="24" spans="1:24">
      <c r="A24" t="s">
        <v>25</v>
      </c>
      <c r="B24">
        <v>261</v>
      </c>
      <c r="C24">
        <v>314</v>
      </c>
      <c r="D24">
        <v>43</v>
      </c>
      <c r="E24">
        <v>1</v>
      </c>
      <c r="F24" s="13" t="s">
        <v>38</v>
      </c>
      <c r="G24" s="9">
        <v>0.38624000000000003</v>
      </c>
      <c r="H24" s="9">
        <v>0.55437000000000003</v>
      </c>
      <c r="I24" s="9">
        <v>0.98397999999999997</v>
      </c>
      <c r="J24" s="9">
        <v>7.2050000000000001</v>
      </c>
      <c r="K24" s="9">
        <v>11.522</v>
      </c>
      <c r="L24" s="9">
        <v>6.5389999999999997</v>
      </c>
      <c r="M24" s="9">
        <v>2561.1999999999998</v>
      </c>
      <c r="N24" s="9">
        <v>3201.9</v>
      </c>
      <c r="O24" s="9">
        <v>4415.5</v>
      </c>
      <c r="P24" s="9">
        <v>169.24</v>
      </c>
      <c r="Q24" s="9">
        <v>227.18</v>
      </c>
      <c r="R24" s="9">
        <v>272.18</v>
      </c>
      <c r="S24" s="9">
        <v>369.74</v>
      </c>
      <c r="T24" s="9">
        <v>495.7</v>
      </c>
      <c r="U24" s="9">
        <v>658.36</v>
      </c>
      <c r="V24" s="9">
        <v>90.260999999999996</v>
      </c>
      <c r="W24" s="9">
        <v>122.38</v>
      </c>
      <c r="X24" s="9">
        <v>115.85</v>
      </c>
    </row>
    <row r="25" spans="1:24">
      <c r="A25" t="s">
        <v>26</v>
      </c>
      <c r="B25">
        <v>264</v>
      </c>
      <c r="C25">
        <v>354</v>
      </c>
      <c r="D25">
        <v>30</v>
      </c>
      <c r="E25">
        <v>1</v>
      </c>
      <c r="F25" s="13" t="s">
        <v>38</v>
      </c>
      <c r="G25" s="9">
        <v>14.747</v>
      </c>
      <c r="H25" s="9">
        <v>2.6307</v>
      </c>
      <c r="I25" s="9">
        <v>0.37552000000000002</v>
      </c>
      <c r="J25" s="9">
        <v>17.559000000000001</v>
      </c>
      <c r="K25" s="9">
        <v>19.943999999999999</v>
      </c>
      <c r="L25" s="9">
        <v>12.084</v>
      </c>
      <c r="M25" s="9">
        <v>4640</v>
      </c>
      <c r="N25" s="9">
        <v>2303.9</v>
      </c>
      <c r="O25" s="9">
        <v>1814.4</v>
      </c>
      <c r="P25" s="9">
        <v>297.88</v>
      </c>
      <c r="Q25" s="9">
        <v>314.35000000000002</v>
      </c>
      <c r="R25" s="9">
        <v>287.52999999999997</v>
      </c>
      <c r="S25" s="9">
        <v>717.24</v>
      </c>
      <c r="T25" s="9">
        <v>427.42</v>
      </c>
      <c r="U25" s="9">
        <v>321.95</v>
      </c>
      <c r="V25" s="9">
        <v>193.64</v>
      </c>
      <c r="W25" s="9">
        <v>140.16999999999999</v>
      </c>
      <c r="X25" s="9">
        <v>120.42</v>
      </c>
    </row>
    <row r="26" spans="1:24">
      <c r="A26" t="s">
        <v>27</v>
      </c>
      <c r="B26">
        <v>182</v>
      </c>
      <c r="C26">
        <v>362</v>
      </c>
      <c r="D26">
        <v>45</v>
      </c>
      <c r="E26">
        <v>1</v>
      </c>
      <c r="F26" s="13" t="s">
        <v>38</v>
      </c>
      <c r="G26" s="9">
        <v>4.6249000000000002</v>
      </c>
      <c r="H26" s="9">
        <v>0.82791000000000003</v>
      </c>
      <c r="I26" s="9">
        <v>2.0045000000000002</v>
      </c>
      <c r="J26" s="9">
        <v>9.8655000000000008</v>
      </c>
      <c r="K26" s="9">
        <v>10.496</v>
      </c>
      <c r="L26" s="9">
        <v>9.2515999999999998</v>
      </c>
      <c r="M26" s="9">
        <v>5044.6000000000004</v>
      </c>
      <c r="N26" s="9">
        <v>3761.2</v>
      </c>
      <c r="O26" s="9">
        <v>5301.4</v>
      </c>
      <c r="P26" s="9">
        <v>456.94</v>
      </c>
      <c r="Q26" s="9">
        <v>442.35</v>
      </c>
      <c r="R26" s="9">
        <v>543.53</v>
      </c>
      <c r="S26" s="9">
        <v>915.14</v>
      </c>
      <c r="T26" s="9">
        <v>1057.8</v>
      </c>
      <c r="U26" s="9">
        <v>1113.2</v>
      </c>
      <c r="V26" s="9">
        <v>301.92</v>
      </c>
      <c r="W26" s="9">
        <v>316.91000000000003</v>
      </c>
      <c r="X26" s="9">
        <v>368.39</v>
      </c>
    </row>
    <row r="27" spans="1:24">
      <c r="A27" t="s">
        <v>28</v>
      </c>
      <c r="B27">
        <v>257</v>
      </c>
      <c r="C27">
        <v>362</v>
      </c>
      <c r="D27">
        <v>50</v>
      </c>
      <c r="E27">
        <v>1</v>
      </c>
      <c r="F27" s="13" t="s">
        <v>38</v>
      </c>
      <c r="G27" s="9">
        <v>0.57447000000000004</v>
      </c>
      <c r="H27" s="9">
        <v>1.0553999999999999</v>
      </c>
      <c r="I27" s="9">
        <v>0.99917</v>
      </c>
      <c r="J27" s="9">
        <v>4.6456</v>
      </c>
      <c r="K27" s="9">
        <v>5.3219000000000003</v>
      </c>
      <c r="L27" s="9">
        <v>5.0804</v>
      </c>
      <c r="M27" s="9">
        <v>4672.8999999999996</v>
      </c>
      <c r="N27" s="9">
        <v>5472.4</v>
      </c>
      <c r="O27" s="9">
        <v>4978.2</v>
      </c>
      <c r="P27" s="9">
        <v>328.65</v>
      </c>
      <c r="Q27" s="9">
        <v>286.64999999999998</v>
      </c>
      <c r="R27" s="9">
        <v>550.35</v>
      </c>
      <c r="S27" s="9">
        <v>787.91</v>
      </c>
      <c r="T27" s="9">
        <v>1312.5</v>
      </c>
      <c r="U27" s="9">
        <v>979.87</v>
      </c>
      <c r="V27" s="9">
        <v>237.26</v>
      </c>
      <c r="W27" s="9">
        <v>187.34</v>
      </c>
      <c r="X27" s="9">
        <v>287.39</v>
      </c>
    </row>
    <row r="28" spans="1:24">
      <c r="A28" t="s">
        <v>29</v>
      </c>
      <c r="B28">
        <v>266</v>
      </c>
      <c r="C28">
        <v>383</v>
      </c>
      <c r="D28">
        <v>50</v>
      </c>
      <c r="E28">
        <v>1</v>
      </c>
      <c r="F28" s="13" t="s">
        <v>38</v>
      </c>
      <c r="G28" s="9">
        <v>1.6164000000000001</v>
      </c>
      <c r="H28" s="9">
        <v>0.88282000000000005</v>
      </c>
      <c r="I28" s="9">
        <v>0.80871999999999999</v>
      </c>
      <c r="J28" s="9">
        <v>10.208</v>
      </c>
      <c r="K28" s="9">
        <v>8.1826000000000008</v>
      </c>
      <c r="L28" s="9">
        <v>6.5522999999999998</v>
      </c>
      <c r="M28" s="9">
        <v>6112.8</v>
      </c>
      <c r="N28" s="9">
        <v>5504.2</v>
      </c>
      <c r="O28" s="9">
        <v>4911.6000000000004</v>
      </c>
      <c r="P28" s="9">
        <v>754.29</v>
      </c>
      <c r="Q28" s="9">
        <v>735.82</v>
      </c>
      <c r="R28" s="9">
        <v>949.82</v>
      </c>
      <c r="S28" s="9">
        <v>1528.2</v>
      </c>
      <c r="T28" s="9">
        <v>1750.3</v>
      </c>
      <c r="U28" s="9">
        <v>1223.5</v>
      </c>
      <c r="V28" s="9">
        <v>570.92999999999995</v>
      </c>
      <c r="W28" s="9">
        <v>411.14</v>
      </c>
      <c r="X28" s="9">
        <v>493.71</v>
      </c>
    </row>
    <row r="29" spans="1:24">
      <c r="A29" t="s">
        <v>30</v>
      </c>
      <c r="B29">
        <v>364</v>
      </c>
      <c r="C29">
        <v>371</v>
      </c>
      <c r="D29">
        <v>25</v>
      </c>
      <c r="E29">
        <v>0.94118000000000002</v>
      </c>
      <c r="F29" s="13" t="s">
        <v>38</v>
      </c>
      <c r="G29" s="9">
        <v>2.8506999999999998</v>
      </c>
      <c r="H29" s="9">
        <v>1.0086999999999999</v>
      </c>
      <c r="I29" s="9">
        <v>0.65242999999999995</v>
      </c>
      <c r="J29" s="9">
        <v>10.455</v>
      </c>
      <c r="K29" s="9">
        <v>10.888999999999999</v>
      </c>
      <c r="L29" s="9">
        <v>8.3003999999999998</v>
      </c>
      <c r="M29" s="9">
        <v>1518.7</v>
      </c>
      <c r="N29" s="9">
        <v>1641.2</v>
      </c>
      <c r="O29" s="9">
        <v>1573.5</v>
      </c>
      <c r="P29" s="9">
        <v>152.41</v>
      </c>
      <c r="Q29" s="9">
        <v>132.53</v>
      </c>
      <c r="R29" s="9">
        <v>144.65</v>
      </c>
      <c r="S29" s="9">
        <v>221.63</v>
      </c>
      <c r="T29" s="9">
        <v>306.11</v>
      </c>
      <c r="U29" s="9">
        <v>276.77999999999997</v>
      </c>
      <c r="V29" s="9">
        <v>69.793999999999997</v>
      </c>
      <c r="W29" s="9">
        <v>56.767000000000003</v>
      </c>
      <c r="X29" s="9">
        <v>57.965000000000003</v>
      </c>
    </row>
    <row r="30" spans="1:24">
      <c r="A30" t="s">
        <v>30</v>
      </c>
      <c r="B30">
        <v>155</v>
      </c>
      <c r="C30">
        <v>410</v>
      </c>
      <c r="D30">
        <v>24</v>
      </c>
      <c r="E30">
        <v>1</v>
      </c>
      <c r="F30" s="13" t="s">
        <v>38</v>
      </c>
      <c r="G30" s="9">
        <v>2.6353</v>
      </c>
      <c r="H30" s="9">
        <v>2.1307999999999998</v>
      </c>
      <c r="I30" s="9">
        <v>0.74858000000000002</v>
      </c>
      <c r="J30" s="9">
        <v>11.867000000000001</v>
      </c>
      <c r="K30" s="9">
        <v>10.634</v>
      </c>
      <c r="L30" s="9">
        <v>9.1631999999999998</v>
      </c>
      <c r="M30" s="9">
        <v>1773.4</v>
      </c>
      <c r="N30" s="9">
        <v>1933.1</v>
      </c>
      <c r="O30" s="9">
        <v>1821.6</v>
      </c>
      <c r="P30" s="9">
        <v>169.24</v>
      </c>
      <c r="Q30" s="9">
        <v>130.35</v>
      </c>
      <c r="R30" s="9">
        <v>121.71</v>
      </c>
      <c r="S30" s="9">
        <v>244.83</v>
      </c>
      <c r="T30" s="9">
        <v>346.49</v>
      </c>
      <c r="U30" s="9">
        <v>294.63</v>
      </c>
      <c r="V30" s="9">
        <v>83.105999999999995</v>
      </c>
      <c r="W30" s="9">
        <v>52.558999999999997</v>
      </c>
      <c r="X30" s="9">
        <v>59.463999999999999</v>
      </c>
    </row>
    <row r="31" spans="1:24">
      <c r="A31" t="s">
        <v>30</v>
      </c>
      <c r="B31">
        <v>254</v>
      </c>
      <c r="C31">
        <v>271</v>
      </c>
      <c r="D31">
        <v>24</v>
      </c>
      <c r="E31">
        <v>1</v>
      </c>
      <c r="F31" s="13" t="s">
        <v>38</v>
      </c>
      <c r="G31" s="9">
        <v>7.9981</v>
      </c>
      <c r="H31" s="9">
        <v>4.4435000000000002</v>
      </c>
      <c r="I31" s="9">
        <v>2.9331999999999998</v>
      </c>
      <c r="J31" s="9">
        <v>15.548</v>
      </c>
      <c r="K31" s="9">
        <v>15.227</v>
      </c>
      <c r="L31" s="9">
        <v>12.01</v>
      </c>
      <c r="M31" s="9">
        <v>2511.5</v>
      </c>
      <c r="N31" s="9">
        <v>2067.8000000000002</v>
      </c>
      <c r="O31" s="9">
        <v>1713.6</v>
      </c>
      <c r="P31" s="9">
        <v>194.29</v>
      </c>
      <c r="Q31" s="9">
        <v>169.53</v>
      </c>
      <c r="R31" s="9">
        <v>183.06</v>
      </c>
      <c r="S31" s="9">
        <v>398.64</v>
      </c>
      <c r="T31" s="9">
        <v>387.66</v>
      </c>
      <c r="U31" s="9">
        <v>264.56</v>
      </c>
      <c r="V31" s="9">
        <v>119.26</v>
      </c>
      <c r="W31" s="9">
        <v>97.346000000000004</v>
      </c>
      <c r="X31" s="9">
        <v>83.623999999999995</v>
      </c>
    </row>
    <row r="32" spans="1:24">
      <c r="A32" t="s">
        <v>31</v>
      </c>
      <c r="B32">
        <v>272</v>
      </c>
      <c r="C32">
        <v>334</v>
      </c>
      <c r="D32">
        <v>50</v>
      </c>
      <c r="E32">
        <v>1</v>
      </c>
      <c r="F32" s="13" t="s">
        <v>38</v>
      </c>
      <c r="G32" s="9">
        <v>0.78908999999999996</v>
      </c>
      <c r="H32" s="9">
        <v>3.7048000000000001</v>
      </c>
      <c r="I32" s="9">
        <v>2.2281</v>
      </c>
      <c r="J32" s="9">
        <v>10.488</v>
      </c>
      <c r="K32" s="9">
        <v>9.7860999999999994</v>
      </c>
      <c r="L32" s="9">
        <v>7.3143000000000002</v>
      </c>
      <c r="M32" s="9">
        <v>5304.7</v>
      </c>
      <c r="N32" s="9">
        <v>6155.2</v>
      </c>
      <c r="O32" s="9">
        <v>5685.2</v>
      </c>
      <c r="P32" s="9">
        <v>362.88</v>
      </c>
      <c r="Q32" s="9">
        <v>375.94</v>
      </c>
      <c r="R32" s="9">
        <v>608</v>
      </c>
      <c r="S32" s="9">
        <v>989.11</v>
      </c>
      <c r="T32" s="9">
        <v>1409.3</v>
      </c>
      <c r="U32" s="9">
        <v>1061.5</v>
      </c>
      <c r="V32" s="9">
        <v>282.18</v>
      </c>
      <c r="W32" s="9">
        <v>233.24</v>
      </c>
      <c r="X32" s="9">
        <v>326.14</v>
      </c>
    </row>
    <row r="33" spans="1:24">
      <c r="A33" t="s">
        <v>32</v>
      </c>
      <c r="B33">
        <v>401</v>
      </c>
      <c r="C33">
        <v>535</v>
      </c>
      <c r="D33">
        <v>25</v>
      </c>
      <c r="E33">
        <v>1</v>
      </c>
      <c r="F33" s="13" t="s">
        <v>38</v>
      </c>
      <c r="G33" s="9">
        <v>3.0991</v>
      </c>
      <c r="H33" s="9">
        <v>2.1686999999999999</v>
      </c>
      <c r="I33" s="9">
        <v>3.4672999999999998</v>
      </c>
      <c r="J33" s="9">
        <v>10.462999999999999</v>
      </c>
      <c r="K33" s="9">
        <v>12.215999999999999</v>
      </c>
      <c r="L33" s="9">
        <v>11.797000000000001</v>
      </c>
      <c r="M33" s="9">
        <v>1615.1</v>
      </c>
      <c r="N33" s="9">
        <v>1533.5</v>
      </c>
      <c r="O33" s="9">
        <v>2266.8000000000002</v>
      </c>
      <c r="P33" s="9">
        <v>103.94</v>
      </c>
      <c r="Q33" s="9">
        <v>110.71</v>
      </c>
      <c r="R33" s="9">
        <v>228.47</v>
      </c>
      <c r="S33" s="9">
        <v>273.29000000000002</v>
      </c>
      <c r="T33" s="9">
        <v>273.7</v>
      </c>
      <c r="U33" s="9">
        <v>393.22</v>
      </c>
      <c r="V33" s="9">
        <v>62.137</v>
      </c>
      <c r="W33" s="9">
        <v>63.469000000000001</v>
      </c>
      <c r="X33" s="9">
        <v>104.37</v>
      </c>
    </row>
    <row r="34" spans="1:24">
      <c r="A34" t="s">
        <v>32</v>
      </c>
      <c r="B34">
        <v>265</v>
      </c>
      <c r="C34">
        <v>151</v>
      </c>
      <c r="D34">
        <v>22</v>
      </c>
      <c r="E34">
        <v>1</v>
      </c>
      <c r="F34" s="13" t="s">
        <v>38</v>
      </c>
      <c r="G34" s="9">
        <v>4.6181000000000001</v>
      </c>
      <c r="H34" s="9">
        <v>7.8997999999999999</v>
      </c>
      <c r="I34" s="9">
        <v>4.8074000000000003</v>
      </c>
      <c r="J34" s="9">
        <v>18.056000000000001</v>
      </c>
      <c r="K34" s="9">
        <v>17.992999999999999</v>
      </c>
      <c r="L34" s="9">
        <v>14.18</v>
      </c>
      <c r="M34" s="9">
        <v>3080.1</v>
      </c>
      <c r="N34" s="9">
        <v>2865.8</v>
      </c>
      <c r="O34" s="9">
        <v>2222.9</v>
      </c>
      <c r="P34" s="9">
        <v>142.29</v>
      </c>
      <c r="Q34" s="9">
        <v>140.18</v>
      </c>
      <c r="R34" s="9">
        <v>200.65</v>
      </c>
      <c r="S34" s="9">
        <v>459.02</v>
      </c>
      <c r="T34" s="9">
        <v>552.75</v>
      </c>
      <c r="U34" s="9">
        <v>390.45</v>
      </c>
      <c r="V34" s="9">
        <v>97.239000000000004</v>
      </c>
      <c r="W34" s="9">
        <v>80.799000000000007</v>
      </c>
      <c r="X34" s="9">
        <v>100.79</v>
      </c>
    </row>
    <row r="35" spans="1:24">
      <c r="A35" t="s">
        <v>33</v>
      </c>
      <c r="B35">
        <v>255</v>
      </c>
      <c r="C35">
        <v>377</v>
      </c>
      <c r="D35">
        <v>20</v>
      </c>
      <c r="E35">
        <v>1</v>
      </c>
      <c r="F35" s="13" t="s">
        <v>38</v>
      </c>
      <c r="G35" s="9">
        <v>5.5782999999999996</v>
      </c>
      <c r="H35" s="9">
        <v>4.2034000000000002</v>
      </c>
      <c r="I35" s="9">
        <v>3.0381</v>
      </c>
      <c r="J35" s="9">
        <v>17.312999999999999</v>
      </c>
      <c r="K35" s="9">
        <v>17.303000000000001</v>
      </c>
      <c r="L35" s="9">
        <v>14.28</v>
      </c>
      <c r="M35" s="9">
        <v>3315.5</v>
      </c>
      <c r="N35" s="9">
        <v>2943.1</v>
      </c>
      <c r="O35" s="9">
        <v>2456.6</v>
      </c>
      <c r="P35" s="9">
        <v>133.53</v>
      </c>
      <c r="Q35" s="9">
        <v>135.18</v>
      </c>
      <c r="R35" s="9">
        <v>206.88</v>
      </c>
      <c r="S35" s="9">
        <v>497.33</v>
      </c>
      <c r="T35" s="9">
        <v>580.54999999999995</v>
      </c>
      <c r="U35" s="9">
        <v>416.58</v>
      </c>
      <c r="V35" s="9">
        <v>101.18</v>
      </c>
      <c r="W35" s="9">
        <v>89.242000000000004</v>
      </c>
      <c r="X35" s="9">
        <v>115.8</v>
      </c>
    </row>
    <row r="36" spans="1:24">
      <c r="A36" t="s">
        <v>34</v>
      </c>
      <c r="B36">
        <v>308</v>
      </c>
      <c r="C36">
        <v>61</v>
      </c>
      <c r="D36">
        <v>27</v>
      </c>
      <c r="E36">
        <v>1</v>
      </c>
      <c r="F36" s="13" t="s">
        <v>38</v>
      </c>
      <c r="G36" s="9">
        <v>4.2807000000000004</v>
      </c>
      <c r="H36" s="9">
        <v>4.7861000000000002</v>
      </c>
      <c r="I36" s="9">
        <v>6.6597</v>
      </c>
      <c r="J36" s="9">
        <v>16.724</v>
      </c>
      <c r="K36" s="9">
        <v>15.492000000000001</v>
      </c>
      <c r="L36" s="9">
        <v>20.038</v>
      </c>
      <c r="M36" s="9">
        <v>2577.1</v>
      </c>
      <c r="N36" s="9">
        <v>3544</v>
      </c>
      <c r="O36" s="9">
        <v>2316.9</v>
      </c>
      <c r="P36" s="9">
        <v>398.53</v>
      </c>
      <c r="Q36" s="9">
        <v>341.59</v>
      </c>
      <c r="R36" s="9">
        <v>401.59</v>
      </c>
      <c r="S36" s="9">
        <v>437.21</v>
      </c>
      <c r="T36" s="9">
        <v>778.19</v>
      </c>
      <c r="U36" s="9">
        <v>443.28</v>
      </c>
      <c r="V36" s="9">
        <v>257.57</v>
      </c>
      <c r="W36" s="9">
        <v>186.18</v>
      </c>
      <c r="X36" s="9">
        <v>244.53</v>
      </c>
    </row>
    <row r="38" spans="1:24" s="6" customFormat="1">
      <c r="A38" s="6" t="s">
        <v>36</v>
      </c>
      <c r="E38" s="7"/>
      <c r="F38" s="14"/>
      <c r="G38" s="10">
        <f t="shared" ref="G38:X38" si="0">MIN(G2:G36)</f>
        <v>0.38624000000000003</v>
      </c>
      <c r="H38" s="10">
        <f t="shared" si="0"/>
        <v>0.22774</v>
      </c>
      <c r="I38" s="10">
        <f t="shared" si="0"/>
        <v>0.16536999999999999</v>
      </c>
      <c r="J38" s="10">
        <f t="shared" si="0"/>
        <v>4.6456</v>
      </c>
      <c r="K38" s="10">
        <f t="shared" si="0"/>
        <v>5.3219000000000003</v>
      </c>
      <c r="L38" s="10">
        <f t="shared" si="0"/>
        <v>5.0804</v>
      </c>
      <c r="M38" s="10">
        <f t="shared" si="0"/>
        <v>1340</v>
      </c>
      <c r="N38" s="10">
        <f t="shared" si="0"/>
        <v>1492.1</v>
      </c>
      <c r="O38" s="10">
        <f t="shared" si="0"/>
        <v>1277.5999999999999</v>
      </c>
      <c r="P38" s="10">
        <f t="shared" si="0"/>
        <v>103.94</v>
      </c>
      <c r="Q38" s="10">
        <f t="shared" si="0"/>
        <v>110.71</v>
      </c>
      <c r="R38" s="10">
        <f t="shared" si="0"/>
        <v>121.71</v>
      </c>
      <c r="S38" s="10">
        <f t="shared" si="0"/>
        <v>189.27</v>
      </c>
      <c r="T38" s="10">
        <f t="shared" si="0"/>
        <v>273.7</v>
      </c>
      <c r="U38" s="10">
        <f t="shared" si="0"/>
        <v>224.88</v>
      </c>
      <c r="V38" s="10">
        <f t="shared" si="0"/>
        <v>62.137</v>
      </c>
      <c r="W38" s="10">
        <f t="shared" si="0"/>
        <v>52.558999999999997</v>
      </c>
      <c r="X38" s="10">
        <f t="shared" si="0"/>
        <v>57.965000000000003</v>
      </c>
    </row>
    <row r="39" spans="1:24" s="4" customFormat="1">
      <c r="A39" s="4" t="s">
        <v>35</v>
      </c>
      <c r="E39" s="5"/>
      <c r="F39" s="15"/>
      <c r="G39" s="11">
        <f t="shared" ref="G39:X39" si="1">MAX(G2:G36)</f>
        <v>26.591000000000001</v>
      </c>
      <c r="H39" s="11">
        <f t="shared" si="1"/>
        <v>28.696999999999999</v>
      </c>
      <c r="I39" s="11">
        <f t="shared" si="1"/>
        <v>22.28</v>
      </c>
      <c r="J39" s="11">
        <f t="shared" si="1"/>
        <v>34.046999999999997</v>
      </c>
      <c r="K39" s="11">
        <f t="shared" si="1"/>
        <v>29.106000000000002</v>
      </c>
      <c r="L39" s="11">
        <f t="shared" si="1"/>
        <v>34.354999999999997</v>
      </c>
      <c r="M39" s="11">
        <f t="shared" si="1"/>
        <v>7529.2</v>
      </c>
      <c r="N39" s="11">
        <f t="shared" si="1"/>
        <v>8389.1</v>
      </c>
      <c r="O39" s="11">
        <f t="shared" si="1"/>
        <v>6561.1</v>
      </c>
      <c r="P39" s="11">
        <f t="shared" si="1"/>
        <v>929.59</v>
      </c>
      <c r="Q39" s="11">
        <f t="shared" si="1"/>
        <v>867.35</v>
      </c>
      <c r="R39" s="11">
        <f t="shared" si="1"/>
        <v>1067.2</v>
      </c>
      <c r="S39" s="11">
        <f t="shared" si="1"/>
        <v>1779.8</v>
      </c>
      <c r="T39" s="11">
        <f t="shared" si="1"/>
        <v>2192.1999999999998</v>
      </c>
      <c r="U39" s="11">
        <f t="shared" si="1"/>
        <v>1744.4</v>
      </c>
      <c r="V39" s="11">
        <f t="shared" si="1"/>
        <v>649.86</v>
      </c>
      <c r="W39" s="11">
        <f t="shared" si="1"/>
        <v>566.65</v>
      </c>
      <c r="X39" s="11">
        <f t="shared" si="1"/>
        <v>672.92</v>
      </c>
    </row>
    <row r="41" spans="1:24" s="6" customFormat="1">
      <c r="A41" s="6" t="s">
        <v>41</v>
      </c>
      <c r="E41" s="7"/>
      <c r="F41" s="14"/>
      <c r="G41" s="10">
        <f>MIN(G2:G19)</f>
        <v>2.1566999999999998</v>
      </c>
      <c r="H41" s="10">
        <f t="shared" ref="H41:X41" si="2">MIN(H2:H19)</f>
        <v>0.22774</v>
      </c>
      <c r="I41" s="10">
        <f t="shared" si="2"/>
        <v>0.16536999999999999</v>
      </c>
      <c r="J41" s="10">
        <f t="shared" si="2"/>
        <v>10.145</v>
      </c>
      <c r="K41" s="10">
        <f t="shared" si="2"/>
        <v>11.728</v>
      </c>
      <c r="L41" s="10">
        <f t="shared" si="2"/>
        <v>10.57</v>
      </c>
      <c r="M41" s="10">
        <f t="shared" si="2"/>
        <v>1722</v>
      </c>
      <c r="N41" s="10">
        <f t="shared" si="2"/>
        <v>1492.1</v>
      </c>
      <c r="O41" s="10">
        <f t="shared" si="2"/>
        <v>1277.5999999999999</v>
      </c>
      <c r="P41" s="10">
        <f t="shared" si="2"/>
        <v>111.71</v>
      </c>
      <c r="Q41" s="10">
        <f t="shared" si="2"/>
        <v>113.12</v>
      </c>
      <c r="R41" s="10">
        <f t="shared" si="2"/>
        <v>149.06</v>
      </c>
      <c r="S41" s="10">
        <f t="shared" si="2"/>
        <v>263.95999999999998</v>
      </c>
      <c r="T41" s="10">
        <f t="shared" si="2"/>
        <v>291.60000000000002</v>
      </c>
      <c r="U41" s="10">
        <f t="shared" si="2"/>
        <v>224.88</v>
      </c>
      <c r="V41" s="10">
        <f t="shared" si="2"/>
        <v>67.218999999999994</v>
      </c>
      <c r="W41" s="10">
        <f t="shared" si="2"/>
        <v>52.680999999999997</v>
      </c>
      <c r="X41" s="10">
        <f t="shared" si="2"/>
        <v>74.584999999999994</v>
      </c>
    </row>
    <row r="42" spans="1:24" s="4" customFormat="1">
      <c r="A42" s="4" t="s">
        <v>40</v>
      </c>
      <c r="E42" s="5"/>
      <c r="F42" s="15"/>
      <c r="G42" s="11">
        <f t="shared" ref="G42:X42" si="3">MAX(G20:G36)</f>
        <v>14.747</v>
      </c>
      <c r="H42" s="11">
        <f t="shared" si="3"/>
        <v>7.8997999999999999</v>
      </c>
      <c r="I42" s="11">
        <f t="shared" si="3"/>
        <v>6.6597</v>
      </c>
      <c r="J42" s="11">
        <f t="shared" si="3"/>
        <v>18.056000000000001</v>
      </c>
      <c r="K42" s="11">
        <f t="shared" si="3"/>
        <v>20.134</v>
      </c>
      <c r="L42" s="11">
        <f t="shared" si="3"/>
        <v>21.373999999999999</v>
      </c>
      <c r="M42" s="11">
        <f t="shared" si="3"/>
        <v>6112.8</v>
      </c>
      <c r="N42" s="11">
        <f t="shared" si="3"/>
        <v>6155.2</v>
      </c>
      <c r="O42" s="11">
        <f t="shared" si="3"/>
        <v>5685.2</v>
      </c>
      <c r="P42" s="11">
        <f t="shared" si="3"/>
        <v>754.29</v>
      </c>
      <c r="Q42" s="11">
        <f t="shared" si="3"/>
        <v>735.82</v>
      </c>
      <c r="R42" s="11">
        <f t="shared" si="3"/>
        <v>949.82</v>
      </c>
      <c r="S42" s="11">
        <f t="shared" si="3"/>
        <v>1528.2</v>
      </c>
      <c r="T42" s="11">
        <f t="shared" si="3"/>
        <v>1750.3</v>
      </c>
      <c r="U42" s="11">
        <f t="shared" si="3"/>
        <v>1223.5</v>
      </c>
      <c r="V42" s="11">
        <f t="shared" si="3"/>
        <v>570.92999999999995</v>
      </c>
      <c r="W42" s="11">
        <f t="shared" si="3"/>
        <v>411.14</v>
      </c>
      <c r="X42" s="11">
        <f t="shared" si="3"/>
        <v>493.71</v>
      </c>
    </row>
    <row r="43" spans="1:24">
      <c r="G43" s="9">
        <f>G41-G42</f>
        <v>-12.590299999999999</v>
      </c>
      <c r="H43" s="9">
        <f t="shared" ref="H43:X43" si="4">H41-H42</f>
        <v>-7.6720600000000001</v>
      </c>
      <c r="I43" s="9">
        <f t="shared" si="4"/>
        <v>-6.4943299999999997</v>
      </c>
      <c r="J43" s="9">
        <f t="shared" si="4"/>
        <v>-7.9110000000000014</v>
      </c>
      <c r="K43" s="9">
        <f t="shared" si="4"/>
        <v>-8.4060000000000006</v>
      </c>
      <c r="L43" s="9">
        <f t="shared" si="4"/>
        <v>-10.803999999999998</v>
      </c>
      <c r="M43" s="9">
        <f t="shared" si="4"/>
        <v>-4390.8</v>
      </c>
      <c r="N43" s="9">
        <f t="shared" si="4"/>
        <v>-4663.1000000000004</v>
      </c>
      <c r="O43" s="9">
        <f t="shared" si="4"/>
        <v>-4407.6000000000004</v>
      </c>
      <c r="P43" s="9">
        <f t="shared" si="4"/>
        <v>-642.57999999999993</v>
      </c>
      <c r="Q43" s="9">
        <f t="shared" si="4"/>
        <v>-622.70000000000005</v>
      </c>
      <c r="R43" s="9">
        <f t="shared" si="4"/>
        <v>-800.76</v>
      </c>
      <c r="S43" s="9">
        <f t="shared" si="4"/>
        <v>-1264.24</v>
      </c>
      <c r="T43" s="9">
        <f t="shared" si="4"/>
        <v>-1458.6999999999998</v>
      </c>
      <c r="U43" s="9">
        <f t="shared" si="4"/>
        <v>-998.62</v>
      </c>
      <c r="V43" s="9">
        <f t="shared" si="4"/>
        <v>-503.71099999999996</v>
      </c>
      <c r="W43" s="9">
        <f t="shared" si="4"/>
        <v>-358.459</v>
      </c>
      <c r="X43" s="9">
        <f t="shared" si="4"/>
        <v>-419.125</v>
      </c>
    </row>
    <row r="45" spans="1:24">
      <c r="A45" t="s">
        <v>43</v>
      </c>
      <c r="G45" s="9">
        <f>STDEVP(G20:G36)</f>
        <v>3.6385285152048996</v>
      </c>
      <c r="H45" s="9">
        <f t="shared" ref="H45:X45" si="5">STDEVP(H20:H36)</f>
        <v>1.9209015342890197</v>
      </c>
      <c r="I45" s="9">
        <f t="shared" si="5"/>
        <v>1.9035431310581366</v>
      </c>
      <c r="J45" s="9">
        <f t="shared" si="5"/>
        <v>3.8373835917603363</v>
      </c>
      <c r="K45" s="9">
        <f t="shared" si="5"/>
        <v>4.1521616165933901</v>
      </c>
      <c r="L45" s="9">
        <f t="shared" si="5"/>
        <v>4.3613092913889631</v>
      </c>
      <c r="M45" s="9">
        <f t="shared" si="5"/>
        <v>1437.6559842796012</v>
      </c>
      <c r="N45" s="9">
        <f t="shared" si="5"/>
        <v>1344.7610522623193</v>
      </c>
      <c r="O45" s="9">
        <f t="shared" si="5"/>
        <v>1344.3447810407199</v>
      </c>
      <c r="P45" s="9">
        <f t="shared" si="5"/>
        <v>160.56537558907996</v>
      </c>
      <c r="Q45" s="9">
        <f t="shared" si="5"/>
        <v>152.92895972926596</v>
      </c>
      <c r="R45" s="9">
        <f t="shared" si="5"/>
        <v>212.12362984450422</v>
      </c>
      <c r="S45" s="9">
        <f t="shared" si="5"/>
        <v>339.13187627613905</v>
      </c>
      <c r="T45" s="9">
        <f t="shared" si="5"/>
        <v>419.60540845023922</v>
      </c>
      <c r="U45" s="9">
        <f t="shared" si="5"/>
        <v>307.89052551696693</v>
      </c>
      <c r="V45" s="9">
        <f t="shared" si="5"/>
        <v>126.20754823153767</v>
      </c>
      <c r="W45" s="9">
        <f t="shared" si="5"/>
        <v>94.833413541925452</v>
      </c>
      <c r="X45" s="9">
        <f t="shared" si="5"/>
        <v>121.51624851310609</v>
      </c>
    </row>
    <row r="46" spans="1:24">
      <c r="A46" t="s">
        <v>42</v>
      </c>
      <c r="G46" s="9">
        <f>STDEVP(G2:G19)</f>
        <v>6.1428572991144668</v>
      </c>
      <c r="H46" s="9">
        <f t="shared" ref="H46:X46" si="6">STDEVP(H2:H19)</f>
        <v>6.94265738573415</v>
      </c>
      <c r="I46" s="9">
        <f t="shared" si="6"/>
        <v>7.3086854799189309</v>
      </c>
      <c r="J46" s="9">
        <f t="shared" si="6"/>
        <v>5.4254385645110572</v>
      </c>
      <c r="K46" s="9">
        <f t="shared" si="6"/>
        <v>4.6564325337492241</v>
      </c>
      <c r="L46" s="9">
        <f t="shared" si="6"/>
        <v>6.6745073189425268</v>
      </c>
      <c r="M46" s="9">
        <f t="shared" si="6"/>
        <v>1317.5960845793234</v>
      </c>
      <c r="N46" s="9">
        <f t="shared" si="6"/>
        <v>1507.5125816889924</v>
      </c>
      <c r="O46" s="9">
        <f t="shared" si="6"/>
        <v>1158.9656065610213</v>
      </c>
      <c r="P46" s="9">
        <f t="shared" si="6"/>
        <v>199.89095590695209</v>
      </c>
      <c r="Q46" s="9">
        <f t="shared" si="6"/>
        <v>187.96911173230586</v>
      </c>
      <c r="R46" s="9">
        <f t="shared" si="6"/>
        <v>232.99217730801277</v>
      </c>
      <c r="S46" s="9">
        <f t="shared" si="6"/>
        <v>334.68595549585393</v>
      </c>
      <c r="T46" s="9">
        <f t="shared" si="6"/>
        <v>412.76826693544251</v>
      </c>
      <c r="U46" s="9">
        <f t="shared" si="6"/>
        <v>328.61699821720117</v>
      </c>
      <c r="V46" s="9">
        <f t="shared" si="6"/>
        <v>148.72893833085979</v>
      </c>
      <c r="W46" s="9">
        <f t="shared" si="6"/>
        <v>124.45093857381839</v>
      </c>
      <c r="X46" s="9">
        <f t="shared" si="6"/>
        <v>168.0251434343557</v>
      </c>
    </row>
    <row r="48" spans="1:24">
      <c r="A48" t="s">
        <v>45</v>
      </c>
      <c r="G48" s="9">
        <f>TRIMMEAN(G20:G36,10%)</f>
        <v>4.488182352941176</v>
      </c>
      <c r="H48" s="9">
        <f t="shared" ref="H48:X48" si="7">TRIMMEAN(H20:H36,10%)</f>
        <v>2.5705311764705883</v>
      </c>
      <c r="I48" s="9">
        <f t="shared" si="7"/>
        <v>2.7912588235294122</v>
      </c>
      <c r="J48" s="9">
        <f t="shared" si="7"/>
        <v>12.747770588235293</v>
      </c>
      <c r="K48" s="9">
        <f t="shared" si="7"/>
        <v>13.779270588235294</v>
      </c>
      <c r="L48" s="9">
        <f t="shared" si="7"/>
        <v>11.506011764705883</v>
      </c>
      <c r="M48" s="9">
        <f t="shared" si="7"/>
        <v>3155.6294117647058</v>
      </c>
      <c r="N48" s="9">
        <f t="shared" si="7"/>
        <v>3104.723529411765</v>
      </c>
      <c r="O48" s="9">
        <f t="shared" si="7"/>
        <v>3104.2705882352939</v>
      </c>
      <c r="P48" s="9">
        <f t="shared" si="7"/>
        <v>260.23176470588231</v>
      </c>
      <c r="Q48" s="9">
        <f t="shared" si="7"/>
        <v>262.28764705882355</v>
      </c>
      <c r="R48" s="9">
        <f t="shared" si="7"/>
        <v>326.52705882352944</v>
      </c>
      <c r="S48" s="9">
        <f t="shared" si="7"/>
        <v>542.41411764705879</v>
      </c>
      <c r="T48" s="9">
        <f t="shared" si="7"/>
        <v>685.63588235294117</v>
      </c>
      <c r="U48" s="9">
        <f t="shared" si="7"/>
        <v>571.38705882352951</v>
      </c>
      <c r="V48" s="9">
        <f t="shared" si="7"/>
        <v>169.21317647058825</v>
      </c>
      <c r="W48" s="9">
        <f t="shared" si="7"/>
        <v>145.0024705882353</v>
      </c>
      <c r="X48" s="9">
        <f t="shared" si="7"/>
        <v>172.67435294117647</v>
      </c>
    </row>
    <row r="49" spans="1:24">
      <c r="A49" t="s">
        <v>44</v>
      </c>
      <c r="G49" s="9">
        <f>TRIMMEAN(G2:G19,10%)</f>
        <v>10.054422222222223</v>
      </c>
      <c r="H49" s="9">
        <f t="shared" ref="H49:X49" si="8">TRIMMEAN(H2:H19,10%)</f>
        <v>9.339579999999998</v>
      </c>
      <c r="I49" s="9">
        <f t="shared" si="8"/>
        <v>9.3674033333333337</v>
      </c>
      <c r="J49" s="9">
        <f t="shared" si="8"/>
        <v>19.412222222222226</v>
      </c>
      <c r="K49" s="9">
        <f t="shared" si="8"/>
        <v>19.006944444444443</v>
      </c>
      <c r="L49" s="9">
        <f t="shared" si="8"/>
        <v>18.926777777777776</v>
      </c>
      <c r="M49" s="9">
        <f t="shared" si="8"/>
        <v>3323.3888888888891</v>
      </c>
      <c r="N49" s="9">
        <f t="shared" si="8"/>
        <v>3397.1222222222232</v>
      </c>
      <c r="O49" s="9">
        <f t="shared" si="8"/>
        <v>2976.0055555555559</v>
      </c>
      <c r="P49" s="9">
        <f t="shared" si="8"/>
        <v>245.77722222222221</v>
      </c>
      <c r="Q49" s="9">
        <f t="shared" si="8"/>
        <v>227.70111111111112</v>
      </c>
      <c r="R49" s="9">
        <f t="shared" si="8"/>
        <v>313.61722222222215</v>
      </c>
      <c r="S49" s="9">
        <f t="shared" si="8"/>
        <v>557.77222222222235</v>
      </c>
      <c r="T49" s="9">
        <f t="shared" si="8"/>
        <v>701.13</v>
      </c>
      <c r="U49" s="9">
        <f t="shared" si="8"/>
        <v>537.72222222222217</v>
      </c>
      <c r="V49" s="9">
        <f t="shared" si="8"/>
        <v>163.41044444444441</v>
      </c>
      <c r="W49" s="9">
        <f t="shared" si="8"/>
        <v>134.24238888888891</v>
      </c>
      <c r="X49" s="9">
        <f t="shared" si="8"/>
        <v>176.67555555555552</v>
      </c>
    </row>
    <row r="51" spans="1:24">
      <c r="A51" t="s">
        <v>46</v>
      </c>
      <c r="G51" s="9">
        <f>G48-G45</f>
        <v>0.84965383773627634</v>
      </c>
      <c r="H51" s="9">
        <f t="shared" ref="H51:X51" si="9">H48-H45</f>
        <v>0.6496296421815686</v>
      </c>
      <c r="I51" s="9">
        <f t="shared" si="9"/>
        <v>0.88771569247127569</v>
      </c>
      <c r="J51" s="9">
        <f t="shared" si="9"/>
        <v>8.9103869964749567</v>
      </c>
      <c r="K51" s="9">
        <f t="shared" si="9"/>
        <v>9.6271089716419027</v>
      </c>
      <c r="L51" s="9">
        <f t="shared" si="9"/>
        <v>7.1447024733169204</v>
      </c>
      <c r="M51" s="9">
        <f t="shared" si="9"/>
        <v>1717.9734274851046</v>
      </c>
      <c r="N51" s="9">
        <f t="shared" si="9"/>
        <v>1759.9624771494457</v>
      </c>
      <c r="O51" s="9">
        <f t="shared" si="9"/>
        <v>1759.925807194574</v>
      </c>
      <c r="P51" s="9">
        <f t="shared" si="9"/>
        <v>99.66638911680235</v>
      </c>
      <c r="Q51" s="9">
        <f t="shared" si="9"/>
        <v>109.3586873295576</v>
      </c>
      <c r="R51" s="9">
        <f t="shared" si="9"/>
        <v>114.40342897902522</v>
      </c>
      <c r="S51" s="9">
        <f t="shared" si="9"/>
        <v>203.28224137091973</v>
      </c>
      <c r="T51" s="9">
        <f t="shared" si="9"/>
        <v>266.03047390270194</v>
      </c>
      <c r="U51" s="9">
        <f t="shared" si="9"/>
        <v>263.49653330656258</v>
      </c>
      <c r="V51" s="9">
        <f t="shared" si="9"/>
        <v>43.00562823905058</v>
      </c>
      <c r="W51" s="9">
        <f t="shared" si="9"/>
        <v>50.169057046309845</v>
      </c>
      <c r="X51" s="9">
        <f t="shared" si="9"/>
        <v>51.158104428070374</v>
      </c>
    </row>
    <row r="52" spans="1:24">
      <c r="A52" t="s">
        <v>47</v>
      </c>
      <c r="G52" s="9">
        <f>G48+G45</f>
        <v>8.1267108681460751</v>
      </c>
      <c r="H52" s="9">
        <f t="shared" ref="H52:X52" si="10">H48+H45</f>
        <v>4.4914327107596081</v>
      </c>
      <c r="I52" s="9">
        <f t="shared" si="10"/>
        <v>4.6948019545875486</v>
      </c>
      <c r="J52" s="9">
        <f t="shared" si="10"/>
        <v>16.58515417999563</v>
      </c>
      <c r="K52" s="9">
        <f t="shared" si="10"/>
        <v>17.931432204828685</v>
      </c>
      <c r="L52" s="9">
        <f t="shared" si="10"/>
        <v>15.867321056094847</v>
      </c>
      <c r="M52" s="9">
        <f t="shared" si="10"/>
        <v>4593.2853960443072</v>
      </c>
      <c r="N52" s="9">
        <f t="shared" si="10"/>
        <v>4449.4845816740844</v>
      </c>
      <c r="O52" s="9">
        <f t="shared" si="10"/>
        <v>4448.6153692760136</v>
      </c>
      <c r="P52" s="9">
        <f t="shared" si="10"/>
        <v>420.79714029496228</v>
      </c>
      <c r="Q52" s="9">
        <f t="shared" si="10"/>
        <v>415.21660678808951</v>
      </c>
      <c r="R52" s="9">
        <f t="shared" si="10"/>
        <v>538.65068866803369</v>
      </c>
      <c r="S52" s="9">
        <f t="shared" si="10"/>
        <v>881.54599392319778</v>
      </c>
      <c r="T52" s="9">
        <f t="shared" si="10"/>
        <v>1105.2412908031804</v>
      </c>
      <c r="U52" s="9">
        <f t="shared" si="10"/>
        <v>879.27758434049645</v>
      </c>
      <c r="V52" s="9">
        <f t="shared" si="10"/>
        <v>295.42072470212594</v>
      </c>
      <c r="W52" s="9">
        <f t="shared" si="10"/>
        <v>239.83588413016076</v>
      </c>
      <c r="X52" s="9">
        <f t="shared" si="10"/>
        <v>294.19060145428256</v>
      </c>
    </row>
    <row r="53" spans="1:24">
      <c r="A53" t="s">
        <v>48</v>
      </c>
      <c r="G53" s="9">
        <f>G49-G46</f>
        <v>3.9115649231077567</v>
      </c>
      <c r="H53" s="9">
        <f t="shared" ref="H53:X53" si="11">H49-H46</f>
        <v>2.396922614265848</v>
      </c>
      <c r="I53" s="9">
        <f t="shared" si="11"/>
        <v>2.0587178534144028</v>
      </c>
      <c r="J53" s="9">
        <f t="shared" si="11"/>
        <v>13.986783657711168</v>
      </c>
      <c r="K53" s="9">
        <f t="shared" si="11"/>
        <v>14.350511910695218</v>
      </c>
      <c r="L53" s="9">
        <f t="shared" si="11"/>
        <v>12.252270458835248</v>
      </c>
      <c r="M53" s="9">
        <f t="shared" si="11"/>
        <v>2005.7928043095658</v>
      </c>
      <c r="N53" s="9">
        <f t="shared" si="11"/>
        <v>1889.6096405332307</v>
      </c>
      <c r="O53" s="9">
        <f t="shared" si="11"/>
        <v>1817.0399489945346</v>
      </c>
      <c r="P53" s="9">
        <f t="shared" si="11"/>
        <v>45.88626631527012</v>
      </c>
      <c r="Q53" s="9">
        <f t="shared" si="11"/>
        <v>39.731999378805256</v>
      </c>
      <c r="R53" s="9">
        <f t="shared" si="11"/>
        <v>80.625044914209383</v>
      </c>
      <c r="S53" s="9">
        <f t="shared" si="11"/>
        <v>223.08626672636842</v>
      </c>
      <c r="T53" s="9">
        <f t="shared" si="11"/>
        <v>288.36173306455748</v>
      </c>
      <c r="U53" s="9">
        <f t="shared" si="11"/>
        <v>209.105224005021</v>
      </c>
      <c r="V53" s="9">
        <f t="shared" si="11"/>
        <v>14.681506113584618</v>
      </c>
      <c r="W53" s="9">
        <f t="shared" si="11"/>
        <v>9.7914503150705201</v>
      </c>
      <c r="X53" s="9">
        <f t="shared" si="11"/>
        <v>8.6504121211998211</v>
      </c>
    </row>
    <row r="54" spans="1:24">
      <c r="A54" t="s">
        <v>49</v>
      </c>
      <c r="G54" s="9">
        <f>G49+G46</f>
        <v>16.197279521336689</v>
      </c>
      <c r="H54" s="9">
        <f t="shared" ref="H54:X54" si="12">H49+H46</f>
        <v>16.282237385734149</v>
      </c>
      <c r="I54" s="9">
        <f t="shared" si="12"/>
        <v>16.676088813252264</v>
      </c>
      <c r="J54" s="9">
        <f t="shared" si="12"/>
        <v>24.837660786733284</v>
      </c>
      <c r="K54" s="9">
        <f t="shared" si="12"/>
        <v>23.663376978193668</v>
      </c>
      <c r="L54" s="9">
        <f t="shared" si="12"/>
        <v>25.601285096720304</v>
      </c>
      <c r="M54" s="9">
        <f t="shared" si="12"/>
        <v>4640.984973468212</v>
      </c>
      <c r="N54" s="9">
        <f t="shared" si="12"/>
        <v>4904.6348039112154</v>
      </c>
      <c r="O54" s="9">
        <f t="shared" si="12"/>
        <v>4134.971162116577</v>
      </c>
      <c r="P54" s="9">
        <f t="shared" si="12"/>
        <v>445.66817812917429</v>
      </c>
      <c r="Q54" s="9">
        <f t="shared" si="12"/>
        <v>415.67022284341698</v>
      </c>
      <c r="R54" s="9">
        <f t="shared" si="12"/>
        <v>546.6093995302349</v>
      </c>
      <c r="S54" s="9">
        <f t="shared" si="12"/>
        <v>892.45817771807629</v>
      </c>
      <c r="T54" s="9">
        <f t="shared" si="12"/>
        <v>1113.8982669354425</v>
      </c>
      <c r="U54" s="9">
        <f t="shared" si="12"/>
        <v>866.33922043942334</v>
      </c>
      <c r="V54" s="9">
        <f t="shared" si="12"/>
        <v>312.13938277530417</v>
      </c>
      <c r="W54" s="9">
        <f t="shared" si="12"/>
        <v>258.69332746270732</v>
      </c>
      <c r="X54" s="9">
        <f t="shared" si="12"/>
        <v>344.70069898991119</v>
      </c>
    </row>
  </sheetData>
  <autoFilter ref="A1:X36">
    <filterColumn colId="5"/>
  </autoFilter>
  <sortState ref="A2:X39">
    <sortCondition ref="F2:F39"/>
  </sortState>
  <pageMargins left="0.7" right="0.7" top="0.75" bottom="0.75" header="0.3" footer="0.3"/>
  <pageSetup paperSize="9" orientation="portrait" r:id="rId1"/>
  <ignoredErrors>
    <ignoredError sqref="G41:X41 G42:X42 G45:X45 G46:X46 G49:X49 G48:X4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7" sqref="A27"/>
    </sheetView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" sqref="A9"/>
    </sheetView>
  </sheetViews>
  <sheetFormatPr baseColWidth="10" defaultRowHeight="15"/>
  <cols>
    <col min="1" max="1" width="42" bestFit="1" customWidth="1"/>
    <col min="2" max="3" width="4" bestFit="1" customWidth="1"/>
    <col min="4" max="4" width="5.5703125" bestFit="1" customWidth="1"/>
    <col min="5" max="5" width="7.42578125" style="3" customWidth="1"/>
    <col min="6" max="6" width="13.140625" style="13" customWidth="1"/>
    <col min="7" max="10" width="13.85546875" style="9" customWidth="1"/>
    <col min="11" max="11" width="14" style="9" customWidth="1"/>
    <col min="12" max="12" width="12.140625" style="9" customWidth="1"/>
    <col min="13" max="14" width="10.5703125" style="9" customWidth="1"/>
    <col min="15" max="15" width="12" style="9" customWidth="1"/>
    <col min="16" max="24" width="10.5703125" style="9" customWidth="1"/>
  </cols>
  <sheetData>
    <row r="1" spans="1:26" s="1" customFormat="1">
      <c r="A1" s="1" t="s">
        <v>1</v>
      </c>
      <c r="B1" s="1" t="s">
        <v>2</v>
      </c>
      <c r="C1" s="1" t="s">
        <v>3</v>
      </c>
      <c r="D1" s="1" t="s">
        <v>4</v>
      </c>
      <c r="E1" s="2" t="s">
        <v>5</v>
      </c>
      <c r="F1" s="12" t="s">
        <v>37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14</v>
      </c>
      <c r="N1" s="8" t="s">
        <v>12</v>
      </c>
      <c r="O1" s="8" t="s">
        <v>13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Z1" s="1" t="s">
        <v>50</v>
      </c>
    </row>
    <row r="2" spans="1:26">
      <c r="A2" t="s">
        <v>0</v>
      </c>
      <c r="B2">
        <v>173</v>
      </c>
      <c r="C2">
        <v>147</v>
      </c>
      <c r="D2">
        <v>18</v>
      </c>
      <c r="E2">
        <v>0.91666999999999998</v>
      </c>
      <c r="F2" s="13" t="s">
        <v>39</v>
      </c>
      <c r="G2" s="9">
        <v>12.548</v>
      </c>
      <c r="H2" s="9">
        <v>7.2228000000000003</v>
      </c>
      <c r="I2" s="9">
        <v>16.631</v>
      </c>
      <c r="J2" s="9">
        <v>18.457999999999998</v>
      </c>
      <c r="K2" s="9">
        <v>22.466000000000001</v>
      </c>
      <c r="L2" s="9">
        <v>21.321999999999999</v>
      </c>
      <c r="M2" s="9">
        <v>2628.7</v>
      </c>
      <c r="N2" s="9">
        <v>2868.4</v>
      </c>
      <c r="O2" s="9">
        <v>3260.1</v>
      </c>
      <c r="P2" s="9">
        <v>144.47</v>
      </c>
      <c r="Q2" s="9">
        <v>175</v>
      </c>
      <c r="R2" s="9">
        <v>302.41000000000003</v>
      </c>
      <c r="S2" s="9">
        <v>452.6</v>
      </c>
      <c r="T2" s="9">
        <v>584.72</v>
      </c>
      <c r="U2" s="9">
        <v>554.59</v>
      </c>
      <c r="V2" s="9">
        <v>95.763000000000005</v>
      </c>
      <c r="W2" s="9">
        <v>126.09</v>
      </c>
      <c r="X2" s="9">
        <v>191.44</v>
      </c>
      <c r="Z2" t="s">
        <v>53</v>
      </c>
    </row>
    <row r="3" spans="1:26">
      <c r="A3" t="s">
        <v>24</v>
      </c>
      <c r="B3">
        <v>307</v>
      </c>
      <c r="C3">
        <v>549</v>
      </c>
      <c r="D3">
        <v>23</v>
      </c>
      <c r="E3">
        <v>1</v>
      </c>
      <c r="F3" s="13" t="s">
        <v>39</v>
      </c>
      <c r="G3" s="9">
        <v>26.591000000000001</v>
      </c>
      <c r="H3" s="9">
        <v>28.696999999999999</v>
      </c>
      <c r="I3" s="9">
        <v>22.28</v>
      </c>
      <c r="J3" s="9">
        <v>34.046999999999997</v>
      </c>
      <c r="K3" s="9">
        <v>29.106000000000002</v>
      </c>
      <c r="L3" s="9">
        <v>34.354999999999997</v>
      </c>
      <c r="M3" s="9">
        <v>5052.5</v>
      </c>
      <c r="N3" s="9">
        <v>5106.2</v>
      </c>
      <c r="O3" s="9">
        <v>4444.1000000000004</v>
      </c>
      <c r="P3" s="9">
        <v>518.29</v>
      </c>
      <c r="Q3" s="9">
        <v>516.76</v>
      </c>
      <c r="R3" s="9">
        <v>818.24</v>
      </c>
      <c r="S3" s="9">
        <v>914.7</v>
      </c>
      <c r="T3" s="9">
        <v>1152.0999999999999</v>
      </c>
      <c r="U3" s="9">
        <v>880.75</v>
      </c>
      <c r="V3" s="9">
        <v>463.33</v>
      </c>
      <c r="W3" s="9">
        <v>359.93</v>
      </c>
      <c r="X3" s="9">
        <v>609.64</v>
      </c>
      <c r="Z3" t="s">
        <v>53</v>
      </c>
    </row>
    <row r="4" spans="1:26">
      <c r="A4" t="s">
        <v>26</v>
      </c>
      <c r="B4">
        <v>38</v>
      </c>
      <c r="C4">
        <v>706</v>
      </c>
      <c r="D4">
        <v>30</v>
      </c>
      <c r="E4">
        <v>0.95</v>
      </c>
      <c r="F4" s="13" t="s">
        <v>39</v>
      </c>
      <c r="G4" s="9">
        <v>20.045000000000002</v>
      </c>
      <c r="H4" s="9">
        <v>22.282</v>
      </c>
      <c r="I4" s="9">
        <v>2.1181000000000001</v>
      </c>
      <c r="J4" s="9">
        <v>24.375</v>
      </c>
      <c r="K4" s="9">
        <v>20.943999999999999</v>
      </c>
      <c r="L4" s="9">
        <v>24.472999999999999</v>
      </c>
      <c r="M4" s="9">
        <v>4623.6000000000004</v>
      </c>
      <c r="N4" s="9">
        <v>5237.3999999999996</v>
      </c>
      <c r="O4" s="9">
        <v>1524.6</v>
      </c>
      <c r="P4" s="9">
        <v>491.12</v>
      </c>
      <c r="Q4" s="9">
        <v>440.76</v>
      </c>
      <c r="R4" s="9">
        <v>427.47</v>
      </c>
      <c r="S4" s="9">
        <v>789.18</v>
      </c>
      <c r="T4" s="9">
        <v>1028.5999999999999</v>
      </c>
      <c r="U4" s="9">
        <v>230.83</v>
      </c>
      <c r="V4" s="9">
        <v>280.01</v>
      </c>
      <c r="W4" s="9">
        <v>184</v>
      </c>
      <c r="X4" s="9">
        <v>214.61</v>
      </c>
      <c r="Z4" t="s">
        <v>53</v>
      </c>
    </row>
    <row r="5" spans="1:26">
      <c r="A5" t="s">
        <v>26</v>
      </c>
      <c r="B5">
        <v>270</v>
      </c>
      <c r="C5">
        <v>430</v>
      </c>
      <c r="D5">
        <v>30</v>
      </c>
      <c r="E5">
        <v>0.95</v>
      </c>
      <c r="F5" s="13" t="s">
        <v>39</v>
      </c>
      <c r="G5" s="9">
        <v>3.2818000000000001</v>
      </c>
      <c r="H5" s="9">
        <v>0.22774</v>
      </c>
      <c r="I5" s="9">
        <v>0.70199</v>
      </c>
      <c r="J5" s="9">
        <v>10.145</v>
      </c>
      <c r="K5" s="9">
        <v>16.495999999999999</v>
      </c>
      <c r="L5" s="9">
        <v>11.028</v>
      </c>
      <c r="M5" s="9">
        <v>2421.3000000000002</v>
      </c>
      <c r="N5" s="9">
        <v>1492.1</v>
      </c>
      <c r="O5" s="9">
        <v>2637.3</v>
      </c>
      <c r="P5" s="9">
        <v>138.88</v>
      </c>
      <c r="Q5" s="9">
        <v>227.35</v>
      </c>
      <c r="R5" s="9">
        <v>253.35</v>
      </c>
      <c r="S5" s="9">
        <v>372</v>
      </c>
      <c r="T5" s="9">
        <v>291.60000000000002</v>
      </c>
      <c r="U5" s="9">
        <v>403</v>
      </c>
      <c r="V5" s="9">
        <v>87.364000000000004</v>
      </c>
      <c r="W5" s="9">
        <v>91.834000000000003</v>
      </c>
      <c r="X5" s="9">
        <v>102.47</v>
      </c>
      <c r="Z5" t="s">
        <v>53</v>
      </c>
    </row>
    <row r="6" spans="1:26">
      <c r="A6" t="s">
        <v>26</v>
      </c>
      <c r="B6">
        <v>202</v>
      </c>
      <c r="C6">
        <v>401</v>
      </c>
      <c r="D6">
        <v>30</v>
      </c>
      <c r="E6">
        <v>0.95</v>
      </c>
      <c r="F6" s="13" t="s">
        <v>39</v>
      </c>
      <c r="G6" s="9">
        <v>8.9590999999999994</v>
      </c>
      <c r="H6" s="9">
        <v>1.6408</v>
      </c>
      <c r="I6" s="9">
        <v>0.16536999999999999</v>
      </c>
      <c r="J6" s="9">
        <v>14.475</v>
      </c>
      <c r="K6" s="9">
        <v>17.969000000000001</v>
      </c>
      <c r="L6" s="9">
        <v>13.18</v>
      </c>
      <c r="M6" s="9">
        <v>3836.8</v>
      </c>
      <c r="N6" s="9">
        <v>3135.3</v>
      </c>
      <c r="O6" s="9">
        <v>1277.5999999999999</v>
      </c>
      <c r="P6" s="9">
        <v>180</v>
      </c>
      <c r="Q6" s="9">
        <v>165.88</v>
      </c>
      <c r="R6" s="9">
        <v>228.65</v>
      </c>
      <c r="S6" s="9">
        <v>569.16</v>
      </c>
      <c r="T6" s="9">
        <v>565.57000000000005</v>
      </c>
      <c r="U6" s="9">
        <v>224.88</v>
      </c>
      <c r="V6" s="9">
        <v>115.46</v>
      </c>
      <c r="W6" s="9">
        <v>117.25</v>
      </c>
      <c r="X6" s="9">
        <v>123.97</v>
      </c>
      <c r="Z6" t="s">
        <v>53</v>
      </c>
    </row>
    <row r="7" spans="1:26">
      <c r="A7" t="s">
        <v>28</v>
      </c>
      <c r="B7">
        <v>184</v>
      </c>
      <c r="C7">
        <v>184</v>
      </c>
      <c r="D7">
        <v>50</v>
      </c>
      <c r="E7">
        <v>0.97221999999999997</v>
      </c>
      <c r="F7" s="13" t="s">
        <v>39</v>
      </c>
      <c r="G7" s="9">
        <v>2.8984999999999999</v>
      </c>
      <c r="H7" s="9">
        <v>9.0958000000000006</v>
      </c>
      <c r="I7" s="9">
        <v>3.1722000000000001</v>
      </c>
      <c r="J7" s="9">
        <v>18.082000000000001</v>
      </c>
      <c r="K7" s="9">
        <v>12.77</v>
      </c>
      <c r="L7" s="9">
        <v>13.617000000000001</v>
      </c>
      <c r="M7" s="9">
        <v>7529.2</v>
      </c>
      <c r="N7" s="9">
        <v>8389.1</v>
      </c>
      <c r="O7" s="9">
        <v>6561.1</v>
      </c>
      <c r="P7" s="9">
        <v>929.59</v>
      </c>
      <c r="Q7" s="9">
        <v>867.35</v>
      </c>
      <c r="R7" s="9">
        <v>1067.2</v>
      </c>
      <c r="S7" s="9">
        <v>1779.8</v>
      </c>
      <c r="T7" s="9">
        <v>2192.1999999999998</v>
      </c>
      <c r="U7" s="9">
        <v>1744.4</v>
      </c>
      <c r="V7" s="9">
        <v>649.86</v>
      </c>
      <c r="W7" s="9">
        <v>566.65</v>
      </c>
      <c r="X7" s="9">
        <v>672.92</v>
      </c>
      <c r="Z7" t="s">
        <v>54</v>
      </c>
    </row>
    <row r="8" spans="1:26">
      <c r="A8" t="s">
        <v>30</v>
      </c>
      <c r="B8">
        <v>317</v>
      </c>
      <c r="C8">
        <v>545</v>
      </c>
      <c r="D8">
        <v>30</v>
      </c>
      <c r="E8">
        <v>1</v>
      </c>
      <c r="F8" s="13" t="s">
        <v>39</v>
      </c>
      <c r="G8" s="9">
        <v>3.3300999999999998</v>
      </c>
      <c r="H8" s="9">
        <v>5.4591000000000003</v>
      </c>
      <c r="I8" s="9">
        <v>3.5701000000000001</v>
      </c>
      <c r="J8" s="9">
        <v>12.295999999999999</v>
      </c>
      <c r="K8" s="9">
        <v>11.728</v>
      </c>
      <c r="L8" s="9">
        <v>10.57</v>
      </c>
      <c r="M8" s="9">
        <v>1722</v>
      </c>
      <c r="N8" s="9">
        <v>2449.6</v>
      </c>
      <c r="O8" s="9">
        <v>2156.6</v>
      </c>
      <c r="P8" s="9">
        <v>254</v>
      </c>
      <c r="Q8" s="9">
        <v>181.41</v>
      </c>
      <c r="R8" s="9">
        <v>243.76</v>
      </c>
      <c r="S8" s="9">
        <v>263.95999999999998</v>
      </c>
      <c r="T8" s="9">
        <v>481.01</v>
      </c>
      <c r="U8" s="9">
        <v>373.08</v>
      </c>
      <c r="V8" s="9">
        <v>143.06</v>
      </c>
      <c r="W8" s="9">
        <v>93.307000000000002</v>
      </c>
      <c r="X8" s="9">
        <v>119.04</v>
      </c>
      <c r="Z8" t="s">
        <v>51</v>
      </c>
    </row>
    <row r="9" spans="1:26">
      <c r="A9" t="s">
        <v>32</v>
      </c>
      <c r="B9">
        <v>182</v>
      </c>
      <c r="C9">
        <v>438</v>
      </c>
      <c r="D9">
        <v>5</v>
      </c>
      <c r="E9">
        <v>0.9</v>
      </c>
      <c r="F9" s="13" t="s">
        <v>39</v>
      </c>
      <c r="G9" s="9">
        <v>8.7288999999999994</v>
      </c>
      <c r="H9" s="9">
        <v>14.510999999999999</v>
      </c>
      <c r="I9" s="9">
        <v>13.272</v>
      </c>
      <c r="J9" s="9">
        <v>21.638000000000002</v>
      </c>
      <c r="K9" s="9">
        <v>22.456</v>
      </c>
      <c r="L9" s="9">
        <v>21.981000000000002</v>
      </c>
      <c r="M9" s="9">
        <v>3390.4</v>
      </c>
      <c r="N9" s="9">
        <v>3390.4</v>
      </c>
      <c r="O9" s="9">
        <v>3390.4</v>
      </c>
      <c r="P9" s="9">
        <v>142.47</v>
      </c>
      <c r="Q9" s="9">
        <v>142.47</v>
      </c>
      <c r="R9" s="9">
        <v>226.65</v>
      </c>
      <c r="S9" s="9">
        <v>516.1</v>
      </c>
      <c r="T9" s="9">
        <v>657.16</v>
      </c>
      <c r="U9" s="9">
        <v>561.03</v>
      </c>
      <c r="V9" s="9">
        <v>104.92</v>
      </c>
      <c r="W9" s="9">
        <v>90.510999999999996</v>
      </c>
      <c r="X9" s="9">
        <v>117.74</v>
      </c>
      <c r="Z9" t="s">
        <v>52</v>
      </c>
    </row>
    <row r="10" spans="1:26">
      <c r="A10" t="s">
        <v>33</v>
      </c>
      <c r="B10">
        <v>289</v>
      </c>
      <c r="C10">
        <v>474</v>
      </c>
      <c r="D10">
        <v>21</v>
      </c>
      <c r="E10">
        <v>1</v>
      </c>
      <c r="F10" s="13" t="s">
        <v>39</v>
      </c>
      <c r="G10" s="9">
        <v>5.2512999999999996</v>
      </c>
      <c r="H10" s="9">
        <v>5.3857999999999997</v>
      </c>
      <c r="I10" s="9">
        <v>2.8883999999999999</v>
      </c>
      <c r="J10" s="9">
        <v>14.417</v>
      </c>
      <c r="K10" s="9">
        <v>13.396000000000001</v>
      </c>
      <c r="L10" s="9">
        <v>12.138999999999999</v>
      </c>
      <c r="M10" s="9">
        <v>2160</v>
      </c>
      <c r="N10" s="9">
        <v>2118.8000000000002</v>
      </c>
      <c r="O10" s="9">
        <v>2098.4</v>
      </c>
      <c r="P10" s="9">
        <v>163.94</v>
      </c>
      <c r="Q10" s="9">
        <v>113.12</v>
      </c>
      <c r="R10" s="9">
        <v>185.71</v>
      </c>
      <c r="S10" s="9">
        <v>305.38</v>
      </c>
      <c r="T10" s="9">
        <v>391.44</v>
      </c>
      <c r="U10" s="9">
        <v>323.10000000000002</v>
      </c>
      <c r="V10" s="9">
        <v>88.171999999999997</v>
      </c>
      <c r="W10" s="9">
        <v>52.680999999999997</v>
      </c>
      <c r="X10" s="9">
        <v>74.584999999999994</v>
      </c>
      <c r="Z10" t="s">
        <v>56</v>
      </c>
    </row>
    <row r="11" spans="1:26">
      <c r="A11" t="s">
        <v>33</v>
      </c>
      <c r="B11">
        <v>244</v>
      </c>
      <c r="C11">
        <v>565</v>
      </c>
      <c r="D11">
        <v>20</v>
      </c>
      <c r="E11">
        <v>1</v>
      </c>
      <c r="F11" s="13" t="s">
        <v>39</v>
      </c>
      <c r="G11" s="9">
        <v>9.1836000000000002</v>
      </c>
      <c r="H11" s="9">
        <v>7.3818000000000001</v>
      </c>
      <c r="I11" s="9">
        <v>5.5598000000000001</v>
      </c>
      <c r="J11" s="9">
        <v>17.245999999999999</v>
      </c>
      <c r="K11" s="9">
        <v>16.003</v>
      </c>
      <c r="L11" s="9">
        <v>13.417</v>
      </c>
      <c r="M11" s="9">
        <v>2336.1999999999998</v>
      </c>
      <c r="N11" s="9">
        <v>2389.3000000000002</v>
      </c>
      <c r="O11" s="9">
        <v>2214.4</v>
      </c>
      <c r="P11" s="9">
        <v>204.88</v>
      </c>
      <c r="Q11" s="9">
        <v>138.53</v>
      </c>
      <c r="R11" s="9">
        <v>191.06</v>
      </c>
      <c r="S11" s="9">
        <v>372.69</v>
      </c>
      <c r="T11" s="9">
        <v>476.02</v>
      </c>
      <c r="U11" s="9">
        <v>367.42</v>
      </c>
      <c r="V11" s="9">
        <v>107.1</v>
      </c>
      <c r="W11" s="9">
        <v>72.334999999999994</v>
      </c>
      <c r="X11" s="9">
        <v>85.396000000000001</v>
      </c>
      <c r="Z11" t="s">
        <v>56</v>
      </c>
    </row>
    <row r="12" spans="1:26">
      <c r="A12" t="s">
        <v>33</v>
      </c>
      <c r="B12">
        <v>302</v>
      </c>
      <c r="C12">
        <v>535</v>
      </c>
      <c r="D12">
        <v>19</v>
      </c>
      <c r="E12">
        <v>0.92</v>
      </c>
      <c r="F12" s="13" t="s">
        <v>39</v>
      </c>
      <c r="G12" s="9">
        <v>8.5959000000000003</v>
      </c>
      <c r="H12" s="9">
        <v>9.8801000000000005</v>
      </c>
      <c r="I12" s="9">
        <v>7.1688999999999998</v>
      </c>
      <c r="J12" s="9">
        <v>18.405000000000001</v>
      </c>
      <c r="K12" s="9">
        <v>16.329000000000001</v>
      </c>
      <c r="L12" s="9">
        <v>15.13</v>
      </c>
      <c r="M12" s="9">
        <v>2572.6</v>
      </c>
      <c r="N12" s="9">
        <v>2513.9</v>
      </c>
      <c r="O12" s="9">
        <v>2406.5</v>
      </c>
      <c r="P12" s="9">
        <v>218.41</v>
      </c>
      <c r="Q12" s="9">
        <v>158.82</v>
      </c>
      <c r="R12" s="9">
        <v>200.24</v>
      </c>
      <c r="S12" s="9">
        <v>390.22</v>
      </c>
      <c r="T12" s="9">
        <v>511.29</v>
      </c>
      <c r="U12" s="9">
        <v>402.94</v>
      </c>
      <c r="V12" s="9">
        <v>107.35</v>
      </c>
      <c r="W12" s="9">
        <v>73.070999999999998</v>
      </c>
      <c r="X12" s="9">
        <v>93.503</v>
      </c>
      <c r="Z12" t="s">
        <v>56</v>
      </c>
    </row>
    <row r="13" spans="1:26">
      <c r="A13" t="s">
        <v>33</v>
      </c>
      <c r="B13">
        <v>125</v>
      </c>
      <c r="C13">
        <v>431</v>
      </c>
      <c r="D13">
        <v>19</v>
      </c>
      <c r="E13">
        <v>0.96</v>
      </c>
      <c r="F13" s="13" t="s">
        <v>39</v>
      </c>
      <c r="G13" s="9">
        <v>5.9882</v>
      </c>
      <c r="H13" s="9">
        <v>6.4755000000000003</v>
      </c>
      <c r="I13" s="9">
        <v>3.9752999999999998</v>
      </c>
      <c r="J13" s="9">
        <v>18.561</v>
      </c>
      <c r="K13" s="9">
        <v>15.297000000000001</v>
      </c>
      <c r="L13" s="9">
        <v>15.852</v>
      </c>
      <c r="M13" s="9">
        <v>2381.3000000000002</v>
      </c>
      <c r="N13" s="9">
        <v>2891.3</v>
      </c>
      <c r="O13" s="9">
        <v>2421.1</v>
      </c>
      <c r="P13" s="9">
        <v>205.82</v>
      </c>
      <c r="Q13" s="9">
        <v>134</v>
      </c>
      <c r="R13" s="9">
        <v>222.65</v>
      </c>
      <c r="S13" s="9">
        <v>385.58</v>
      </c>
      <c r="T13" s="9">
        <v>595.03</v>
      </c>
      <c r="U13" s="9">
        <v>422.14</v>
      </c>
      <c r="V13" s="9">
        <v>105.38</v>
      </c>
      <c r="W13" s="9">
        <v>71.816999999999993</v>
      </c>
      <c r="X13" s="9">
        <v>108.46</v>
      </c>
      <c r="Z13" t="s">
        <v>56</v>
      </c>
    </row>
    <row r="14" spans="1:26">
      <c r="A14" t="s">
        <v>33</v>
      </c>
      <c r="B14">
        <v>259</v>
      </c>
      <c r="C14">
        <v>419</v>
      </c>
      <c r="D14">
        <v>19</v>
      </c>
      <c r="E14">
        <v>1</v>
      </c>
      <c r="F14" s="13" t="s">
        <v>39</v>
      </c>
      <c r="G14" s="9">
        <v>2.1566999999999998</v>
      </c>
      <c r="H14" s="9">
        <v>4.3085000000000004</v>
      </c>
      <c r="I14" s="9">
        <v>2.8860999999999999</v>
      </c>
      <c r="J14" s="9">
        <v>13.593999999999999</v>
      </c>
      <c r="K14" s="9">
        <v>13.911</v>
      </c>
      <c r="L14" s="9">
        <v>11.045</v>
      </c>
      <c r="M14" s="9">
        <v>2342.4</v>
      </c>
      <c r="N14" s="9">
        <v>2342.4</v>
      </c>
      <c r="O14" s="9">
        <v>2346.6</v>
      </c>
      <c r="P14" s="9">
        <v>111.71</v>
      </c>
      <c r="Q14" s="9">
        <v>116.76</v>
      </c>
      <c r="R14" s="9">
        <v>149.06</v>
      </c>
      <c r="S14" s="9">
        <v>348.78</v>
      </c>
      <c r="T14" s="9">
        <v>421.91</v>
      </c>
      <c r="U14" s="9">
        <v>387.32</v>
      </c>
      <c r="V14" s="9">
        <v>67.218999999999994</v>
      </c>
      <c r="W14" s="9">
        <v>62.875999999999998</v>
      </c>
      <c r="X14" s="9">
        <v>74.825999999999993</v>
      </c>
      <c r="Z14" t="s">
        <v>56</v>
      </c>
    </row>
    <row r="15" spans="1:26">
      <c r="A15" t="s">
        <v>34</v>
      </c>
      <c r="B15">
        <v>252</v>
      </c>
      <c r="C15">
        <v>495</v>
      </c>
      <c r="D15">
        <v>6</v>
      </c>
      <c r="E15">
        <v>1</v>
      </c>
      <c r="F15" s="13" t="s">
        <v>39</v>
      </c>
      <c r="G15" s="9">
        <v>13.420999999999999</v>
      </c>
      <c r="H15" s="9">
        <v>7.8806000000000003</v>
      </c>
      <c r="I15" s="9">
        <v>16.283999999999999</v>
      </c>
      <c r="J15" s="9">
        <v>22.376000000000001</v>
      </c>
      <c r="K15" s="9">
        <v>22.096</v>
      </c>
      <c r="L15" s="9">
        <v>23.928000000000001</v>
      </c>
      <c r="M15" s="9">
        <v>3358.4</v>
      </c>
      <c r="N15" s="9">
        <v>3358.4</v>
      </c>
      <c r="O15" s="9">
        <v>3358.4</v>
      </c>
      <c r="P15" s="9">
        <v>144.47</v>
      </c>
      <c r="Q15" s="9">
        <v>144.47</v>
      </c>
      <c r="R15" s="9">
        <v>224.65</v>
      </c>
      <c r="S15" s="9">
        <v>516.21</v>
      </c>
      <c r="T15" s="9">
        <v>651.33000000000004</v>
      </c>
      <c r="U15" s="9">
        <v>560.29999999999995</v>
      </c>
      <c r="V15" s="9">
        <v>105.17</v>
      </c>
      <c r="W15" s="9">
        <v>90.790999999999997</v>
      </c>
      <c r="X15" s="9">
        <v>118.24</v>
      </c>
      <c r="Z15" t="s">
        <v>57</v>
      </c>
    </row>
    <row r="16" spans="1:26">
      <c r="A16" t="s">
        <v>34</v>
      </c>
      <c r="B16">
        <v>205</v>
      </c>
      <c r="C16">
        <v>367</v>
      </c>
      <c r="D16">
        <v>6</v>
      </c>
      <c r="E16">
        <v>1</v>
      </c>
      <c r="F16" s="13" t="s">
        <v>39</v>
      </c>
      <c r="G16" s="9">
        <v>12.045</v>
      </c>
      <c r="H16" s="9">
        <v>4.1623000000000001</v>
      </c>
      <c r="I16" s="9">
        <v>16.745999999999999</v>
      </c>
      <c r="J16" s="9">
        <v>22.762</v>
      </c>
      <c r="K16" s="9">
        <v>23.077999999999999</v>
      </c>
      <c r="L16" s="9">
        <v>24.454999999999998</v>
      </c>
      <c r="M16" s="9">
        <v>3358.4</v>
      </c>
      <c r="N16" s="9">
        <v>3358.4</v>
      </c>
      <c r="O16" s="9">
        <v>3358.5</v>
      </c>
      <c r="P16" s="9">
        <v>144.47</v>
      </c>
      <c r="Q16" s="9">
        <v>144.47</v>
      </c>
      <c r="R16" s="9">
        <v>222.94</v>
      </c>
      <c r="S16" s="9">
        <v>518.05999999999995</v>
      </c>
      <c r="T16" s="9">
        <v>649.48</v>
      </c>
      <c r="U16" s="9">
        <v>562.08000000000004</v>
      </c>
      <c r="V16" s="9">
        <v>105.27</v>
      </c>
      <c r="W16" s="9">
        <v>91.254999999999995</v>
      </c>
      <c r="X16" s="9">
        <v>118.18</v>
      </c>
      <c r="Z16" t="s">
        <v>57</v>
      </c>
    </row>
    <row r="17" spans="1:26">
      <c r="A17" t="s">
        <v>34</v>
      </c>
      <c r="B17">
        <v>168</v>
      </c>
      <c r="C17">
        <v>236</v>
      </c>
      <c r="D17">
        <v>6</v>
      </c>
      <c r="E17">
        <v>0.92308000000000001</v>
      </c>
      <c r="F17" s="13" t="s">
        <v>39</v>
      </c>
      <c r="G17" s="9">
        <v>12.991</v>
      </c>
      <c r="H17" s="9">
        <v>9.0824999999999996</v>
      </c>
      <c r="I17" s="9">
        <v>19.035</v>
      </c>
      <c r="J17" s="9">
        <v>23.381</v>
      </c>
      <c r="K17" s="9">
        <v>22.727</v>
      </c>
      <c r="L17" s="9">
        <v>25.965</v>
      </c>
      <c r="M17" s="9">
        <v>3358.4</v>
      </c>
      <c r="N17" s="9">
        <v>3358.4</v>
      </c>
      <c r="O17" s="9">
        <v>3358.4</v>
      </c>
      <c r="P17" s="9">
        <v>144.47</v>
      </c>
      <c r="Q17" s="9">
        <v>144.47</v>
      </c>
      <c r="R17" s="9">
        <v>227.24</v>
      </c>
      <c r="S17" s="9">
        <v>515.95000000000005</v>
      </c>
      <c r="T17" s="9">
        <v>654.34</v>
      </c>
      <c r="U17" s="9">
        <v>562.79</v>
      </c>
      <c r="V17" s="9">
        <v>105.14</v>
      </c>
      <c r="W17" s="9">
        <v>91.308000000000007</v>
      </c>
      <c r="X17" s="9">
        <v>118.53</v>
      </c>
      <c r="Z17" t="s">
        <v>57</v>
      </c>
    </row>
    <row r="18" spans="1:26">
      <c r="A18" t="s">
        <v>34</v>
      </c>
      <c r="B18">
        <v>151</v>
      </c>
      <c r="C18">
        <v>141</v>
      </c>
      <c r="D18">
        <v>6</v>
      </c>
      <c r="E18">
        <v>0.92308000000000001</v>
      </c>
      <c r="F18" s="13" t="s">
        <v>39</v>
      </c>
      <c r="G18" s="9">
        <v>9.8445</v>
      </c>
      <c r="H18" s="9">
        <v>16.568999999999999</v>
      </c>
      <c r="I18" s="9">
        <v>12.6</v>
      </c>
      <c r="J18" s="9">
        <v>21.736999999999998</v>
      </c>
      <c r="K18" s="9">
        <v>20.79</v>
      </c>
      <c r="L18" s="9">
        <v>22.835000000000001</v>
      </c>
      <c r="M18" s="9">
        <v>3358.4</v>
      </c>
      <c r="N18" s="9">
        <v>3358.4</v>
      </c>
      <c r="O18" s="9">
        <v>3358.4</v>
      </c>
      <c r="P18" s="9">
        <v>142.53</v>
      </c>
      <c r="Q18" s="9">
        <v>142.53</v>
      </c>
      <c r="R18" s="9">
        <v>226.65</v>
      </c>
      <c r="S18" s="9">
        <v>508.08</v>
      </c>
      <c r="T18" s="9">
        <v>660.99</v>
      </c>
      <c r="U18" s="9">
        <v>553.54999999999995</v>
      </c>
      <c r="V18" s="9">
        <v>104.85</v>
      </c>
      <c r="W18" s="9">
        <v>89.144999999999996</v>
      </c>
      <c r="X18" s="9">
        <v>117.91</v>
      </c>
      <c r="Z18" t="s">
        <v>57</v>
      </c>
    </row>
    <row r="19" spans="1:26">
      <c r="A19" t="s">
        <v>34</v>
      </c>
      <c r="B19">
        <v>219</v>
      </c>
      <c r="C19">
        <v>450</v>
      </c>
      <c r="D19">
        <v>5</v>
      </c>
      <c r="E19">
        <v>1</v>
      </c>
      <c r="F19" s="13" t="s">
        <v>39</v>
      </c>
      <c r="G19" s="9">
        <v>15.12</v>
      </c>
      <c r="H19" s="9">
        <v>7.8501000000000003</v>
      </c>
      <c r="I19" s="9">
        <v>19.559000000000001</v>
      </c>
      <c r="J19" s="9">
        <v>23.425000000000001</v>
      </c>
      <c r="K19" s="9">
        <v>24.562999999999999</v>
      </c>
      <c r="L19" s="9">
        <v>25.39</v>
      </c>
      <c r="M19" s="9">
        <v>3390.4</v>
      </c>
      <c r="N19" s="9">
        <v>3390.4</v>
      </c>
      <c r="O19" s="9">
        <v>3395.6</v>
      </c>
      <c r="P19" s="9">
        <v>144.47</v>
      </c>
      <c r="Q19" s="9">
        <v>144.47</v>
      </c>
      <c r="R19" s="9">
        <v>227.18</v>
      </c>
      <c r="S19" s="9">
        <v>521.45000000000005</v>
      </c>
      <c r="T19" s="9">
        <v>655.55</v>
      </c>
      <c r="U19" s="9">
        <v>564.79999999999995</v>
      </c>
      <c r="V19" s="9">
        <v>105.97</v>
      </c>
      <c r="W19" s="9">
        <v>91.512</v>
      </c>
      <c r="X19" s="9">
        <v>118.7</v>
      </c>
      <c r="Z19" t="s">
        <v>57</v>
      </c>
    </row>
    <row r="20" spans="1:26">
      <c r="A20" t="s">
        <v>0</v>
      </c>
      <c r="B20">
        <v>293</v>
      </c>
      <c r="C20">
        <v>269</v>
      </c>
      <c r="D20">
        <v>30</v>
      </c>
      <c r="E20">
        <v>1</v>
      </c>
      <c r="F20" s="13" t="s">
        <v>38</v>
      </c>
      <c r="G20" s="9">
        <v>2.4157000000000002</v>
      </c>
      <c r="H20" s="9">
        <v>0.71160999999999996</v>
      </c>
      <c r="I20" s="9">
        <v>4.6414999999999997</v>
      </c>
      <c r="J20" s="9">
        <v>11.244999999999999</v>
      </c>
      <c r="K20" s="9">
        <v>15.04</v>
      </c>
      <c r="L20" s="9">
        <v>11.329000000000001</v>
      </c>
      <c r="M20" s="9">
        <v>1340</v>
      </c>
      <c r="N20" s="9">
        <v>2380.6</v>
      </c>
      <c r="O20" s="9">
        <v>2791.4</v>
      </c>
      <c r="P20" s="9">
        <v>194.88</v>
      </c>
      <c r="Q20" s="9">
        <v>241.82</v>
      </c>
      <c r="R20" s="9">
        <v>220.06</v>
      </c>
      <c r="S20" s="9">
        <v>189.27</v>
      </c>
      <c r="T20" s="9">
        <v>479.72</v>
      </c>
      <c r="U20" s="9">
        <v>456.9</v>
      </c>
      <c r="V20" s="9">
        <v>107.42</v>
      </c>
      <c r="W20" s="9">
        <v>112.68</v>
      </c>
      <c r="X20" s="9">
        <v>115.73</v>
      </c>
      <c r="Z20" t="s">
        <v>53</v>
      </c>
    </row>
    <row r="21" spans="1:26">
      <c r="A21" t="s">
        <v>0</v>
      </c>
      <c r="B21">
        <v>151</v>
      </c>
      <c r="C21">
        <v>247</v>
      </c>
      <c r="D21">
        <v>28</v>
      </c>
      <c r="E21">
        <v>1</v>
      </c>
      <c r="F21" s="13" t="s">
        <v>38</v>
      </c>
      <c r="G21" s="9">
        <v>4.8910999999999998</v>
      </c>
      <c r="H21" s="9">
        <v>0.93481999999999998</v>
      </c>
      <c r="I21" s="9">
        <v>3.3325999999999998</v>
      </c>
      <c r="J21" s="9">
        <v>14.192</v>
      </c>
      <c r="K21" s="9">
        <v>17.861000000000001</v>
      </c>
      <c r="L21" s="9">
        <v>11.872999999999999</v>
      </c>
      <c r="M21" s="9">
        <v>1812.8</v>
      </c>
      <c r="N21" s="9">
        <v>2528.1999999999998</v>
      </c>
      <c r="O21" s="9">
        <v>2786.1</v>
      </c>
      <c r="P21" s="9">
        <v>174.24</v>
      </c>
      <c r="Q21" s="9">
        <v>235.06</v>
      </c>
      <c r="R21" s="9">
        <v>199.65</v>
      </c>
      <c r="S21" s="9">
        <v>298.14</v>
      </c>
      <c r="T21" s="9">
        <v>509.19</v>
      </c>
      <c r="U21" s="9">
        <v>481.01</v>
      </c>
      <c r="V21" s="9">
        <v>100.68</v>
      </c>
      <c r="W21" s="9">
        <v>121.7</v>
      </c>
      <c r="X21" s="9">
        <v>126.99</v>
      </c>
      <c r="Z21" t="s">
        <v>53</v>
      </c>
    </row>
    <row r="22" spans="1:26">
      <c r="A22" t="s">
        <v>0</v>
      </c>
      <c r="B22">
        <v>220</v>
      </c>
      <c r="C22">
        <v>349</v>
      </c>
      <c r="D22">
        <v>18</v>
      </c>
      <c r="E22">
        <v>0.91666999999999998</v>
      </c>
      <c r="F22" s="13" t="s">
        <v>38</v>
      </c>
      <c r="G22" s="9">
        <v>4.4089</v>
      </c>
      <c r="H22" s="9">
        <v>2.3330000000000002</v>
      </c>
      <c r="I22" s="9">
        <v>6.2302</v>
      </c>
      <c r="J22" s="9">
        <v>13.414</v>
      </c>
      <c r="K22" s="9">
        <v>16.206</v>
      </c>
      <c r="L22" s="9">
        <v>14.436</v>
      </c>
      <c r="M22" s="9">
        <v>2462.4</v>
      </c>
      <c r="N22" s="9">
        <v>2479.3000000000002</v>
      </c>
      <c r="O22" s="9">
        <v>2462.4</v>
      </c>
      <c r="P22" s="9">
        <v>115.59</v>
      </c>
      <c r="Q22" s="9">
        <v>131.71</v>
      </c>
      <c r="R22" s="9">
        <v>178.65</v>
      </c>
      <c r="S22" s="9">
        <v>354.55</v>
      </c>
      <c r="T22" s="9">
        <v>502.14</v>
      </c>
      <c r="U22" s="9">
        <v>394.05</v>
      </c>
      <c r="V22" s="9">
        <v>80.016999999999996</v>
      </c>
      <c r="W22" s="9">
        <v>65.459999999999994</v>
      </c>
      <c r="X22" s="9">
        <v>85.540999999999997</v>
      </c>
      <c r="Z22" t="s">
        <v>53</v>
      </c>
    </row>
    <row r="23" spans="1:26">
      <c r="A23" t="s">
        <v>24</v>
      </c>
      <c r="B23">
        <v>180</v>
      </c>
      <c r="C23">
        <v>280</v>
      </c>
      <c r="D23">
        <v>23</v>
      </c>
      <c r="E23">
        <v>0.94118000000000002</v>
      </c>
      <c r="F23" s="13" t="s">
        <v>38</v>
      </c>
      <c r="G23" s="9">
        <v>10.785</v>
      </c>
      <c r="H23" s="9">
        <v>3.4226000000000001</v>
      </c>
      <c r="I23" s="9">
        <v>3.5404</v>
      </c>
      <c r="J23" s="9">
        <v>17.463999999999999</v>
      </c>
      <c r="K23" s="9">
        <v>20.134</v>
      </c>
      <c r="L23" s="9">
        <v>21.373999999999999</v>
      </c>
      <c r="M23" s="9">
        <v>3302.9</v>
      </c>
      <c r="N23" s="9">
        <v>2464.9</v>
      </c>
      <c r="O23" s="9">
        <v>3254.5</v>
      </c>
      <c r="P23" s="9">
        <v>275.12</v>
      </c>
      <c r="Q23" s="9">
        <v>307.94</v>
      </c>
      <c r="R23" s="9">
        <v>254.18</v>
      </c>
      <c r="S23" s="9">
        <v>539.79</v>
      </c>
      <c r="T23" s="9">
        <v>486.29</v>
      </c>
      <c r="U23" s="9">
        <v>543.74</v>
      </c>
      <c r="V23" s="9">
        <v>122.03</v>
      </c>
      <c r="W23" s="9">
        <v>127.66</v>
      </c>
      <c r="X23" s="9">
        <v>128.76</v>
      </c>
      <c r="Z23" t="s">
        <v>53</v>
      </c>
    </row>
    <row r="24" spans="1:26">
      <c r="A24" t="s">
        <v>25</v>
      </c>
      <c r="B24">
        <v>261</v>
      </c>
      <c r="C24">
        <v>314</v>
      </c>
      <c r="D24">
        <v>43</v>
      </c>
      <c r="E24">
        <v>1</v>
      </c>
      <c r="F24" s="13" t="s">
        <v>38</v>
      </c>
      <c r="G24" s="9">
        <v>0.38624000000000003</v>
      </c>
      <c r="H24" s="9">
        <v>0.55437000000000003</v>
      </c>
      <c r="I24" s="9">
        <v>0.98397999999999997</v>
      </c>
      <c r="J24" s="9">
        <v>7.2050000000000001</v>
      </c>
      <c r="K24" s="9">
        <v>11.522</v>
      </c>
      <c r="L24" s="9">
        <v>6.5389999999999997</v>
      </c>
      <c r="M24" s="9">
        <v>2561.1999999999998</v>
      </c>
      <c r="N24" s="9">
        <v>3201.9</v>
      </c>
      <c r="O24" s="9">
        <v>4415.5</v>
      </c>
      <c r="P24" s="9">
        <v>169.24</v>
      </c>
      <c r="Q24" s="9">
        <v>227.18</v>
      </c>
      <c r="R24" s="9">
        <v>272.18</v>
      </c>
      <c r="S24" s="9">
        <v>369.74</v>
      </c>
      <c r="T24" s="9">
        <v>495.7</v>
      </c>
      <c r="U24" s="9">
        <v>658.36</v>
      </c>
      <c r="V24" s="9">
        <v>90.260999999999996</v>
      </c>
      <c r="W24" s="9">
        <v>122.38</v>
      </c>
      <c r="X24" s="9">
        <v>115.85</v>
      </c>
      <c r="Z24" t="s">
        <v>52</v>
      </c>
    </row>
    <row r="25" spans="1:26">
      <c r="A25" t="s">
        <v>26</v>
      </c>
      <c r="B25">
        <v>264</v>
      </c>
      <c r="C25">
        <v>354</v>
      </c>
      <c r="D25">
        <v>30</v>
      </c>
      <c r="E25">
        <v>1</v>
      </c>
      <c r="F25" s="13" t="s">
        <v>38</v>
      </c>
      <c r="G25" s="9">
        <v>14.747</v>
      </c>
      <c r="H25" s="9">
        <v>2.6307</v>
      </c>
      <c r="I25" s="9">
        <v>0.37552000000000002</v>
      </c>
      <c r="J25" s="9">
        <v>17.559000000000001</v>
      </c>
      <c r="K25" s="9">
        <v>19.943999999999999</v>
      </c>
      <c r="L25" s="9">
        <v>12.084</v>
      </c>
      <c r="M25" s="9">
        <v>4640</v>
      </c>
      <c r="N25" s="9">
        <v>2303.9</v>
      </c>
      <c r="O25" s="9">
        <v>1814.4</v>
      </c>
      <c r="P25" s="9">
        <v>297.88</v>
      </c>
      <c r="Q25" s="9">
        <v>314.35000000000002</v>
      </c>
      <c r="R25" s="9">
        <v>287.52999999999997</v>
      </c>
      <c r="S25" s="9">
        <v>717.24</v>
      </c>
      <c r="T25" s="9">
        <v>427.42</v>
      </c>
      <c r="U25" s="9">
        <v>321.95</v>
      </c>
      <c r="V25" s="9">
        <v>193.64</v>
      </c>
      <c r="W25" s="9">
        <v>140.16999999999999</v>
      </c>
      <c r="X25" s="9">
        <v>120.42</v>
      </c>
      <c r="Z25" t="s">
        <v>53</v>
      </c>
    </row>
    <row r="26" spans="1:26">
      <c r="A26" t="s">
        <v>27</v>
      </c>
      <c r="B26">
        <v>182</v>
      </c>
      <c r="C26">
        <v>362</v>
      </c>
      <c r="D26">
        <v>45</v>
      </c>
      <c r="E26">
        <v>1</v>
      </c>
      <c r="F26" s="13" t="s">
        <v>38</v>
      </c>
      <c r="G26" s="9">
        <v>4.6249000000000002</v>
      </c>
      <c r="H26" s="9">
        <v>0.82791000000000003</v>
      </c>
      <c r="I26" s="9">
        <v>2.0045000000000002</v>
      </c>
      <c r="J26" s="9">
        <v>9.8655000000000008</v>
      </c>
      <c r="K26" s="9">
        <v>10.496</v>
      </c>
      <c r="L26" s="9">
        <v>9.2515999999999998</v>
      </c>
      <c r="M26" s="9">
        <v>5044.6000000000004</v>
      </c>
      <c r="N26" s="9">
        <v>3761.2</v>
      </c>
      <c r="O26" s="9">
        <v>5301.4</v>
      </c>
      <c r="P26" s="9">
        <v>456.94</v>
      </c>
      <c r="Q26" s="9">
        <v>442.35</v>
      </c>
      <c r="R26" s="9">
        <v>543.53</v>
      </c>
      <c r="S26" s="9">
        <v>915.14</v>
      </c>
      <c r="T26" s="9">
        <v>1057.8</v>
      </c>
      <c r="U26" s="9">
        <v>1113.2</v>
      </c>
      <c r="V26" s="9">
        <v>301.92</v>
      </c>
      <c r="W26" s="9">
        <v>316.91000000000003</v>
      </c>
      <c r="X26" s="9">
        <v>368.39</v>
      </c>
      <c r="Z26" t="s">
        <v>52</v>
      </c>
    </row>
    <row r="27" spans="1:26">
      <c r="A27" t="s">
        <v>28</v>
      </c>
      <c r="B27">
        <v>257</v>
      </c>
      <c r="C27">
        <v>362</v>
      </c>
      <c r="D27">
        <v>50</v>
      </c>
      <c r="E27">
        <v>1</v>
      </c>
      <c r="F27" s="13" t="s">
        <v>38</v>
      </c>
      <c r="G27" s="9">
        <v>0.57447000000000004</v>
      </c>
      <c r="H27" s="9">
        <v>1.0553999999999999</v>
      </c>
      <c r="I27" s="9">
        <v>0.99917</v>
      </c>
      <c r="J27" s="9">
        <v>4.6456</v>
      </c>
      <c r="K27" s="9">
        <v>5.3219000000000003</v>
      </c>
      <c r="L27" s="9">
        <v>5.0804</v>
      </c>
      <c r="M27" s="9">
        <v>4672.8999999999996</v>
      </c>
      <c r="N27" s="9">
        <v>5472.4</v>
      </c>
      <c r="O27" s="9">
        <v>4978.2</v>
      </c>
      <c r="P27" s="9">
        <v>328.65</v>
      </c>
      <c r="Q27" s="9">
        <v>286.64999999999998</v>
      </c>
      <c r="R27" s="9">
        <v>550.35</v>
      </c>
      <c r="S27" s="9">
        <v>787.91</v>
      </c>
      <c r="T27" s="9">
        <v>1312.5</v>
      </c>
      <c r="U27" s="9">
        <v>979.87</v>
      </c>
      <c r="V27" s="9">
        <v>237.26</v>
      </c>
      <c r="W27" s="9">
        <v>187.34</v>
      </c>
      <c r="X27" s="9">
        <v>287.39</v>
      </c>
      <c r="Z27" t="s">
        <v>54</v>
      </c>
    </row>
    <row r="28" spans="1:26">
      <c r="A28" t="s">
        <v>29</v>
      </c>
      <c r="B28">
        <v>266</v>
      </c>
      <c r="C28">
        <v>383</v>
      </c>
      <c r="D28">
        <v>50</v>
      </c>
      <c r="E28">
        <v>1</v>
      </c>
      <c r="F28" s="13" t="s">
        <v>38</v>
      </c>
      <c r="G28" s="9">
        <v>1.6164000000000001</v>
      </c>
      <c r="H28" s="9">
        <v>0.88282000000000005</v>
      </c>
      <c r="I28" s="9">
        <v>0.80871999999999999</v>
      </c>
      <c r="J28" s="9">
        <v>10.208</v>
      </c>
      <c r="K28" s="9">
        <v>8.1826000000000008</v>
      </c>
      <c r="L28" s="9">
        <v>6.5522999999999998</v>
      </c>
      <c r="M28" s="9">
        <v>6112.8</v>
      </c>
      <c r="N28" s="9">
        <v>5504.2</v>
      </c>
      <c r="O28" s="9">
        <v>4911.6000000000004</v>
      </c>
      <c r="P28" s="9">
        <v>754.29</v>
      </c>
      <c r="Q28" s="9">
        <v>735.82</v>
      </c>
      <c r="R28" s="9">
        <v>949.82</v>
      </c>
      <c r="S28" s="9">
        <v>1528.2</v>
      </c>
      <c r="T28" s="9">
        <v>1750.3</v>
      </c>
      <c r="U28" s="9">
        <v>1223.5</v>
      </c>
      <c r="V28" s="9">
        <v>570.92999999999995</v>
      </c>
      <c r="W28" s="9">
        <v>411.14</v>
      </c>
      <c r="X28" s="9">
        <v>493.71</v>
      </c>
      <c r="Z28" t="s">
        <v>55</v>
      </c>
    </row>
    <row r="29" spans="1:26">
      <c r="A29" t="s">
        <v>30</v>
      </c>
      <c r="B29">
        <v>364</v>
      </c>
      <c r="C29">
        <v>371</v>
      </c>
      <c r="D29">
        <v>25</v>
      </c>
      <c r="E29">
        <v>0.94118000000000002</v>
      </c>
      <c r="F29" s="13" t="s">
        <v>38</v>
      </c>
      <c r="G29" s="9">
        <v>2.8506999999999998</v>
      </c>
      <c r="H29" s="9">
        <v>1.0086999999999999</v>
      </c>
      <c r="I29" s="9">
        <v>0.65242999999999995</v>
      </c>
      <c r="J29" s="9">
        <v>10.455</v>
      </c>
      <c r="K29" s="9">
        <v>10.888999999999999</v>
      </c>
      <c r="L29" s="9">
        <v>8.3003999999999998</v>
      </c>
      <c r="M29" s="9">
        <v>1518.7</v>
      </c>
      <c r="N29" s="9">
        <v>1641.2</v>
      </c>
      <c r="O29" s="9">
        <v>1573.5</v>
      </c>
      <c r="P29" s="9">
        <v>152.41</v>
      </c>
      <c r="Q29" s="9">
        <v>132.53</v>
      </c>
      <c r="R29" s="9">
        <v>144.65</v>
      </c>
      <c r="S29" s="9">
        <v>221.63</v>
      </c>
      <c r="T29" s="9">
        <v>306.11</v>
      </c>
      <c r="U29" s="9">
        <v>276.77999999999997</v>
      </c>
      <c r="V29" s="9">
        <v>69.793999999999997</v>
      </c>
      <c r="W29" s="9">
        <v>56.767000000000003</v>
      </c>
      <c r="X29" s="9">
        <v>57.965000000000003</v>
      </c>
      <c r="Z29" t="s">
        <v>51</v>
      </c>
    </row>
    <row r="30" spans="1:26">
      <c r="A30" t="s">
        <v>30</v>
      </c>
      <c r="B30">
        <v>155</v>
      </c>
      <c r="C30">
        <v>410</v>
      </c>
      <c r="D30">
        <v>24</v>
      </c>
      <c r="E30">
        <v>1</v>
      </c>
      <c r="F30" s="13" t="s">
        <v>38</v>
      </c>
      <c r="G30" s="9">
        <v>2.6353</v>
      </c>
      <c r="H30" s="9">
        <v>2.1307999999999998</v>
      </c>
      <c r="I30" s="9">
        <v>0.74858000000000002</v>
      </c>
      <c r="J30" s="9">
        <v>11.867000000000001</v>
      </c>
      <c r="K30" s="9">
        <v>10.634</v>
      </c>
      <c r="L30" s="9">
        <v>9.1631999999999998</v>
      </c>
      <c r="M30" s="9">
        <v>1773.4</v>
      </c>
      <c r="N30" s="9">
        <v>1933.1</v>
      </c>
      <c r="O30" s="9">
        <v>1821.6</v>
      </c>
      <c r="P30" s="9">
        <v>169.24</v>
      </c>
      <c r="Q30" s="9">
        <v>130.35</v>
      </c>
      <c r="R30" s="9">
        <v>121.71</v>
      </c>
      <c r="S30" s="9">
        <v>244.83</v>
      </c>
      <c r="T30" s="9">
        <v>346.49</v>
      </c>
      <c r="U30" s="9">
        <v>294.63</v>
      </c>
      <c r="V30" s="9">
        <v>83.105999999999995</v>
      </c>
      <c r="W30" s="9">
        <v>52.558999999999997</v>
      </c>
      <c r="X30" s="9">
        <v>59.463999999999999</v>
      </c>
      <c r="Z30" t="s">
        <v>51</v>
      </c>
    </row>
    <row r="31" spans="1:26">
      <c r="A31" t="s">
        <v>30</v>
      </c>
      <c r="B31">
        <v>254</v>
      </c>
      <c r="C31">
        <v>271</v>
      </c>
      <c r="D31">
        <v>24</v>
      </c>
      <c r="E31">
        <v>1</v>
      </c>
      <c r="F31" s="13" t="s">
        <v>38</v>
      </c>
      <c r="G31" s="9">
        <v>7.9981</v>
      </c>
      <c r="H31" s="9">
        <v>4.4435000000000002</v>
      </c>
      <c r="I31" s="9">
        <v>2.9331999999999998</v>
      </c>
      <c r="J31" s="9">
        <v>15.548</v>
      </c>
      <c r="K31" s="9">
        <v>15.227</v>
      </c>
      <c r="L31" s="9">
        <v>12.01</v>
      </c>
      <c r="M31" s="9">
        <v>2511.5</v>
      </c>
      <c r="N31" s="9">
        <v>2067.8000000000002</v>
      </c>
      <c r="O31" s="9">
        <v>1713.6</v>
      </c>
      <c r="P31" s="9">
        <v>194.29</v>
      </c>
      <c r="Q31" s="9">
        <v>169.53</v>
      </c>
      <c r="R31" s="9">
        <v>183.06</v>
      </c>
      <c r="S31" s="9">
        <v>398.64</v>
      </c>
      <c r="T31" s="9">
        <v>387.66</v>
      </c>
      <c r="U31" s="9">
        <v>264.56</v>
      </c>
      <c r="V31" s="9">
        <v>119.26</v>
      </c>
      <c r="W31" s="9">
        <v>97.346000000000004</v>
      </c>
      <c r="X31" s="9">
        <v>83.623999999999995</v>
      </c>
      <c r="Z31" t="s">
        <v>51</v>
      </c>
    </row>
    <row r="32" spans="1:26">
      <c r="A32" t="s">
        <v>31</v>
      </c>
      <c r="B32">
        <v>272</v>
      </c>
      <c r="C32">
        <v>334</v>
      </c>
      <c r="D32">
        <v>50</v>
      </c>
      <c r="E32">
        <v>1</v>
      </c>
      <c r="F32" s="13" t="s">
        <v>38</v>
      </c>
      <c r="G32" s="9">
        <v>0.78908999999999996</v>
      </c>
      <c r="H32" s="9">
        <v>3.7048000000000001</v>
      </c>
      <c r="I32" s="9">
        <v>2.2281</v>
      </c>
      <c r="J32" s="9">
        <v>10.488</v>
      </c>
      <c r="K32" s="9">
        <v>9.7860999999999994</v>
      </c>
      <c r="L32" s="9">
        <v>7.3143000000000002</v>
      </c>
      <c r="M32" s="9">
        <v>5304.7</v>
      </c>
      <c r="N32" s="9">
        <v>6155.2</v>
      </c>
      <c r="O32" s="9">
        <v>5685.2</v>
      </c>
      <c r="P32" s="9">
        <v>362.88</v>
      </c>
      <c r="Q32" s="9">
        <v>375.94</v>
      </c>
      <c r="R32" s="9">
        <v>608</v>
      </c>
      <c r="S32" s="9">
        <v>989.11</v>
      </c>
      <c r="T32" s="9">
        <v>1409.3</v>
      </c>
      <c r="U32" s="9">
        <v>1061.5</v>
      </c>
      <c r="V32" s="9">
        <v>282.18</v>
      </c>
      <c r="W32" s="9">
        <v>233.24</v>
      </c>
      <c r="X32" s="9">
        <v>326.14</v>
      </c>
      <c r="Z32" t="s">
        <v>52</v>
      </c>
    </row>
    <row r="33" spans="1:26">
      <c r="A33" t="s">
        <v>32</v>
      </c>
      <c r="B33">
        <v>401</v>
      </c>
      <c r="C33">
        <v>535</v>
      </c>
      <c r="D33">
        <v>25</v>
      </c>
      <c r="E33">
        <v>1</v>
      </c>
      <c r="F33" s="13" t="s">
        <v>38</v>
      </c>
      <c r="G33" s="9">
        <v>3.0991</v>
      </c>
      <c r="H33" s="9">
        <v>2.1686999999999999</v>
      </c>
      <c r="I33" s="9">
        <v>3.4672999999999998</v>
      </c>
      <c r="J33" s="9">
        <v>10.462999999999999</v>
      </c>
      <c r="K33" s="9">
        <v>12.215999999999999</v>
      </c>
      <c r="L33" s="9">
        <v>11.797000000000001</v>
      </c>
      <c r="M33" s="9">
        <v>1615.1</v>
      </c>
      <c r="N33" s="9">
        <v>1533.5</v>
      </c>
      <c r="O33" s="9">
        <v>2266.8000000000002</v>
      </c>
      <c r="P33" s="9">
        <v>103.94</v>
      </c>
      <c r="Q33" s="9">
        <v>110.71</v>
      </c>
      <c r="R33" s="9">
        <v>228.47</v>
      </c>
      <c r="S33" s="9">
        <v>273.29000000000002</v>
      </c>
      <c r="T33" s="9">
        <v>273.7</v>
      </c>
      <c r="U33" s="9">
        <v>393.22</v>
      </c>
      <c r="V33" s="9">
        <v>62.137</v>
      </c>
      <c r="W33" s="9">
        <v>63.469000000000001</v>
      </c>
      <c r="X33" s="9">
        <v>104.37</v>
      </c>
      <c r="Z33" t="s">
        <v>52</v>
      </c>
    </row>
    <row r="34" spans="1:26">
      <c r="A34" t="s">
        <v>32</v>
      </c>
      <c r="B34">
        <v>265</v>
      </c>
      <c r="C34">
        <v>151</v>
      </c>
      <c r="D34">
        <v>22</v>
      </c>
      <c r="E34">
        <v>1</v>
      </c>
      <c r="F34" s="13" t="s">
        <v>38</v>
      </c>
      <c r="G34" s="9">
        <v>4.6181000000000001</v>
      </c>
      <c r="H34" s="9">
        <v>7.8997999999999999</v>
      </c>
      <c r="I34" s="9">
        <v>4.8074000000000003</v>
      </c>
      <c r="J34" s="9">
        <v>18.056000000000001</v>
      </c>
      <c r="K34" s="9">
        <v>17.992999999999999</v>
      </c>
      <c r="L34" s="9">
        <v>14.18</v>
      </c>
      <c r="M34" s="9">
        <v>3080.1</v>
      </c>
      <c r="N34" s="9">
        <v>2865.8</v>
      </c>
      <c r="O34" s="9">
        <v>2222.9</v>
      </c>
      <c r="P34" s="9">
        <v>142.29</v>
      </c>
      <c r="Q34" s="9">
        <v>140.18</v>
      </c>
      <c r="R34" s="9">
        <v>200.65</v>
      </c>
      <c r="S34" s="9">
        <v>459.02</v>
      </c>
      <c r="T34" s="9">
        <v>552.75</v>
      </c>
      <c r="U34" s="9">
        <v>390.45</v>
      </c>
      <c r="V34" s="9">
        <v>97.239000000000004</v>
      </c>
      <c r="W34" s="9">
        <v>80.799000000000007</v>
      </c>
      <c r="X34" s="9">
        <v>100.79</v>
      </c>
      <c r="Z34" t="s">
        <v>52</v>
      </c>
    </row>
    <row r="35" spans="1:26">
      <c r="A35" t="s">
        <v>33</v>
      </c>
      <c r="B35">
        <v>255</v>
      </c>
      <c r="C35">
        <v>377</v>
      </c>
      <c r="D35">
        <v>20</v>
      </c>
      <c r="E35">
        <v>1</v>
      </c>
      <c r="F35" s="13" t="s">
        <v>38</v>
      </c>
      <c r="G35" s="9">
        <v>5.5782999999999996</v>
      </c>
      <c r="H35" s="9">
        <v>4.2034000000000002</v>
      </c>
      <c r="I35" s="9">
        <v>3.0381</v>
      </c>
      <c r="J35" s="9">
        <v>17.312999999999999</v>
      </c>
      <c r="K35" s="9">
        <v>17.303000000000001</v>
      </c>
      <c r="L35" s="9">
        <v>14.28</v>
      </c>
      <c r="M35" s="9">
        <v>3315.5</v>
      </c>
      <c r="N35" s="9">
        <v>2943.1</v>
      </c>
      <c r="O35" s="9">
        <v>2456.6</v>
      </c>
      <c r="P35" s="9">
        <v>133.53</v>
      </c>
      <c r="Q35" s="9">
        <v>135.18</v>
      </c>
      <c r="R35" s="9">
        <v>206.88</v>
      </c>
      <c r="S35" s="9">
        <v>497.33</v>
      </c>
      <c r="T35" s="9">
        <v>580.54999999999995</v>
      </c>
      <c r="U35" s="9">
        <v>416.58</v>
      </c>
      <c r="V35" s="9">
        <v>101.18</v>
      </c>
      <c r="W35" s="9">
        <v>89.242000000000004</v>
      </c>
      <c r="X35" s="9">
        <v>115.8</v>
      </c>
      <c r="Z35" t="s">
        <v>56</v>
      </c>
    </row>
    <row r="36" spans="1:26">
      <c r="A36" t="s">
        <v>34</v>
      </c>
      <c r="B36">
        <v>308</v>
      </c>
      <c r="C36">
        <v>61</v>
      </c>
      <c r="D36">
        <v>27</v>
      </c>
      <c r="E36">
        <v>1</v>
      </c>
      <c r="F36" s="13" t="s">
        <v>38</v>
      </c>
      <c r="G36" s="9">
        <v>4.2807000000000004</v>
      </c>
      <c r="H36" s="9">
        <v>4.7861000000000002</v>
      </c>
      <c r="I36" s="9">
        <v>6.6597</v>
      </c>
      <c r="J36" s="9">
        <v>16.724</v>
      </c>
      <c r="K36" s="9">
        <v>15.492000000000001</v>
      </c>
      <c r="L36" s="9">
        <v>20.038</v>
      </c>
      <c r="M36" s="9">
        <v>2577.1</v>
      </c>
      <c r="N36" s="9">
        <v>3544</v>
      </c>
      <c r="O36" s="9">
        <v>2316.9</v>
      </c>
      <c r="P36" s="9">
        <v>398.53</v>
      </c>
      <c r="Q36" s="9">
        <v>341.59</v>
      </c>
      <c r="R36" s="9">
        <v>401.59</v>
      </c>
      <c r="S36" s="9">
        <v>437.21</v>
      </c>
      <c r="T36" s="9">
        <v>778.19</v>
      </c>
      <c r="U36" s="9">
        <v>443.28</v>
      </c>
      <c r="V36" s="9">
        <v>257.57</v>
      </c>
      <c r="W36" s="9">
        <v>186.18</v>
      </c>
      <c r="X36" s="9">
        <v>244.53</v>
      </c>
      <c r="Z36" t="s">
        <v>57</v>
      </c>
    </row>
    <row r="38" spans="1:26" s="6" customFormat="1">
      <c r="A38" s="6" t="s">
        <v>36</v>
      </c>
      <c r="E38" s="7"/>
      <c r="F38" s="14"/>
      <c r="G38" s="10">
        <f t="shared" ref="G38:X38" si="0">MIN(G2:G36)</f>
        <v>0.38624000000000003</v>
      </c>
      <c r="H38" s="10">
        <f t="shared" si="0"/>
        <v>0.22774</v>
      </c>
      <c r="I38" s="10">
        <f t="shared" si="0"/>
        <v>0.16536999999999999</v>
      </c>
      <c r="J38" s="10">
        <f t="shared" si="0"/>
        <v>4.6456</v>
      </c>
      <c r="K38" s="10">
        <f t="shared" si="0"/>
        <v>5.3219000000000003</v>
      </c>
      <c r="L38" s="10">
        <f t="shared" si="0"/>
        <v>5.0804</v>
      </c>
      <c r="M38" s="10">
        <f t="shared" si="0"/>
        <v>1340</v>
      </c>
      <c r="N38" s="10">
        <f t="shared" si="0"/>
        <v>1492.1</v>
      </c>
      <c r="O38" s="10">
        <f t="shared" si="0"/>
        <v>1277.5999999999999</v>
      </c>
      <c r="P38" s="10">
        <f t="shared" si="0"/>
        <v>103.94</v>
      </c>
      <c r="Q38" s="10">
        <f t="shared" si="0"/>
        <v>110.71</v>
      </c>
      <c r="R38" s="10">
        <f t="shared" si="0"/>
        <v>121.71</v>
      </c>
      <c r="S38" s="10">
        <f t="shared" si="0"/>
        <v>189.27</v>
      </c>
      <c r="T38" s="10">
        <f t="shared" si="0"/>
        <v>273.7</v>
      </c>
      <c r="U38" s="10">
        <f t="shared" si="0"/>
        <v>224.88</v>
      </c>
      <c r="V38" s="10">
        <f t="shared" si="0"/>
        <v>62.137</v>
      </c>
      <c r="W38" s="10">
        <f t="shared" si="0"/>
        <v>52.558999999999997</v>
      </c>
      <c r="X38" s="10">
        <f t="shared" si="0"/>
        <v>57.965000000000003</v>
      </c>
    </row>
    <row r="39" spans="1:26" s="4" customFormat="1">
      <c r="A39" s="4" t="s">
        <v>35</v>
      </c>
      <c r="E39" s="5"/>
      <c r="F39" s="15"/>
      <c r="G39" s="11">
        <f t="shared" ref="G39:X39" si="1">MAX(G2:G36)</f>
        <v>26.591000000000001</v>
      </c>
      <c r="H39" s="11">
        <f t="shared" si="1"/>
        <v>28.696999999999999</v>
      </c>
      <c r="I39" s="11">
        <f t="shared" si="1"/>
        <v>22.28</v>
      </c>
      <c r="J39" s="11">
        <f t="shared" si="1"/>
        <v>34.046999999999997</v>
      </c>
      <c r="K39" s="11">
        <f t="shared" si="1"/>
        <v>29.106000000000002</v>
      </c>
      <c r="L39" s="11">
        <f t="shared" si="1"/>
        <v>34.354999999999997</v>
      </c>
      <c r="M39" s="11">
        <f t="shared" si="1"/>
        <v>7529.2</v>
      </c>
      <c r="N39" s="11">
        <f t="shared" si="1"/>
        <v>8389.1</v>
      </c>
      <c r="O39" s="11">
        <f t="shared" si="1"/>
        <v>6561.1</v>
      </c>
      <c r="P39" s="11">
        <f t="shared" si="1"/>
        <v>929.59</v>
      </c>
      <c r="Q39" s="11">
        <f t="shared" si="1"/>
        <v>867.35</v>
      </c>
      <c r="R39" s="11">
        <f t="shared" si="1"/>
        <v>1067.2</v>
      </c>
      <c r="S39" s="11">
        <f t="shared" si="1"/>
        <v>1779.8</v>
      </c>
      <c r="T39" s="11">
        <f t="shared" si="1"/>
        <v>2192.1999999999998</v>
      </c>
      <c r="U39" s="11">
        <f t="shared" si="1"/>
        <v>1744.4</v>
      </c>
      <c r="V39" s="11">
        <f t="shared" si="1"/>
        <v>649.86</v>
      </c>
      <c r="W39" s="11">
        <f t="shared" si="1"/>
        <v>566.65</v>
      </c>
      <c r="X39" s="11">
        <f t="shared" si="1"/>
        <v>672.92</v>
      </c>
    </row>
    <row r="41" spans="1:26" s="6" customFormat="1">
      <c r="A41" s="6" t="s">
        <v>41</v>
      </c>
      <c r="E41" s="7"/>
      <c r="F41" s="14"/>
      <c r="G41" s="10">
        <f>MIN(G2:G19)</f>
        <v>2.1566999999999998</v>
      </c>
      <c r="H41" s="10">
        <f t="shared" ref="H41:X41" si="2">MIN(H2:H19)</f>
        <v>0.22774</v>
      </c>
      <c r="I41" s="10">
        <f t="shared" si="2"/>
        <v>0.16536999999999999</v>
      </c>
      <c r="J41" s="10">
        <f t="shared" si="2"/>
        <v>10.145</v>
      </c>
      <c r="K41" s="10">
        <f t="shared" si="2"/>
        <v>11.728</v>
      </c>
      <c r="L41" s="10">
        <f t="shared" si="2"/>
        <v>10.57</v>
      </c>
      <c r="M41" s="10">
        <f t="shared" si="2"/>
        <v>1722</v>
      </c>
      <c r="N41" s="10">
        <f t="shared" si="2"/>
        <v>1492.1</v>
      </c>
      <c r="O41" s="10">
        <f t="shared" si="2"/>
        <v>1277.5999999999999</v>
      </c>
      <c r="P41" s="10">
        <f t="shared" si="2"/>
        <v>111.71</v>
      </c>
      <c r="Q41" s="10">
        <f t="shared" si="2"/>
        <v>113.12</v>
      </c>
      <c r="R41" s="10">
        <f t="shared" si="2"/>
        <v>149.06</v>
      </c>
      <c r="S41" s="10">
        <f t="shared" si="2"/>
        <v>263.95999999999998</v>
      </c>
      <c r="T41" s="10">
        <f t="shared" si="2"/>
        <v>291.60000000000002</v>
      </c>
      <c r="U41" s="10">
        <f t="shared" si="2"/>
        <v>224.88</v>
      </c>
      <c r="V41" s="10">
        <f t="shared" si="2"/>
        <v>67.218999999999994</v>
      </c>
      <c r="W41" s="10">
        <f t="shared" si="2"/>
        <v>52.680999999999997</v>
      </c>
      <c r="X41" s="10">
        <f t="shared" si="2"/>
        <v>74.584999999999994</v>
      </c>
    </row>
    <row r="42" spans="1:26" s="4" customFormat="1">
      <c r="A42" s="4" t="s">
        <v>40</v>
      </c>
      <c r="E42" s="5"/>
      <c r="F42" s="15"/>
      <c r="G42" s="11">
        <f t="shared" ref="G42:X42" si="3">MAX(G20:G36)</f>
        <v>14.747</v>
      </c>
      <c r="H42" s="11">
        <f t="shared" si="3"/>
        <v>7.8997999999999999</v>
      </c>
      <c r="I42" s="11">
        <f t="shared" si="3"/>
        <v>6.6597</v>
      </c>
      <c r="J42" s="11">
        <f t="shared" si="3"/>
        <v>18.056000000000001</v>
      </c>
      <c r="K42" s="11">
        <f t="shared" si="3"/>
        <v>20.134</v>
      </c>
      <c r="L42" s="11">
        <f t="shared" si="3"/>
        <v>21.373999999999999</v>
      </c>
      <c r="M42" s="11">
        <f t="shared" si="3"/>
        <v>6112.8</v>
      </c>
      <c r="N42" s="11">
        <f t="shared" si="3"/>
        <v>6155.2</v>
      </c>
      <c r="O42" s="11">
        <f t="shared" si="3"/>
        <v>5685.2</v>
      </c>
      <c r="P42" s="11">
        <f t="shared" si="3"/>
        <v>754.29</v>
      </c>
      <c r="Q42" s="11">
        <f t="shared" si="3"/>
        <v>735.82</v>
      </c>
      <c r="R42" s="11">
        <f t="shared" si="3"/>
        <v>949.82</v>
      </c>
      <c r="S42" s="11">
        <f t="shared" si="3"/>
        <v>1528.2</v>
      </c>
      <c r="T42" s="11">
        <f t="shared" si="3"/>
        <v>1750.3</v>
      </c>
      <c r="U42" s="11">
        <f t="shared" si="3"/>
        <v>1223.5</v>
      </c>
      <c r="V42" s="11">
        <f t="shared" si="3"/>
        <v>570.92999999999995</v>
      </c>
      <c r="W42" s="11">
        <f t="shared" si="3"/>
        <v>411.14</v>
      </c>
      <c r="X42" s="11">
        <f t="shared" si="3"/>
        <v>493.71</v>
      </c>
    </row>
    <row r="43" spans="1:26">
      <c r="G43" s="9">
        <f>G41-G42</f>
        <v>-12.590299999999999</v>
      </c>
      <c r="H43" s="9">
        <f t="shared" ref="H43:X43" si="4">H41-H42</f>
        <v>-7.6720600000000001</v>
      </c>
      <c r="I43" s="9">
        <f t="shared" si="4"/>
        <v>-6.4943299999999997</v>
      </c>
      <c r="J43" s="9">
        <f t="shared" si="4"/>
        <v>-7.9110000000000014</v>
      </c>
      <c r="K43" s="9">
        <f t="shared" si="4"/>
        <v>-8.4060000000000006</v>
      </c>
      <c r="L43" s="9">
        <f t="shared" si="4"/>
        <v>-10.803999999999998</v>
      </c>
      <c r="M43" s="9">
        <f t="shared" si="4"/>
        <v>-4390.8</v>
      </c>
      <c r="N43" s="9">
        <f t="shared" si="4"/>
        <v>-4663.1000000000004</v>
      </c>
      <c r="O43" s="9">
        <f t="shared" si="4"/>
        <v>-4407.6000000000004</v>
      </c>
      <c r="P43" s="9">
        <f t="shared" si="4"/>
        <v>-642.57999999999993</v>
      </c>
      <c r="Q43" s="9">
        <f t="shared" si="4"/>
        <v>-622.70000000000005</v>
      </c>
      <c r="R43" s="9">
        <f t="shared" si="4"/>
        <v>-800.76</v>
      </c>
      <c r="S43" s="9">
        <f t="shared" si="4"/>
        <v>-1264.24</v>
      </c>
      <c r="T43" s="9">
        <f t="shared" si="4"/>
        <v>-1458.6999999999998</v>
      </c>
      <c r="U43" s="9">
        <f t="shared" si="4"/>
        <v>-998.62</v>
      </c>
      <c r="V43" s="9">
        <f t="shared" si="4"/>
        <v>-503.71099999999996</v>
      </c>
      <c r="W43" s="9">
        <f t="shared" si="4"/>
        <v>-358.459</v>
      </c>
      <c r="X43" s="9">
        <f t="shared" si="4"/>
        <v>-419.125</v>
      </c>
    </row>
    <row r="45" spans="1:26">
      <c r="A45" t="s">
        <v>43</v>
      </c>
      <c r="G45" s="9">
        <f>STDEVP(G20:G36)</f>
        <v>3.6385285152048996</v>
      </c>
      <c r="H45" s="9">
        <f t="shared" ref="H45:X45" si="5">STDEVP(H20:H36)</f>
        <v>1.9209015342890197</v>
      </c>
      <c r="I45" s="9">
        <f t="shared" si="5"/>
        <v>1.9035431310581366</v>
      </c>
      <c r="J45" s="9">
        <f t="shared" si="5"/>
        <v>3.8373835917603363</v>
      </c>
      <c r="K45" s="9">
        <f t="shared" si="5"/>
        <v>4.1521616165933901</v>
      </c>
      <c r="L45" s="9">
        <f t="shared" si="5"/>
        <v>4.3613092913889631</v>
      </c>
      <c r="M45" s="9">
        <f t="shared" si="5"/>
        <v>1437.6559842796012</v>
      </c>
      <c r="N45" s="9">
        <f t="shared" si="5"/>
        <v>1344.7610522623193</v>
      </c>
      <c r="O45" s="9">
        <f t="shared" si="5"/>
        <v>1344.3447810407199</v>
      </c>
      <c r="P45" s="9">
        <f t="shared" si="5"/>
        <v>160.56537558907996</v>
      </c>
      <c r="Q45" s="9">
        <f t="shared" si="5"/>
        <v>152.92895972926596</v>
      </c>
      <c r="R45" s="9">
        <f t="shared" si="5"/>
        <v>212.12362984450422</v>
      </c>
      <c r="S45" s="9">
        <f t="shared" si="5"/>
        <v>339.13187627613905</v>
      </c>
      <c r="T45" s="9">
        <f t="shared" si="5"/>
        <v>419.60540845023922</v>
      </c>
      <c r="U45" s="9">
        <f t="shared" si="5"/>
        <v>307.89052551696693</v>
      </c>
      <c r="V45" s="9">
        <f t="shared" si="5"/>
        <v>126.20754823153767</v>
      </c>
      <c r="W45" s="9">
        <f t="shared" si="5"/>
        <v>94.833413541925452</v>
      </c>
      <c r="X45" s="9">
        <f t="shared" si="5"/>
        <v>121.51624851310609</v>
      </c>
    </row>
    <row r="46" spans="1:26">
      <c r="A46" t="s">
        <v>42</v>
      </c>
      <c r="G46" s="9">
        <f>STDEVP(G2:G19)</f>
        <v>6.1428572991144668</v>
      </c>
      <c r="H46" s="9">
        <f t="shared" ref="H46:X46" si="6">STDEVP(H2:H19)</f>
        <v>6.94265738573415</v>
      </c>
      <c r="I46" s="9">
        <f t="shared" si="6"/>
        <v>7.3086854799189309</v>
      </c>
      <c r="J46" s="9">
        <f t="shared" si="6"/>
        <v>5.4254385645110572</v>
      </c>
      <c r="K46" s="9">
        <f t="shared" si="6"/>
        <v>4.6564325337492241</v>
      </c>
      <c r="L46" s="9">
        <f t="shared" si="6"/>
        <v>6.6745073189425268</v>
      </c>
      <c r="M46" s="9">
        <f t="shared" si="6"/>
        <v>1317.5960845793234</v>
      </c>
      <c r="N46" s="9">
        <f t="shared" si="6"/>
        <v>1507.5125816889924</v>
      </c>
      <c r="O46" s="9">
        <f t="shared" si="6"/>
        <v>1158.9656065610213</v>
      </c>
      <c r="P46" s="9">
        <f t="shared" si="6"/>
        <v>199.89095590695209</v>
      </c>
      <c r="Q46" s="9">
        <f t="shared" si="6"/>
        <v>187.96911173230586</v>
      </c>
      <c r="R46" s="9">
        <f t="shared" si="6"/>
        <v>232.99217730801277</v>
      </c>
      <c r="S46" s="9">
        <f t="shared" si="6"/>
        <v>334.68595549585393</v>
      </c>
      <c r="T46" s="9">
        <f t="shared" si="6"/>
        <v>412.76826693544251</v>
      </c>
      <c r="U46" s="9">
        <f t="shared" si="6"/>
        <v>328.61699821720117</v>
      </c>
      <c r="V46" s="9">
        <f t="shared" si="6"/>
        <v>148.72893833085979</v>
      </c>
      <c r="W46" s="9">
        <f t="shared" si="6"/>
        <v>124.45093857381839</v>
      </c>
      <c r="X46" s="9">
        <f t="shared" si="6"/>
        <v>168.0251434343557</v>
      </c>
    </row>
    <row r="48" spans="1:26">
      <c r="A48" t="s">
        <v>45</v>
      </c>
      <c r="G48" s="9">
        <f>TRIMMEAN(G20:G36,10%)</f>
        <v>4.488182352941176</v>
      </c>
      <c r="H48" s="9">
        <f t="shared" ref="H48:X48" si="7">TRIMMEAN(H20:H36,10%)</f>
        <v>2.5705311764705883</v>
      </c>
      <c r="I48" s="9">
        <f t="shared" si="7"/>
        <v>2.7912588235294122</v>
      </c>
      <c r="J48" s="9">
        <f t="shared" si="7"/>
        <v>12.747770588235293</v>
      </c>
      <c r="K48" s="9">
        <f t="shared" si="7"/>
        <v>13.779270588235294</v>
      </c>
      <c r="L48" s="9">
        <f t="shared" si="7"/>
        <v>11.506011764705883</v>
      </c>
      <c r="M48" s="9">
        <f t="shared" si="7"/>
        <v>3155.6294117647058</v>
      </c>
      <c r="N48" s="9">
        <f t="shared" si="7"/>
        <v>3104.723529411765</v>
      </c>
      <c r="O48" s="9">
        <f t="shared" si="7"/>
        <v>3104.2705882352939</v>
      </c>
      <c r="P48" s="9">
        <f t="shared" si="7"/>
        <v>260.23176470588231</v>
      </c>
      <c r="Q48" s="9">
        <f t="shared" si="7"/>
        <v>262.28764705882355</v>
      </c>
      <c r="R48" s="9">
        <f t="shared" si="7"/>
        <v>326.52705882352944</v>
      </c>
      <c r="S48" s="9">
        <f t="shared" si="7"/>
        <v>542.41411764705879</v>
      </c>
      <c r="T48" s="9">
        <f t="shared" si="7"/>
        <v>685.63588235294117</v>
      </c>
      <c r="U48" s="9">
        <f t="shared" si="7"/>
        <v>571.38705882352951</v>
      </c>
      <c r="V48" s="9">
        <f t="shared" si="7"/>
        <v>169.21317647058825</v>
      </c>
      <c r="W48" s="9">
        <f t="shared" si="7"/>
        <v>145.0024705882353</v>
      </c>
      <c r="X48" s="9">
        <f t="shared" si="7"/>
        <v>172.67435294117647</v>
      </c>
    </row>
    <row r="49" spans="1:24">
      <c r="A49" t="s">
        <v>44</v>
      </c>
      <c r="G49" s="9">
        <f>TRIMMEAN(G2:G19,10%)</f>
        <v>10.054422222222223</v>
      </c>
      <c r="H49" s="9">
        <f t="shared" ref="H49:X49" si="8">TRIMMEAN(H2:H19,10%)</f>
        <v>9.339579999999998</v>
      </c>
      <c r="I49" s="9">
        <f t="shared" si="8"/>
        <v>9.3674033333333337</v>
      </c>
      <c r="J49" s="9">
        <f t="shared" si="8"/>
        <v>19.412222222222226</v>
      </c>
      <c r="K49" s="9">
        <f t="shared" si="8"/>
        <v>19.006944444444443</v>
      </c>
      <c r="L49" s="9">
        <f t="shared" si="8"/>
        <v>18.926777777777776</v>
      </c>
      <c r="M49" s="9">
        <f t="shared" si="8"/>
        <v>3323.3888888888891</v>
      </c>
      <c r="N49" s="9">
        <f t="shared" si="8"/>
        <v>3397.1222222222232</v>
      </c>
      <c r="O49" s="9">
        <f t="shared" si="8"/>
        <v>2976.0055555555559</v>
      </c>
      <c r="P49" s="9">
        <f t="shared" si="8"/>
        <v>245.77722222222221</v>
      </c>
      <c r="Q49" s="9">
        <f t="shared" si="8"/>
        <v>227.70111111111112</v>
      </c>
      <c r="R49" s="9">
        <f t="shared" si="8"/>
        <v>313.61722222222215</v>
      </c>
      <c r="S49" s="9">
        <f t="shared" si="8"/>
        <v>557.77222222222235</v>
      </c>
      <c r="T49" s="9">
        <f t="shared" si="8"/>
        <v>701.13</v>
      </c>
      <c r="U49" s="9">
        <f t="shared" si="8"/>
        <v>537.72222222222217</v>
      </c>
      <c r="V49" s="9">
        <f t="shared" si="8"/>
        <v>163.41044444444441</v>
      </c>
      <c r="W49" s="9">
        <f t="shared" si="8"/>
        <v>134.24238888888891</v>
      </c>
      <c r="X49" s="9">
        <f t="shared" si="8"/>
        <v>176.67555555555552</v>
      </c>
    </row>
    <row r="51" spans="1:24">
      <c r="A51" t="s">
        <v>46</v>
      </c>
      <c r="G51" s="9">
        <f>G48-G45</f>
        <v>0.84965383773627634</v>
      </c>
      <c r="H51" s="9">
        <f t="shared" ref="H51:X51" si="9">H48-H45</f>
        <v>0.6496296421815686</v>
      </c>
      <c r="I51" s="9">
        <f t="shared" si="9"/>
        <v>0.88771569247127569</v>
      </c>
      <c r="J51" s="9">
        <f t="shared" si="9"/>
        <v>8.9103869964749567</v>
      </c>
      <c r="K51" s="9">
        <f t="shared" si="9"/>
        <v>9.6271089716419027</v>
      </c>
      <c r="L51" s="9">
        <f t="shared" si="9"/>
        <v>7.1447024733169204</v>
      </c>
      <c r="M51" s="9">
        <f t="shared" si="9"/>
        <v>1717.9734274851046</v>
      </c>
      <c r="N51" s="9">
        <f t="shared" si="9"/>
        <v>1759.9624771494457</v>
      </c>
      <c r="O51" s="9">
        <f t="shared" si="9"/>
        <v>1759.925807194574</v>
      </c>
      <c r="P51" s="9">
        <f t="shared" si="9"/>
        <v>99.66638911680235</v>
      </c>
      <c r="Q51" s="9">
        <f t="shared" si="9"/>
        <v>109.3586873295576</v>
      </c>
      <c r="R51" s="9">
        <f t="shared" si="9"/>
        <v>114.40342897902522</v>
      </c>
      <c r="S51" s="9">
        <f t="shared" si="9"/>
        <v>203.28224137091973</v>
      </c>
      <c r="T51" s="9">
        <f t="shared" si="9"/>
        <v>266.03047390270194</v>
      </c>
      <c r="U51" s="9">
        <f t="shared" si="9"/>
        <v>263.49653330656258</v>
      </c>
      <c r="V51" s="9">
        <f t="shared" si="9"/>
        <v>43.00562823905058</v>
      </c>
      <c r="W51" s="9">
        <f t="shared" si="9"/>
        <v>50.169057046309845</v>
      </c>
      <c r="X51" s="9">
        <f t="shared" si="9"/>
        <v>51.158104428070374</v>
      </c>
    </row>
    <row r="52" spans="1:24">
      <c r="A52" t="s">
        <v>47</v>
      </c>
      <c r="G52" s="9">
        <f>G48+G45</f>
        <v>8.1267108681460751</v>
      </c>
      <c r="H52" s="9">
        <f t="shared" ref="H52:X52" si="10">H48+H45</f>
        <v>4.4914327107596081</v>
      </c>
      <c r="I52" s="9">
        <f t="shared" si="10"/>
        <v>4.6948019545875486</v>
      </c>
      <c r="J52" s="9">
        <f t="shared" si="10"/>
        <v>16.58515417999563</v>
      </c>
      <c r="K52" s="9">
        <f t="shared" si="10"/>
        <v>17.931432204828685</v>
      </c>
      <c r="L52" s="9">
        <f t="shared" si="10"/>
        <v>15.867321056094847</v>
      </c>
      <c r="M52" s="9">
        <f t="shared" si="10"/>
        <v>4593.2853960443072</v>
      </c>
      <c r="N52" s="9">
        <f t="shared" si="10"/>
        <v>4449.4845816740844</v>
      </c>
      <c r="O52" s="9">
        <f t="shared" si="10"/>
        <v>4448.6153692760136</v>
      </c>
      <c r="P52" s="9">
        <f t="shared" si="10"/>
        <v>420.79714029496228</v>
      </c>
      <c r="Q52" s="9">
        <f t="shared" si="10"/>
        <v>415.21660678808951</v>
      </c>
      <c r="R52" s="9">
        <f t="shared" si="10"/>
        <v>538.65068866803369</v>
      </c>
      <c r="S52" s="9">
        <f t="shared" si="10"/>
        <v>881.54599392319778</v>
      </c>
      <c r="T52" s="9">
        <f t="shared" si="10"/>
        <v>1105.2412908031804</v>
      </c>
      <c r="U52" s="9">
        <f t="shared" si="10"/>
        <v>879.27758434049645</v>
      </c>
      <c r="V52" s="9">
        <f t="shared" si="10"/>
        <v>295.42072470212594</v>
      </c>
      <c r="W52" s="9">
        <f t="shared" si="10"/>
        <v>239.83588413016076</v>
      </c>
      <c r="X52" s="9">
        <f t="shared" si="10"/>
        <v>294.19060145428256</v>
      </c>
    </row>
    <row r="53" spans="1:24">
      <c r="A53" t="s">
        <v>48</v>
      </c>
      <c r="G53" s="9">
        <f>G49-G46</f>
        <v>3.9115649231077567</v>
      </c>
      <c r="H53" s="9">
        <f t="shared" ref="H53:X53" si="11">H49-H46</f>
        <v>2.396922614265848</v>
      </c>
      <c r="I53" s="9">
        <f t="shared" si="11"/>
        <v>2.0587178534144028</v>
      </c>
      <c r="J53" s="9">
        <f t="shared" si="11"/>
        <v>13.986783657711168</v>
      </c>
      <c r="K53" s="9">
        <f t="shared" si="11"/>
        <v>14.350511910695218</v>
      </c>
      <c r="L53" s="9">
        <f t="shared" si="11"/>
        <v>12.252270458835248</v>
      </c>
      <c r="M53" s="9">
        <f t="shared" si="11"/>
        <v>2005.7928043095658</v>
      </c>
      <c r="N53" s="9">
        <f t="shared" si="11"/>
        <v>1889.6096405332307</v>
      </c>
      <c r="O53" s="9">
        <f t="shared" si="11"/>
        <v>1817.0399489945346</v>
      </c>
      <c r="P53" s="9">
        <f t="shared" si="11"/>
        <v>45.88626631527012</v>
      </c>
      <c r="Q53" s="9">
        <f t="shared" si="11"/>
        <v>39.731999378805256</v>
      </c>
      <c r="R53" s="9">
        <f t="shared" si="11"/>
        <v>80.625044914209383</v>
      </c>
      <c r="S53" s="9">
        <f t="shared" si="11"/>
        <v>223.08626672636842</v>
      </c>
      <c r="T53" s="9">
        <f t="shared" si="11"/>
        <v>288.36173306455748</v>
      </c>
      <c r="U53" s="9">
        <f t="shared" si="11"/>
        <v>209.105224005021</v>
      </c>
      <c r="V53" s="9">
        <f t="shared" si="11"/>
        <v>14.681506113584618</v>
      </c>
      <c r="W53" s="9">
        <f t="shared" si="11"/>
        <v>9.7914503150705201</v>
      </c>
      <c r="X53" s="9">
        <f t="shared" si="11"/>
        <v>8.6504121211998211</v>
      </c>
    </row>
    <row r="54" spans="1:24">
      <c r="A54" t="s">
        <v>49</v>
      </c>
      <c r="G54" s="9">
        <f>G49+G46</f>
        <v>16.197279521336689</v>
      </c>
      <c r="H54" s="9">
        <f t="shared" ref="H54:X54" si="12">H49+H46</f>
        <v>16.282237385734149</v>
      </c>
      <c r="I54" s="9">
        <f t="shared" si="12"/>
        <v>16.676088813252264</v>
      </c>
      <c r="J54" s="9">
        <f t="shared" si="12"/>
        <v>24.837660786733284</v>
      </c>
      <c r="K54" s="9">
        <f t="shared" si="12"/>
        <v>23.663376978193668</v>
      </c>
      <c r="L54" s="9">
        <f t="shared" si="12"/>
        <v>25.601285096720304</v>
      </c>
      <c r="M54" s="9">
        <f t="shared" si="12"/>
        <v>4640.984973468212</v>
      </c>
      <c r="N54" s="9">
        <f t="shared" si="12"/>
        <v>4904.6348039112154</v>
      </c>
      <c r="O54" s="9">
        <f t="shared" si="12"/>
        <v>4134.971162116577</v>
      </c>
      <c r="P54" s="9">
        <f t="shared" si="12"/>
        <v>445.66817812917429</v>
      </c>
      <c r="Q54" s="9">
        <f t="shared" si="12"/>
        <v>415.67022284341698</v>
      </c>
      <c r="R54" s="9">
        <f t="shared" si="12"/>
        <v>546.6093995302349</v>
      </c>
      <c r="S54" s="9">
        <f t="shared" si="12"/>
        <v>892.45817771807629</v>
      </c>
      <c r="T54" s="9">
        <f t="shared" si="12"/>
        <v>1113.8982669354425</v>
      </c>
      <c r="U54" s="9">
        <f t="shared" si="12"/>
        <v>866.33922043942334</v>
      </c>
      <c r="V54" s="9">
        <f t="shared" si="12"/>
        <v>312.13938277530417</v>
      </c>
      <c r="W54" s="9">
        <f t="shared" si="12"/>
        <v>258.69332746270732</v>
      </c>
      <c r="X54" s="9">
        <f t="shared" si="12"/>
        <v>344.70069898991119</v>
      </c>
    </row>
  </sheetData>
  <autoFilter ref="A1:X36">
    <filterColumn colId="5"/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3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"/>
    </sheetView>
  </sheetViews>
  <sheetFormatPr baseColWidth="10" defaultRowHeight="15"/>
  <cols>
    <col min="1" max="1" width="44.140625" customWidth="1"/>
    <col min="2" max="3" width="4" bestFit="1" customWidth="1"/>
    <col min="4" max="4" width="5.5703125" bestFit="1" customWidth="1"/>
    <col min="5" max="5" width="7.42578125" style="3" customWidth="1"/>
    <col min="6" max="6" width="13.140625" style="13" customWidth="1"/>
    <col min="7" max="10" width="13.85546875" style="9" customWidth="1"/>
    <col min="11" max="11" width="14" style="9" customWidth="1"/>
    <col min="12" max="12" width="12.140625" style="9" customWidth="1"/>
    <col min="13" max="14" width="10.5703125" style="9" customWidth="1"/>
    <col min="15" max="15" width="12" style="9" customWidth="1"/>
    <col min="16" max="24" width="10.5703125" style="9" customWidth="1"/>
    <col min="26" max="26" width="29" bestFit="1" customWidth="1"/>
  </cols>
  <sheetData>
    <row r="1" spans="1:27" s="1" customFormat="1">
      <c r="A1" s="1" t="s">
        <v>1</v>
      </c>
      <c r="B1" s="1" t="s">
        <v>2</v>
      </c>
      <c r="C1" s="1" t="s">
        <v>3</v>
      </c>
      <c r="D1" s="1" t="s">
        <v>4</v>
      </c>
      <c r="E1" s="2" t="s">
        <v>5</v>
      </c>
      <c r="F1" s="12" t="s">
        <v>37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14</v>
      </c>
      <c r="N1" s="8" t="s">
        <v>12</v>
      </c>
      <c r="O1" s="8" t="s">
        <v>13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Z1" s="1" t="s">
        <v>50</v>
      </c>
    </row>
    <row r="2" spans="1:27">
      <c r="A2" t="s">
        <v>0</v>
      </c>
      <c r="B2">
        <v>173</v>
      </c>
      <c r="C2">
        <v>147</v>
      </c>
      <c r="D2">
        <v>18</v>
      </c>
      <c r="E2">
        <v>0.91666999999999998</v>
      </c>
      <c r="F2" s="13" t="s">
        <v>39</v>
      </c>
      <c r="G2" s="9">
        <v>12.548</v>
      </c>
      <c r="H2" s="9">
        <v>7.2228000000000003</v>
      </c>
      <c r="I2" s="9">
        <v>16.631</v>
      </c>
      <c r="J2" s="9">
        <v>18.457999999999998</v>
      </c>
      <c r="K2" s="9">
        <v>22.466000000000001</v>
      </c>
      <c r="L2" s="9">
        <v>21.321999999999999</v>
      </c>
      <c r="M2" s="9">
        <v>2628.7</v>
      </c>
      <c r="N2" s="9">
        <v>2868.4</v>
      </c>
      <c r="O2" s="9">
        <v>3260.1</v>
      </c>
      <c r="P2" s="9">
        <v>144.47</v>
      </c>
      <c r="Q2" s="9">
        <v>175</v>
      </c>
      <c r="R2" s="9">
        <v>302.41000000000003</v>
      </c>
      <c r="S2" s="9">
        <v>452.6</v>
      </c>
      <c r="T2" s="9">
        <v>584.72</v>
      </c>
      <c r="U2" s="9">
        <v>554.59</v>
      </c>
      <c r="V2" s="9">
        <v>95.763000000000005</v>
      </c>
      <c r="W2" s="9">
        <v>126.09</v>
      </c>
      <c r="X2" s="9">
        <v>191.44</v>
      </c>
      <c r="Z2" t="s">
        <v>53</v>
      </c>
    </row>
    <row r="3" spans="1:27">
      <c r="A3" t="s">
        <v>24</v>
      </c>
      <c r="B3">
        <v>307</v>
      </c>
      <c r="C3">
        <v>549</v>
      </c>
      <c r="D3">
        <v>23</v>
      </c>
      <c r="E3">
        <v>1</v>
      </c>
      <c r="F3" s="13" t="s">
        <v>39</v>
      </c>
      <c r="G3" s="9">
        <v>26.591000000000001</v>
      </c>
      <c r="H3" s="9">
        <v>28.696999999999999</v>
      </c>
      <c r="I3" s="9">
        <v>22.28</v>
      </c>
      <c r="J3" s="9">
        <v>34.046999999999997</v>
      </c>
      <c r="K3" s="9">
        <v>29.106000000000002</v>
      </c>
      <c r="L3" s="9">
        <v>34.354999999999997</v>
      </c>
      <c r="M3" s="9">
        <v>5052.5</v>
      </c>
      <c r="N3" s="9">
        <v>5106.2</v>
      </c>
      <c r="O3" s="9">
        <v>4444.1000000000004</v>
      </c>
      <c r="P3" s="9">
        <v>518.29</v>
      </c>
      <c r="Q3" s="9">
        <v>516.76</v>
      </c>
      <c r="R3" s="9">
        <v>818.24</v>
      </c>
      <c r="S3" s="9">
        <v>914.7</v>
      </c>
      <c r="T3" s="9">
        <v>1152.0999999999999</v>
      </c>
      <c r="U3" s="9">
        <v>880.75</v>
      </c>
      <c r="V3" s="9">
        <v>463.33</v>
      </c>
      <c r="W3" s="9">
        <v>359.93</v>
      </c>
      <c r="X3" s="9">
        <v>609.64</v>
      </c>
      <c r="Z3" t="s">
        <v>53</v>
      </c>
    </row>
    <row r="4" spans="1:27">
      <c r="A4" t="s">
        <v>26</v>
      </c>
      <c r="B4">
        <v>38</v>
      </c>
      <c r="C4">
        <v>706</v>
      </c>
      <c r="D4">
        <v>30</v>
      </c>
      <c r="E4">
        <v>0.95</v>
      </c>
      <c r="F4" s="13" t="s">
        <v>39</v>
      </c>
      <c r="G4" s="9">
        <v>20.045000000000002</v>
      </c>
      <c r="H4" s="9">
        <v>22.282</v>
      </c>
      <c r="I4" s="9">
        <v>2.1181000000000001</v>
      </c>
      <c r="J4" s="9">
        <v>24.375</v>
      </c>
      <c r="K4" s="9">
        <v>20.943999999999999</v>
      </c>
      <c r="L4" s="9">
        <v>24.472999999999999</v>
      </c>
      <c r="M4" s="9">
        <v>4623.6000000000004</v>
      </c>
      <c r="N4" s="9">
        <v>5237.3999999999996</v>
      </c>
      <c r="O4" s="9">
        <v>1524.6</v>
      </c>
      <c r="P4" s="9">
        <v>491.12</v>
      </c>
      <c r="Q4" s="9">
        <v>440.76</v>
      </c>
      <c r="R4" s="9">
        <v>427.47</v>
      </c>
      <c r="S4" s="9">
        <v>789.18</v>
      </c>
      <c r="T4" s="9">
        <v>1028.5999999999999</v>
      </c>
      <c r="U4" s="9">
        <v>230.83</v>
      </c>
      <c r="V4" s="9">
        <v>280.01</v>
      </c>
      <c r="W4" s="9">
        <v>184</v>
      </c>
      <c r="X4" s="9">
        <v>214.61</v>
      </c>
      <c r="Z4" t="s">
        <v>53</v>
      </c>
    </row>
    <row r="5" spans="1:27">
      <c r="A5" t="s">
        <v>26</v>
      </c>
      <c r="B5">
        <v>270</v>
      </c>
      <c r="C5">
        <v>430</v>
      </c>
      <c r="D5">
        <v>30</v>
      </c>
      <c r="E5">
        <v>0.95</v>
      </c>
      <c r="F5" s="13" t="s">
        <v>39</v>
      </c>
      <c r="G5" s="9">
        <v>3.2818000000000001</v>
      </c>
      <c r="H5" s="9">
        <v>0.22774</v>
      </c>
      <c r="I5" s="9">
        <v>0.70199</v>
      </c>
      <c r="J5" s="9">
        <v>10.145</v>
      </c>
      <c r="K5" s="9">
        <v>16.495999999999999</v>
      </c>
      <c r="L5" s="9">
        <v>11.028</v>
      </c>
      <c r="M5" s="9">
        <v>2421.3000000000002</v>
      </c>
      <c r="N5" s="9">
        <v>1492.1</v>
      </c>
      <c r="O5" s="9">
        <v>2637.3</v>
      </c>
      <c r="P5" s="9">
        <v>138.88</v>
      </c>
      <c r="Q5" s="9">
        <v>227.35</v>
      </c>
      <c r="R5" s="9">
        <v>253.35</v>
      </c>
      <c r="S5" s="9">
        <v>372</v>
      </c>
      <c r="T5" s="9">
        <v>291.60000000000002</v>
      </c>
      <c r="U5" s="9">
        <v>403</v>
      </c>
      <c r="V5" s="9">
        <v>87.364000000000004</v>
      </c>
      <c r="W5" s="9">
        <v>91.834000000000003</v>
      </c>
      <c r="X5" s="9">
        <v>102.47</v>
      </c>
      <c r="Z5" t="s">
        <v>53</v>
      </c>
    </row>
    <row r="6" spans="1:27">
      <c r="A6" t="s">
        <v>26</v>
      </c>
      <c r="B6">
        <v>202</v>
      </c>
      <c r="C6">
        <v>401</v>
      </c>
      <c r="D6">
        <v>30</v>
      </c>
      <c r="E6">
        <v>0.95</v>
      </c>
      <c r="F6" s="13" t="s">
        <v>39</v>
      </c>
      <c r="G6" s="9">
        <v>8.9590999999999994</v>
      </c>
      <c r="H6" s="9">
        <v>1.6408</v>
      </c>
      <c r="I6" s="9">
        <v>0.16536999999999999</v>
      </c>
      <c r="J6" s="9">
        <v>14.475</v>
      </c>
      <c r="K6" s="9">
        <v>17.969000000000001</v>
      </c>
      <c r="L6" s="9">
        <v>13.18</v>
      </c>
      <c r="M6" s="9">
        <v>3836.8</v>
      </c>
      <c r="N6" s="9">
        <v>3135.3</v>
      </c>
      <c r="O6" s="9">
        <v>1277.5999999999999</v>
      </c>
      <c r="P6" s="9">
        <v>180</v>
      </c>
      <c r="Q6" s="9">
        <v>165.88</v>
      </c>
      <c r="R6" s="9">
        <v>228.65</v>
      </c>
      <c r="S6" s="9">
        <v>569.16</v>
      </c>
      <c r="T6" s="9">
        <v>565.57000000000005</v>
      </c>
      <c r="U6" s="9">
        <v>224.88</v>
      </c>
      <c r="V6" s="9">
        <v>115.46</v>
      </c>
      <c r="W6" s="9">
        <v>117.25</v>
      </c>
      <c r="X6" s="9">
        <v>123.97</v>
      </c>
      <c r="Z6" t="s">
        <v>53</v>
      </c>
    </row>
    <row r="7" spans="1:27">
      <c r="A7" t="s">
        <v>30</v>
      </c>
      <c r="B7">
        <v>317</v>
      </c>
      <c r="C7">
        <v>545</v>
      </c>
      <c r="D7">
        <v>30</v>
      </c>
      <c r="E7">
        <v>1</v>
      </c>
      <c r="F7" s="13" t="s">
        <v>39</v>
      </c>
      <c r="G7" s="9">
        <v>3.3300999999999998</v>
      </c>
      <c r="H7" s="9">
        <v>5.4591000000000003</v>
      </c>
      <c r="I7" s="9">
        <v>3.5701000000000001</v>
      </c>
      <c r="J7" s="9">
        <v>12.295999999999999</v>
      </c>
      <c r="K7" s="9">
        <v>11.728</v>
      </c>
      <c r="L7" s="9">
        <v>10.57</v>
      </c>
      <c r="M7" s="9">
        <v>1722</v>
      </c>
      <c r="N7" s="9">
        <v>2449.6</v>
      </c>
      <c r="O7" s="9">
        <v>2156.6</v>
      </c>
      <c r="P7" s="9">
        <v>254</v>
      </c>
      <c r="Q7" s="9">
        <v>181.41</v>
      </c>
      <c r="R7" s="9">
        <v>243.76</v>
      </c>
      <c r="S7" s="9">
        <v>263.95999999999998</v>
      </c>
      <c r="T7" s="9">
        <v>481.01</v>
      </c>
      <c r="U7" s="9">
        <v>373.08</v>
      </c>
      <c r="V7" s="9">
        <v>143.06</v>
      </c>
      <c r="W7" s="9">
        <v>93.307000000000002</v>
      </c>
      <c r="X7" s="9">
        <v>119.04</v>
      </c>
      <c r="Z7" t="s">
        <v>51</v>
      </c>
      <c r="AA7" t="s">
        <v>58</v>
      </c>
    </row>
    <row r="8" spans="1:27">
      <c r="A8" t="s">
        <v>0</v>
      </c>
      <c r="B8">
        <v>293</v>
      </c>
      <c r="C8">
        <v>269</v>
      </c>
      <c r="D8">
        <v>30</v>
      </c>
      <c r="E8">
        <v>1</v>
      </c>
      <c r="F8" s="13" t="s">
        <v>38</v>
      </c>
      <c r="G8" s="9">
        <v>2.4157000000000002</v>
      </c>
      <c r="H8" s="9">
        <v>0.71160999999999996</v>
      </c>
      <c r="I8" s="9">
        <v>4.6414999999999997</v>
      </c>
      <c r="J8" s="9">
        <v>11.244999999999999</v>
      </c>
      <c r="K8" s="9">
        <v>15.04</v>
      </c>
      <c r="L8" s="9">
        <v>11.329000000000001</v>
      </c>
      <c r="M8" s="9">
        <v>1340</v>
      </c>
      <c r="N8" s="9">
        <v>2380.6</v>
      </c>
      <c r="O8" s="9">
        <v>2791.4</v>
      </c>
      <c r="P8" s="9">
        <v>194.88</v>
      </c>
      <c r="Q8" s="9">
        <v>241.82</v>
      </c>
      <c r="R8" s="9">
        <v>220.06</v>
      </c>
      <c r="S8" s="9">
        <v>189.27</v>
      </c>
      <c r="T8" s="9">
        <v>479.72</v>
      </c>
      <c r="U8" s="9">
        <v>456.9</v>
      </c>
      <c r="V8" s="9">
        <v>107.42</v>
      </c>
      <c r="W8" s="9">
        <v>112.68</v>
      </c>
      <c r="X8" s="9">
        <v>115.73</v>
      </c>
      <c r="Z8" t="s">
        <v>53</v>
      </c>
    </row>
    <row r="9" spans="1:27">
      <c r="A9" t="s">
        <v>0</v>
      </c>
      <c r="B9">
        <v>151</v>
      </c>
      <c r="C9">
        <v>247</v>
      </c>
      <c r="D9">
        <v>28</v>
      </c>
      <c r="E9">
        <v>1</v>
      </c>
      <c r="F9" s="13" t="s">
        <v>38</v>
      </c>
      <c r="G9" s="9">
        <v>4.8910999999999998</v>
      </c>
      <c r="H9" s="9">
        <v>0.93481999999999998</v>
      </c>
      <c r="I9" s="9">
        <v>3.3325999999999998</v>
      </c>
      <c r="J9" s="9">
        <v>14.192</v>
      </c>
      <c r="K9" s="9">
        <v>17.861000000000001</v>
      </c>
      <c r="L9" s="9">
        <v>11.872999999999999</v>
      </c>
      <c r="M9" s="9">
        <v>1812.8</v>
      </c>
      <c r="N9" s="9">
        <v>2528.1999999999998</v>
      </c>
      <c r="O9" s="9">
        <v>2786.1</v>
      </c>
      <c r="P9" s="9">
        <v>174.24</v>
      </c>
      <c r="Q9" s="9">
        <v>235.06</v>
      </c>
      <c r="R9" s="9">
        <v>199.65</v>
      </c>
      <c r="S9" s="9">
        <v>298.14</v>
      </c>
      <c r="T9" s="9">
        <v>509.19</v>
      </c>
      <c r="U9" s="9">
        <v>481.01</v>
      </c>
      <c r="V9" s="9">
        <v>100.68</v>
      </c>
      <c r="W9" s="9">
        <v>121.7</v>
      </c>
      <c r="X9" s="9">
        <v>126.99</v>
      </c>
      <c r="Z9" t="s">
        <v>53</v>
      </c>
    </row>
    <row r="10" spans="1:27">
      <c r="A10" t="s">
        <v>0</v>
      </c>
      <c r="B10">
        <v>220</v>
      </c>
      <c r="C10">
        <v>349</v>
      </c>
      <c r="D10">
        <v>18</v>
      </c>
      <c r="E10">
        <v>0.91666999999999998</v>
      </c>
      <c r="F10" s="13" t="s">
        <v>38</v>
      </c>
      <c r="G10" s="9">
        <v>4.4089</v>
      </c>
      <c r="H10" s="9">
        <v>2.3330000000000002</v>
      </c>
      <c r="I10" s="9">
        <v>6.2302</v>
      </c>
      <c r="J10" s="9">
        <v>13.414</v>
      </c>
      <c r="K10" s="9">
        <v>16.206</v>
      </c>
      <c r="L10" s="9">
        <v>14.436</v>
      </c>
      <c r="M10" s="9">
        <v>2462.4</v>
      </c>
      <c r="N10" s="9">
        <v>2479.3000000000002</v>
      </c>
      <c r="O10" s="9">
        <v>2462.4</v>
      </c>
      <c r="P10" s="9">
        <v>115.59</v>
      </c>
      <c r="Q10" s="9">
        <v>131.71</v>
      </c>
      <c r="R10" s="9">
        <v>178.65</v>
      </c>
      <c r="S10" s="9">
        <v>354.55</v>
      </c>
      <c r="T10" s="9">
        <v>502.14</v>
      </c>
      <c r="U10" s="9">
        <v>394.05</v>
      </c>
      <c r="V10" s="9">
        <v>80.016999999999996</v>
      </c>
      <c r="W10" s="9">
        <v>65.459999999999994</v>
      </c>
      <c r="X10" s="9">
        <v>85.540999999999997</v>
      </c>
      <c r="Z10" t="s">
        <v>53</v>
      </c>
    </row>
    <row r="11" spans="1:27">
      <c r="A11" t="s">
        <v>24</v>
      </c>
      <c r="B11">
        <v>180</v>
      </c>
      <c r="C11">
        <v>280</v>
      </c>
      <c r="D11">
        <v>23</v>
      </c>
      <c r="E11">
        <v>0.94118000000000002</v>
      </c>
      <c r="F11" s="13" t="s">
        <v>38</v>
      </c>
      <c r="G11" s="9">
        <v>10.785</v>
      </c>
      <c r="H11" s="9">
        <v>3.4226000000000001</v>
      </c>
      <c r="I11" s="9">
        <v>3.5404</v>
      </c>
      <c r="J11" s="9">
        <v>17.463999999999999</v>
      </c>
      <c r="K11" s="9">
        <v>20.134</v>
      </c>
      <c r="L11" s="9">
        <v>21.373999999999999</v>
      </c>
      <c r="M11" s="9">
        <v>3302.9</v>
      </c>
      <c r="N11" s="9">
        <v>2464.9</v>
      </c>
      <c r="O11" s="9">
        <v>3254.5</v>
      </c>
      <c r="P11" s="9">
        <v>275.12</v>
      </c>
      <c r="Q11" s="9">
        <v>307.94</v>
      </c>
      <c r="R11" s="9">
        <v>254.18</v>
      </c>
      <c r="S11" s="9">
        <v>539.79</v>
      </c>
      <c r="T11" s="9">
        <v>486.29</v>
      </c>
      <c r="U11" s="9">
        <v>543.74</v>
      </c>
      <c r="V11" s="9">
        <v>122.03</v>
      </c>
      <c r="W11" s="9">
        <v>127.66</v>
      </c>
      <c r="X11" s="9">
        <v>128.76</v>
      </c>
      <c r="Z11" t="s">
        <v>53</v>
      </c>
    </row>
    <row r="12" spans="1:27">
      <c r="A12" t="s">
        <v>26</v>
      </c>
      <c r="B12">
        <v>264</v>
      </c>
      <c r="C12">
        <v>354</v>
      </c>
      <c r="D12">
        <v>30</v>
      </c>
      <c r="E12">
        <v>1</v>
      </c>
      <c r="F12" s="13" t="s">
        <v>38</v>
      </c>
      <c r="G12" s="9">
        <v>14.747</v>
      </c>
      <c r="H12" s="9">
        <v>2.6307</v>
      </c>
      <c r="I12" s="9">
        <v>0.37552000000000002</v>
      </c>
      <c r="J12" s="9">
        <v>17.559000000000001</v>
      </c>
      <c r="K12" s="9">
        <v>19.943999999999999</v>
      </c>
      <c r="L12" s="9">
        <v>12.084</v>
      </c>
      <c r="M12" s="9">
        <v>4640</v>
      </c>
      <c r="N12" s="9">
        <v>2303.9</v>
      </c>
      <c r="O12" s="9">
        <v>1814.4</v>
      </c>
      <c r="P12" s="9">
        <v>297.88</v>
      </c>
      <c r="Q12" s="9">
        <v>314.35000000000002</v>
      </c>
      <c r="R12" s="9">
        <v>287.52999999999997</v>
      </c>
      <c r="S12" s="9">
        <v>717.24</v>
      </c>
      <c r="T12" s="9">
        <v>427.42</v>
      </c>
      <c r="U12" s="9">
        <v>321.95</v>
      </c>
      <c r="V12" s="9">
        <v>193.64</v>
      </c>
      <c r="W12" s="9">
        <v>140.16999999999999</v>
      </c>
      <c r="X12" s="9">
        <v>120.42</v>
      </c>
      <c r="Z12" t="s">
        <v>53</v>
      </c>
    </row>
    <row r="13" spans="1:27">
      <c r="A13" t="s">
        <v>29</v>
      </c>
      <c r="B13">
        <v>266</v>
      </c>
      <c r="C13">
        <v>383</v>
      </c>
      <c r="D13">
        <v>50</v>
      </c>
      <c r="E13">
        <v>1</v>
      </c>
      <c r="F13" s="13" t="s">
        <v>38</v>
      </c>
      <c r="G13" s="9">
        <v>1.6164000000000001</v>
      </c>
      <c r="H13" s="9">
        <v>0.88282000000000005</v>
      </c>
      <c r="I13" s="9">
        <v>0.80871999999999999</v>
      </c>
      <c r="J13" s="9">
        <v>10.208</v>
      </c>
      <c r="K13" s="9">
        <v>8.1826000000000008</v>
      </c>
      <c r="L13" s="9">
        <v>6.5522999999999998</v>
      </c>
      <c r="M13" s="9">
        <v>6112.8</v>
      </c>
      <c r="N13" s="9">
        <v>5504.2</v>
      </c>
      <c r="O13" s="9">
        <v>4911.6000000000004</v>
      </c>
      <c r="P13" s="9">
        <v>754.29</v>
      </c>
      <c r="Q13" s="9">
        <v>735.82</v>
      </c>
      <c r="R13" s="9">
        <v>949.82</v>
      </c>
      <c r="S13" s="9">
        <v>1528.2</v>
      </c>
      <c r="T13" s="9">
        <v>1750.3</v>
      </c>
      <c r="U13" s="9">
        <v>1223.5</v>
      </c>
      <c r="V13" s="9">
        <v>570.92999999999995</v>
      </c>
      <c r="W13" s="9">
        <v>411.14</v>
      </c>
      <c r="X13" s="9">
        <v>493.71</v>
      </c>
      <c r="Z13" t="s">
        <v>53</v>
      </c>
    </row>
    <row r="14" spans="1:27">
      <c r="A14" t="s">
        <v>30</v>
      </c>
      <c r="B14">
        <v>364</v>
      </c>
      <c r="C14">
        <v>371</v>
      </c>
      <c r="D14">
        <v>25</v>
      </c>
      <c r="E14">
        <v>0.94118000000000002</v>
      </c>
      <c r="F14" s="13" t="s">
        <v>38</v>
      </c>
      <c r="G14" s="9">
        <v>2.8506999999999998</v>
      </c>
      <c r="H14" s="9">
        <v>1.0086999999999999</v>
      </c>
      <c r="I14" s="9">
        <v>0.65242999999999995</v>
      </c>
      <c r="J14" s="9">
        <v>10.455</v>
      </c>
      <c r="K14" s="9">
        <v>10.888999999999999</v>
      </c>
      <c r="L14" s="9">
        <v>8.3003999999999998</v>
      </c>
      <c r="M14" s="9">
        <v>1518.7</v>
      </c>
      <c r="N14" s="9">
        <v>1641.2</v>
      </c>
      <c r="O14" s="9">
        <v>1573.5</v>
      </c>
      <c r="P14" s="9">
        <v>152.41</v>
      </c>
      <c r="Q14" s="9">
        <v>132.53</v>
      </c>
      <c r="R14" s="9">
        <v>144.65</v>
      </c>
      <c r="S14" s="9">
        <v>221.63</v>
      </c>
      <c r="T14" s="9">
        <v>306.11</v>
      </c>
      <c r="U14" s="9">
        <v>276.77999999999997</v>
      </c>
      <c r="V14" s="9">
        <v>69.793999999999997</v>
      </c>
      <c r="W14" s="9">
        <v>56.767000000000003</v>
      </c>
      <c r="X14" s="9">
        <v>57.965000000000003</v>
      </c>
      <c r="Z14" t="s">
        <v>51</v>
      </c>
      <c r="AA14" t="s">
        <v>58</v>
      </c>
    </row>
    <row r="15" spans="1:27">
      <c r="A15" t="s">
        <v>30</v>
      </c>
      <c r="B15">
        <v>155</v>
      </c>
      <c r="C15">
        <v>410</v>
      </c>
      <c r="D15">
        <v>24</v>
      </c>
      <c r="E15">
        <v>1</v>
      </c>
      <c r="F15" s="13" t="s">
        <v>38</v>
      </c>
      <c r="G15" s="9">
        <v>2.6353</v>
      </c>
      <c r="H15" s="9">
        <v>2.1307999999999998</v>
      </c>
      <c r="I15" s="9">
        <v>0.74858000000000002</v>
      </c>
      <c r="J15" s="9">
        <v>11.867000000000001</v>
      </c>
      <c r="K15" s="9">
        <v>10.634</v>
      </c>
      <c r="L15" s="9">
        <v>9.1631999999999998</v>
      </c>
      <c r="M15" s="9">
        <v>1773.4</v>
      </c>
      <c r="N15" s="9">
        <v>1933.1</v>
      </c>
      <c r="O15" s="9">
        <v>1821.6</v>
      </c>
      <c r="P15" s="9">
        <v>169.24</v>
      </c>
      <c r="Q15" s="9">
        <v>130.35</v>
      </c>
      <c r="R15" s="9">
        <v>121.71</v>
      </c>
      <c r="S15" s="9">
        <v>244.83</v>
      </c>
      <c r="T15" s="9">
        <v>346.49</v>
      </c>
      <c r="U15" s="9">
        <v>294.63</v>
      </c>
      <c r="V15" s="9">
        <v>83.105999999999995</v>
      </c>
      <c r="W15" s="9">
        <v>52.558999999999997</v>
      </c>
      <c r="X15" s="9">
        <v>59.463999999999999</v>
      </c>
      <c r="Z15" t="s">
        <v>51</v>
      </c>
      <c r="AA15" t="s">
        <v>58</v>
      </c>
    </row>
    <row r="16" spans="1:27">
      <c r="A16" t="s">
        <v>30</v>
      </c>
      <c r="B16">
        <v>254</v>
      </c>
      <c r="C16">
        <v>271</v>
      </c>
      <c r="D16">
        <v>24</v>
      </c>
      <c r="E16">
        <v>1</v>
      </c>
      <c r="F16" s="13" t="s">
        <v>38</v>
      </c>
      <c r="G16" s="9">
        <v>7.9981</v>
      </c>
      <c r="H16" s="9">
        <v>4.4435000000000002</v>
      </c>
      <c r="I16" s="9">
        <v>2.9331999999999998</v>
      </c>
      <c r="J16" s="9">
        <v>15.548</v>
      </c>
      <c r="K16" s="9">
        <v>15.227</v>
      </c>
      <c r="L16" s="9">
        <v>12.01</v>
      </c>
      <c r="M16" s="9">
        <v>2511.5</v>
      </c>
      <c r="N16" s="9">
        <v>2067.8000000000002</v>
      </c>
      <c r="O16" s="9">
        <v>1713.6</v>
      </c>
      <c r="P16" s="9">
        <v>194.29</v>
      </c>
      <c r="Q16" s="9">
        <v>169.53</v>
      </c>
      <c r="R16" s="9">
        <v>183.06</v>
      </c>
      <c r="S16" s="9">
        <v>398.64</v>
      </c>
      <c r="T16" s="9">
        <v>387.66</v>
      </c>
      <c r="U16" s="9">
        <v>264.56</v>
      </c>
      <c r="V16" s="9">
        <v>119.26</v>
      </c>
      <c r="W16" s="9">
        <v>97.346000000000004</v>
      </c>
      <c r="X16" s="9">
        <v>83.623999999999995</v>
      </c>
      <c r="Z16" t="s">
        <v>51</v>
      </c>
      <c r="AA16" t="s">
        <v>58</v>
      </c>
    </row>
    <row r="18" spans="1:24" s="6" customFormat="1">
      <c r="A18" s="6" t="s">
        <v>36</v>
      </c>
      <c r="E18" s="7"/>
      <c r="F18" s="14"/>
      <c r="G18" s="10">
        <f>MIN(G2:G16)</f>
        <v>1.6164000000000001</v>
      </c>
      <c r="H18" s="10">
        <f>MIN(H2:H16)</f>
        <v>0.22774</v>
      </c>
      <c r="I18" s="10">
        <f>MIN(I2:I16)</f>
        <v>0.16536999999999999</v>
      </c>
      <c r="J18" s="10">
        <f>MIN(J2:J16)</f>
        <v>10.145</v>
      </c>
      <c r="K18" s="10">
        <f>MIN(K2:K16)</f>
        <v>8.1826000000000008</v>
      </c>
      <c r="L18" s="10">
        <f>MIN(L2:L16)</f>
        <v>6.5522999999999998</v>
      </c>
      <c r="M18" s="10">
        <f>MIN(M2:M16)</f>
        <v>1340</v>
      </c>
      <c r="N18" s="10">
        <f>MIN(N2:N16)</f>
        <v>1492.1</v>
      </c>
      <c r="O18" s="10">
        <f>MIN(O2:O16)</f>
        <v>1277.5999999999999</v>
      </c>
      <c r="P18" s="10">
        <f>MIN(P2:P16)</f>
        <v>115.59</v>
      </c>
      <c r="Q18" s="10">
        <f>MIN(Q2:Q16)</f>
        <v>130.35</v>
      </c>
      <c r="R18" s="10">
        <f>MIN(R2:R16)</f>
        <v>121.71</v>
      </c>
      <c r="S18" s="10">
        <f>MIN(S2:S16)</f>
        <v>189.27</v>
      </c>
      <c r="T18" s="10">
        <f>MIN(T2:T16)</f>
        <v>291.60000000000002</v>
      </c>
      <c r="U18" s="10">
        <f>MIN(U2:U16)</f>
        <v>224.88</v>
      </c>
      <c r="V18" s="10">
        <f>MIN(V2:V16)</f>
        <v>69.793999999999997</v>
      </c>
      <c r="W18" s="10">
        <f>MIN(W2:W16)</f>
        <v>52.558999999999997</v>
      </c>
      <c r="X18" s="10">
        <f>MIN(X2:X16)</f>
        <v>57.965000000000003</v>
      </c>
    </row>
    <row r="19" spans="1:24" s="4" customFormat="1">
      <c r="A19" s="4" t="s">
        <v>35</v>
      </c>
      <c r="E19" s="5"/>
      <c r="F19" s="15"/>
      <c r="G19" s="11">
        <f>MAX(G2:G16)</f>
        <v>26.591000000000001</v>
      </c>
      <c r="H19" s="11">
        <f>MAX(H2:H16)</f>
        <v>28.696999999999999</v>
      </c>
      <c r="I19" s="11">
        <f>MAX(I2:I16)</f>
        <v>22.28</v>
      </c>
      <c r="J19" s="11">
        <f>MAX(J2:J16)</f>
        <v>34.046999999999997</v>
      </c>
      <c r="K19" s="11">
        <f>MAX(K2:K16)</f>
        <v>29.106000000000002</v>
      </c>
      <c r="L19" s="11">
        <f>MAX(L2:L16)</f>
        <v>34.354999999999997</v>
      </c>
      <c r="M19" s="11">
        <f>MAX(M2:M16)</f>
        <v>6112.8</v>
      </c>
      <c r="N19" s="11">
        <f>MAX(N2:N16)</f>
        <v>5504.2</v>
      </c>
      <c r="O19" s="11">
        <f>MAX(O2:O16)</f>
        <v>4911.6000000000004</v>
      </c>
      <c r="P19" s="11">
        <f>MAX(P2:P16)</f>
        <v>754.29</v>
      </c>
      <c r="Q19" s="11">
        <f>MAX(Q2:Q16)</f>
        <v>735.82</v>
      </c>
      <c r="R19" s="11">
        <f>MAX(R2:R16)</f>
        <v>949.82</v>
      </c>
      <c r="S19" s="11">
        <f>MAX(S2:S16)</f>
        <v>1528.2</v>
      </c>
      <c r="T19" s="11">
        <f>MAX(T2:T16)</f>
        <v>1750.3</v>
      </c>
      <c r="U19" s="11">
        <f>MAX(U2:U16)</f>
        <v>1223.5</v>
      </c>
      <c r="V19" s="11">
        <f>MAX(V2:V16)</f>
        <v>570.92999999999995</v>
      </c>
      <c r="W19" s="11">
        <f>MAX(W2:W16)</f>
        <v>411.14</v>
      </c>
      <c r="X19" s="11">
        <f>MAX(X2:X16)</f>
        <v>609.64</v>
      </c>
    </row>
    <row r="21" spans="1:24" s="6" customFormat="1">
      <c r="A21" s="6" t="s">
        <v>41</v>
      </c>
      <c r="E21" s="7"/>
      <c r="F21" s="14"/>
      <c r="G21" s="10">
        <f>MIN(G2:G7)</f>
        <v>3.2818000000000001</v>
      </c>
      <c r="H21" s="10">
        <f>MIN(H2:H7)</f>
        <v>0.22774</v>
      </c>
      <c r="I21" s="10">
        <f>MIN(I2:I7)</f>
        <v>0.16536999999999999</v>
      </c>
      <c r="J21" s="10">
        <f>MIN(J2:J7)</f>
        <v>10.145</v>
      </c>
      <c r="K21" s="10">
        <f>MIN(K2:K7)</f>
        <v>11.728</v>
      </c>
      <c r="L21" s="10">
        <f>MIN(L2:L7)</f>
        <v>10.57</v>
      </c>
      <c r="M21" s="10">
        <f>MIN(M2:M7)</f>
        <v>1722</v>
      </c>
      <c r="N21" s="10">
        <f>MIN(N2:N7)</f>
        <v>1492.1</v>
      </c>
      <c r="O21" s="10">
        <f>MIN(O2:O7)</f>
        <v>1277.5999999999999</v>
      </c>
      <c r="P21" s="10">
        <f>MIN(P2:P7)</f>
        <v>138.88</v>
      </c>
      <c r="Q21" s="10">
        <f>MIN(Q2:Q7)</f>
        <v>165.88</v>
      </c>
      <c r="R21" s="10">
        <f>MIN(R2:R7)</f>
        <v>228.65</v>
      </c>
      <c r="S21" s="10">
        <f>MIN(S2:S7)</f>
        <v>263.95999999999998</v>
      </c>
      <c r="T21" s="10">
        <f>MIN(T2:T7)</f>
        <v>291.60000000000002</v>
      </c>
      <c r="U21" s="10">
        <f>MIN(U2:U7)</f>
        <v>224.88</v>
      </c>
      <c r="V21" s="10">
        <f>MIN(V2:V7)</f>
        <v>87.364000000000004</v>
      </c>
      <c r="W21" s="10">
        <f>MIN(W2:W7)</f>
        <v>91.834000000000003</v>
      </c>
      <c r="X21" s="10">
        <f>MIN(X2:X7)</f>
        <v>102.47</v>
      </c>
    </row>
    <row r="22" spans="1:24" s="4" customFormat="1">
      <c r="A22" s="4" t="s">
        <v>40</v>
      </c>
      <c r="E22" s="5"/>
      <c r="F22" s="15"/>
      <c r="G22" s="11">
        <f>MAX(G8:G16)</f>
        <v>14.747</v>
      </c>
      <c r="H22" s="11">
        <f>MAX(H8:H16)</f>
        <v>4.4435000000000002</v>
      </c>
      <c r="I22" s="11">
        <f>MAX(I8:I16)</f>
        <v>6.2302</v>
      </c>
      <c r="J22" s="11">
        <f>MAX(J8:J16)</f>
        <v>17.559000000000001</v>
      </c>
      <c r="K22" s="11">
        <f>MAX(K8:K16)</f>
        <v>20.134</v>
      </c>
      <c r="L22" s="11">
        <f>MAX(L8:L16)</f>
        <v>21.373999999999999</v>
      </c>
      <c r="M22" s="11">
        <f>MAX(M8:M16)</f>
        <v>6112.8</v>
      </c>
      <c r="N22" s="11">
        <f>MAX(N8:N16)</f>
        <v>5504.2</v>
      </c>
      <c r="O22" s="11">
        <f>MAX(O8:O16)</f>
        <v>4911.6000000000004</v>
      </c>
      <c r="P22" s="11">
        <f>MAX(P8:P16)</f>
        <v>754.29</v>
      </c>
      <c r="Q22" s="11">
        <f>MAX(Q8:Q16)</f>
        <v>735.82</v>
      </c>
      <c r="R22" s="11">
        <f>MAX(R8:R16)</f>
        <v>949.82</v>
      </c>
      <c r="S22" s="11">
        <f>MAX(S8:S16)</f>
        <v>1528.2</v>
      </c>
      <c r="T22" s="11">
        <f>MAX(T8:T16)</f>
        <v>1750.3</v>
      </c>
      <c r="U22" s="11">
        <f>MAX(U8:U16)</f>
        <v>1223.5</v>
      </c>
      <c r="V22" s="11">
        <f>MAX(V8:V16)</f>
        <v>570.92999999999995</v>
      </c>
      <c r="W22" s="11">
        <f>MAX(W8:W16)</f>
        <v>411.14</v>
      </c>
      <c r="X22" s="11">
        <f>MAX(X8:X16)</f>
        <v>493.71</v>
      </c>
    </row>
    <row r="23" spans="1:24">
      <c r="G23" s="9">
        <f>G21-G22</f>
        <v>-11.465199999999999</v>
      </c>
      <c r="H23" s="9">
        <f t="shared" ref="H23:X23" si="0">H21-H22</f>
        <v>-4.2157600000000004</v>
      </c>
      <c r="I23" s="9">
        <f t="shared" si="0"/>
        <v>-6.0648299999999997</v>
      </c>
      <c r="J23" s="9">
        <f t="shared" si="0"/>
        <v>-7.4140000000000015</v>
      </c>
      <c r="K23" s="9">
        <f t="shared" si="0"/>
        <v>-8.4060000000000006</v>
      </c>
      <c r="L23" s="9">
        <f t="shared" si="0"/>
        <v>-10.803999999999998</v>
      </c>
      <c r="M23" s="9">
        <f t="shared" si="0"/>
        <v>-4390.8</v>
      </c>
      <c r="N23" s="9">
        <f t="shared" si="0"/>
        <v>-4012.1</v>
      </c>
      <c r="O23" s="9">
        <f t="shared" si="0"/>
        <v>-3634.0000000000005</v>
      </c>
      <c r="P23" s="9">
        <f t="shared" si="0"/>
        <v>-615.41</v>
      </c>
      <c r="Q23" s="9">
        <f t="shared" si="0"/>
        <v>-569.94000000000005</v>
      </c>
      <c r="R23" s="9">
        <f t="shared" si="0"/>
        <v>-721.17000000000007</v>
      </c>
      <c r="S23" s="9">
        <f t="shared" si="0"/>
        <v>-1264.24</v>
      </c>
      <c r="T23" s="9">
        <f t="shared" si="0"/>
        <v>-1458.6999999999998</v>
      </c>
      <c r="U23" s="9">
        <f t="shared" si="0"/>
        <v>-998.62</v>
      </c>
      <c r="V23" s="9">
        <f t="shared" si="0"/>
        <v>-483.56599999999992</v>
      </c>
      <c r="W23" s="9">
        <f t="shared" si="0"/>
        <v>-319.30599999999998</v>
      </c>
      <c r="X23" s="9">
        <f t="shared" si="0"/>
        <v>-391.24</v>
      </c>
    </row>
    <row r="25" spans="1:24">
      <c r="A25" t="s">
        <v>43</v>
      </c>
      <c r="G25" s="9">
        <f>STDEVP(G8:G16)</f>
        <v>4.2184671742233562</v>
      </c>
      <c r="H25" s="9">
        <f>STDEVP(H8:H16)</f>
        <v>1.2255597499656234</v>
      </c>
      <c r="I25" s="9">
        <f>STDEVP(I8:I16)</f>
        <v>1.9508929807148478</v>
      </c>
      <c r="J25" s="9">
        <f>STDEVP(J8:J16)</f>
        <v>2.6813687125868193</v>
      </c>
      <c r="K25" s="9">
        <f>STDEVP(K8:K16)</f>
        <v>3.9839495108110103</v>
      </c>
      <c r="L25" s="9">
        <f>STDEVP(L8:L16)</f>
        <v>4.022240039248441</v>
      </c>
      <c r="M25" s="9">
        <f>STDEVP(M8:M16)</f>
        <v>1513.0464889677964</v>
      </c>
      <c r="N25" s="9">
        <f>STDEVP(N8:N16)</f>
        <v>1067.4171163359317</v>
      </c>
      <c r="O25" s="9">
        <f>STDEVP(O8:O16)</f>
        <v>995.34431675118844</v>
      </c>
      <c r="P25" s="9">
        <f>STDEVP(P8:P16)</f>
        <v>183.34860009161662</v>
      </c>
      <c r="Q25" s="9">
        <f>STDEVP(Q8:Q16)</f>
        <v>179.48135203523248</v>
      </c>
      <c r="R25" s="9">
        <f>STDEVP(R8:R16)</f>
        <v>240.93204063069146</v>
      </c>
      <c r="S25" s="9">
        <f>STDEVP(S8:S16)</f>
        <v>396.8342541218492</v>
      </c>
      <c r="T25" s="9">
        <f>STDEVP(T8:T16)</f>
        <v>420.22034885885984</v>
      </c>
      <c r="U25" s="9">
        <f>STDEVP(U8:U16)</f>
        <v>281.14692679174789</v>
      </c>
      <c r="V25" s="9">
        <f>STDEVP(V8:V16)</f>
        <v>149.00482354939936</v>
      </c>
      <c r="W25" s="9">
        <f>STDEVP(W8:W16)</f>
        <v>103.32404264984103</v>
      </c>
      <c r="X25" s="9">
        <f>STDEVP(X8:X16)</f>
        <v>127.2451907207324</v>
      </c>
    </row>
    <row r="26" spans="1:24">
      <c r="A26" t="s">
        <v>42</v>
      </c>
      <c r="G26" s="9">
        <f>STDEVP(G2:G7)</f>
        <v>8.5349854119513378</v>
      </c>
      <c r="H26" s="9">
        <f>STDEVP(H2:H7)</f>
        <v>10.716307288002191</v>
      </c>
      <c r="I26" s="9">
        <f>STDEVP(I2:I7)</f>
        <v>8.6236687872331945</v>
      </c>
      <c r="J26" s="9">
        <f>STDEVP(J2:J7)</f>
        <v>8.1590433262730002</v>
      </c>
      <c r="K26" s="9">
        <f>STDEVP(K2:K7)</f>
        <v>5.3920112022839524</v>
      </c>
      <c r="L26" s="9">
        <f>STDEVP(L2:L7)</f>
        <v>8.5583097175915626</v>
      </c>
      <c r="M26" s="9">
        <f>STDEVP(M2:M7)</f>
        <v>1210.0262275624</v>
      </c>
      <c r="N26" s="9">
        <f>STDEVP(N2:N7)</f>
        <v>1365.1075000404417</v>
      </c>
      <c r="O26" s="9">
        <f>STDEVP(O2:O7)</f>
        <v>1074.2973343074059</v>
      </c>
      <c r="P26" s="9">
        <f>STDEVP(P2:P7)</f>
        <v>158.08678920840353</v>
      </c>
      <c r="Q26" s="9">
        <f>STDEVP(Q2:Q7)</f>
        <v>140.42584990742338</v>
      </c>
      <c r="R26" s="9">
        <f>STDEVP(R2:R7)</f>
        <v>207.29610335620549</v>
      </c>
      <c r="S26" s="9">
        <f>STDEVP(S2:S7)</f>
        <v>228.37742260467775</v>
      </c>
      <c r="T26" s="9">
        <f>STDEVP(T2:T7)</f>
        <v>304.66692926684499</v>
      </c>
      <c r="U26" s="9">
        <f>STDEVP(U2:U7)</f>
        <v>224.77572062070126</v>
      </c>
      <c r="V26" s="9">
        <f>STDEVP(V2:V7)</f>
        <v>135.1838993352101</v>
      </c>
      <c r="W26" s="9">
        <f>STDEVP(W2:W7)</f>
        <v>93.625444504062713</v>
      </c>
      <c r="X26" s="9">
        <f>STDEVP(X2:X7)</f>
        <v>175.88326805172676</v>
      </c>
    </row>
    <row r="28" spans="1:24">
      <c r="A28" t="s">
        <v>45</v>
      </c>
      <c r="G28" s="9">
        <f>TRIMMEAN(G8:G16,10%)</f>
        <v>5.8164666666666669</v>
      </c>
      <c r="H28" s="9">
        <f>TRIMMEAN(H8:H16,10%)</f>
        <v>2.0553944444444445</v>
      </c>
      <c r="I28" s="9">
        <f>TRIMMEAN(I8:I16,10%)</f>
        <v>2.5847944444444448</v>
      </c>
      <c r="J28" s="9">
        <f>TRIMMEAN(J8:J16,10%)</f>
        <v>13.550222222222223</v>
      </c>
      <c r="K28" s="9">
        <f>TRIMMEAN(K8:K16,10%)</f>
        <v>14.901955555555556</v>
      </c>
      <c r="L28" s="9">
        <f>TRIMMEAN(L8:L16,10%)</f>
        <v>11.902433333333335</v>
      </c>
      <c r="M28" s="9">
        <f>TRIMMEAN(M8:M16,10%)</f>
        <v>2830.5000000000005</v>
      </c>
      <c r="N28" s="9">
        <f>TRIMMEAN(N8:N16,10%)</f>
        <v>2589.2444444444441</v>
      </c>
      <c r="O28" s="9">
        <f>TRIMMEAN(O8:O16,10%)</f>
        <v>2569.8999999999996</v>
      </c>
      <c r="P28" s="9">
        <f>TRIMMEAN(P8:P16,10%)</f>
        <v>258.66000000000003</v>
      </c>
      <c r="Q28" s="9">
        <f>TRIMMEAN(Q8:Q16,10%)</f>
        <v>266.56777777777785</v>
      </c>
      <c r="R28" s="9">
        <f>TRIMMEAN(R8:R16,10%)</f>
        <v>282.14555555555557</v>
      </c>
      <c r="S28" s="9">
        <f>TRIMMEAN(S8:S16,10%)</f>
        <v>499.14333333333332</v>
      </c>
      <c r="T28" s="9">
        <f>TRIMMEAN(T8:T16,10%)</f>
        <v>577.25777777777773</v>
      </c>
      <c r="U28" s="9">
        <f>TRIMMEAN(U8:U16,10%)</f>
        <v>473.01333333333343</v>
      </c>
      <c r="V28" s="9">
        <f>TRIMMEAN(V8:V16,10%)</f>
        <v>160.76411111111113</v>
      </c>
      <c r="W28" s="9">
        <f>TRIMMEAN(W8:W16,10%)</f>
        <v>131.72022222222222</v>
      </c>
      <c r="X28" s="9">
        <f>TRIMMEAN(X8:X16,10%)</f>
        <v>141.35599999999997</v>
      </c>
    </row>
    <row r="29" spans="1:24">
      <c r="A29" t="s">
        <v>44</v>
      </c>
      <c r="G29" s="9">
        <f>TRIMMEAN(G2:G7,10%)</f>
        <v>12.459166666666668</v>
      </c>
      <c r="H29" s="9">
        <f>TRIMMEAN(H2:H7,10%)</f>
        <v>10.921573333333335</v>
      </c>
      <c r="I29" s="9">
        <f>TRIMMEAN(I2:I7,10%)</f>
        <v>7.5777600000000005</v>
      </c>
      <c r="J29" s="9">
        <f>TRIMMEAN(J2:J7,10%)</f>
        <v>18.965999999999998</v>
      </c>
      <c r="K29" s="9">
        <f>TRIMMEAN(K2:K7,10%)</f>
        <v>19.784833333333331</v>
      </c>
      <c r="L29" s="9">
        <f>TRIMMEAN(L2:L7,10%)</f>
        <v>19.154666666666667</v>
      </c>
      <c r="M29" s="9">
        <f>TRIMMEAN(M2:M7,10%)</f>
        <v>3380.8166666666662</v>
      </c>
      <c r="N29" s="9">
        <f>TRIMMEAN(N2:N7,10%)</f>
        <v>3381.5</v>
      </c>
      <c r="O29" s="9">
        <f>TRIMMEAN(O2:O7,10%)</f>
        <v>2550.0500000000006</v>
      </c>
      <c r="P29" s="9">
        <f>TRIMMEAN(P2:P7,10%)</f>
        <v>287.79333333333335</v>
      </c>
      <c r="Q29" s="9">
        <f>TRIMMEAN(Q2:Q7,10%)</f>
        <v>284.5266666666667</v>
      </c>
      <c r="R29" s="9">
        <f>TRIMMEAN(R2:R7,10%)</f>
        <v>378.98</v>
      </c>
      <c r="S29" s="9">
        <f>TRIMMEAN(S2:S7,10%)</f>
        <v>560.26666666666665</v>
      </c>
      <c r="T29" s="9">
        <f>TRIMMEAN(T2:T7,10%)</f>
        <v>683.93333333333339</v>
      </c>
      <c r="U29" s="9">
        <f>TRIMMEAN(U2:U7,10%)</f>
        <v>444.5216666666667</v>
      </c>
      <c r="V29" s="9">
        <f>TRIMMEAN(V2:V7,10%)</f>
        <v>197.49783333333332</v>
      </c>
      <c r="W29" s="9">
        <f>TRIMMEAN(W2:W7,10%)</f>
        <v>162.0685</v>
      </c>
      <c r="X29" s="9">
        <f>TRIMMEAN(X2:X7,10%)</f>
        <v>226.86166666666665</v>
      </c>
    </row>
    <row r="31" spans="1:24">
      <c r="A31" t="s">
        <v>46</v>
      </c>
      <c r="G31" s="9">
        <f>G28-G25</f>
        <v>1.5979994924433107</v>
      </c>
      <c r="H31" s="9">
        <f t="shared" ref="H31:X31" si="1">H28-H25</f>
        <v>0.82983469447882108</v>
      </c>
      <c r="I31" s="9">
        <f t="shared" si="1"/>
        <v>0.63390146372959699</v>
      </c>
      <c r="J31" s="9">
        <f t="shared" si="1"/>
        <v>10.868853509635404</v>
      </c>
      <c r="K31" s="9">
        <f t="shared" si="1"/>
        <v>10.918006044744546</v>
      </c>
      <c r="L31" s="9">
        <f t="shared" si="1"/>
        <v>7.8801932940848936</v>
      </c>
      <c r="M31" s="9">
        <f t="shared" si="1"/>
        <v>1317.453511032204</v>
      </c>
      <c r="N31" s="9">
        <f t="shared" si="1"/>
        <v>1521.8273281085123</v>
      </c>
      <c r="O31" s="9">
        <f t="shared" si="1"/>
        <v>1574.5556832488112</v>
      </c>
      <c r="P31" s="9">
        <f t="shared" si="1"/>
        <v>75.311399908383407</v>
      </c>
      <c r="Q31" s="9">
        <f t="shared" si="1"/>
        <v>87.086425742545373</v>
      </c>
      <c r="R31" s="9">
        <f t="shared" si="1"/>
        <v>41.213514924864114</v>
      </c>
      <c r="S31" s="9">
        <f t="shared" si="1"/>
        <v>102.30907921148412</v>
      </c>
      <c r="T31" s="9">
        <f t="shared" si="1"/>
        <v>157.0374289189179</v>
      </c>
      <c r="U31" s="9">
        <f t="shared" si="1"/>
        <v>191.86640654158555</v>
      </c>
      <c r="V31" s="9">
        <f t="shared" si="1"/>
        <v>11.759287561711773</v>
      </c>
      <c r="W31" s="9">
        <f t="shared" si="1"/>
        <v>28.396179572381186</v>
      </c>
      <c r="X31" s="9">
        <f t="shared" si="1"/>
        <v>14.110809279267571</v>
      </c>
    </row>
    <row r="32" spans="1:24">
      <c r="A32" t="s">
        <v>47</v>
      </c>
      <c r="G32" s="9">
        <f>G28+G25</f>
        <v>10.034933840890023</v>
      </c>
      <c r="H32" s="9">
        <f t="shared" ref="H32:X32" si="2">H28+H25</f>
        <v>3.280954194410068</v>
      </c>
      <c r="I32" s="9">
        <f t="shared" si="2"/>
        <v>4.5356874251592929</v>
      </c>
      <c r="J32" s="9">
        <f t="shared" si="2"/>
        <v>16.231590934809041</v>
      </c>
      <c r="K32" s="9">
        <f t="shared" si="2"/>
        <v>18.885905066366568</v>
      </c>
      <c r="L32" s="9">
        <f t="shared" si="2"/>
        <v>15.924673372581776</v>
      </c>
      <c r="M32" s="9">
        <f t="shared" si="2"/>
        <v>4343.5464889677969</v>
      </c>
      <c r="N32" s="9">
        <f t="shared" si="2"/>
        <v>3656.661560780376</v>
      </c>
      <c r="O32" s="9">
        <f t="shared" si="2"/>
        <v>3565.2443167511883</v>
      </c>
      <c r="P32" s="9">
        <f t="shared" si="2"/>
        <v>442.00860009161664</v>
      </c>
      <c r="Q32" s="9">
        <f t="shared" si="2"/>
        <v>446.04912981301032</v>
      </c>
      <c r="R32" s="9">
        <f t="shared" si="2"/>
        <v>523.07759618624709</v>
      </c>
      <c r="S32" s="9">
        <f t="shared" si="2"/>
        <v>895.97758745518252</v>
      </c>
      <c r="T32" s="9">
        <f t="shared" si="2"/>
        <v>997.47812663663763</v>
      </c>
      <c r="U32" s="9">
        <f t="shared" si="2"/>
        <v>754.16026012508132</v>
      </c>
      <c r="V32" s="9">
        <f t="shared" si="2"/>
        <v>309.76893466051047</v>
      </c>
      <c r="W32" s="9">
        <f t="shared" si="2"/>
        <v>235.04426487206325</v>
      </c>
      <c r="X32" s="9">
        <f t="shared" si="2"/>
        <v>268.60119072073235</v>
      </c>
    </row>
    <row r="33" spans="1:24">
      <c r="A33" t="s">
        <v>48</v>
      </c>
      <c r="G33" s="9">
        <f>G29-G26</f>
        <v>3.9241812547153305</v>
      </c>
      <c r="H33" s="9">
        <f t="shared" ref="H33:X33" si="3">H29-H26</f>
        <v>0.20526604533114323</v>
      </c>
      <c r="I33" s="9">
        <f t="shared" si="3"/>
        <v>-1.045908787233194</v>
      </c>
      <c r="J33" s="9">
        <f t="shared" si="3"/>
        <v>10.806956673726997</v>
      </c>
      <c r="K33" s="9">
        <f t="shared" si="3"/>
        <v>14.392822131049378</v>
      </c>
      <c r="L33" s="9">
        <f t="shared" si="3"/>
        <v>10.596356949075105</v>
      </c>
      <c r="M33" s="9">
        <f t="shared" si="3"/>
        <v>2170.7904391042662</v>
      </c>
      <c r="N33" s="9">
        <f t="shared" si="3"/>
        <v>2016.3924999595583</v>
      </c>
      <c r="O33" s="9">
        <f t="shared" si="3"/>
        <v>1475.7526656925947</v>
      </c>
      <c r="P33" s="9">
        <f t="shared" si="3"/>
        <v>129.70654412492982</v>
      </c>
      <c r="Q33" s="9">
        <f t="shared" si="3"/>
        <v>144.10081675924332</v>
      </c>
      <c r="R33" s="9">
        <f t="shared" si="3"/>
        <v>171.68389664379453</v>
      </c>
      <c r="S33" s="9">
        <f t="shared" si="3"/>
        <v>331.8892440619889</v>
      </c>
      <c r="T33" s="9">
        <f t="shared" si="3"/>
        <v>379.26640406648841</v>
      </c>
      <c r="U33" s="9">
        <f t="shared" si="3"/>
        <v>219.74594604596544</v>
      </c>
      <c r="V33" s="9">
        <f t="shared" si="3"/>
        <v>62.313933998123218</v>
      </c>
      <c r="W33" s="9">
        <f t="shared" si="3"/>
        <v>68.443055495937287</v>
      </c>
      <c r="X33" s="9">
        <f t="shared" si="3"/>
        <v>50.978398614939891</v>
      </c>
    </row>
    <row r="34" spans="1:24">
      <c r="A34" t="s">
        <v>49</v>
      </c>
      <c r="G34" s="9">
        <f>G29+G26</f>
        <v>20.994152078618008</v>
      </c>
      <c r="H34" s="9">
        <f t="shared" ref="H34:X34" si="4">H29+H26</f>
        <v>21.637880621335526</v>
      </c>
      <c r="I34" s="9">
        <f t="shared" si="4"/>
        <v>16.201428787233194</v>
      </c>
      <c r="J34" s="9">
        <f t="shared" si="4"/>
        <v>27.125043326272998</v>
      </c>
      <c r="K34" s="9">
        <f t="shared" si="4"/>
        <v>25.176844535617285</v>
      </c>
      <c r="L34" s="9">
        <f t="shared" si="4"/>
        <v>27.71297638425823</v>
      </c>
      <c r="M34" s="9">
        <f t="shared" si="4"/>
        <v>4590.8428942290666</v>
      </c>
      <c r="N34" s="9">
        <f t="shared" si="4"/>
        <v>4746.6075000404417</v>
      </c>
      <c r="O34" s="9">
        <f t="shared" si="4"/>
        <v>3624.3473343074065</v>
      </c>
      <c r="P34" s="9">
        <f t="shared" si="4"/>
        <v>445.88012254173691</v>
      </c>
      <c r="Q34" s="9">
        <f t="shared" si="4"/>
        <v>424.95251657409005</v>
      </c>
      <c r="R34" s="9">
        <f t="shared" si="4"/>
        <v>586.27610335620557</v>
      </c>
      <c r="S34" s="9">
        <f t="shared" si="4"/>
        <v>788.64408927134446</v>
      </c>
      <c r="T34" s="9">
        <f t="shared" si="4"/>
        <v>988.60026260017844</v>
      </c>
      <c r="U34" s="9">
        <f t="shared" si="4"/>
        <v>669.297387287368</v>
      </c>
      <c r="V34" s="9">
        <f t="shared" si="4"/>
        <v>332.68173266854342</v>
      </c>
      <c r="W34" s="9">
        <f t="shared" si="4"/>
        <v>255.6939445040627</v>
      </c>
      <c r="X34" s="9">
        <f t="shared" si="4"/>
        <v>402.74493471839344</v>
      </c>
    </row>
  </sheetData>
  <autoFilter ref="A1:X16">
    <filterColumn colId="5"/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Hoja3</vt:lpstr>
      <vt:lpstr>Hoja1 (2)</vt:lpstr>
      <vt:lpstr>ronchas para el nuevo analisis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</dc:creator>
  <cp:lastModifiedBy>vicky</cp:lastModifiedBy>
  <dcterms:created xsi:type="dcterms:W3CDTF">2011-05-18T23:18:38Z</dcterms:created>
  <dcterms:modified xsi:type="dcterms:W3CDTF">2011-09-21T02:54:41Z</dcterms:modified>
</cp:coreProperties>
</file>