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lian\Documents\SLB\SLB_programas\Livianos\"/>
    </mc:Choice>
  </mc:AlternateContent>
  <xr:revisionPtr revIDLastSave="0" documentId="13_ncr:1_{F1AAC627-A4AE-4569-BD36-ED45919E1504}" xr6:coauthVersionLast="47" xr6:coauthVersionMax="47" xr10:uidLastSave="{00000000-0000-0000-0000-000000000000}"/>
  <bookViews>
    <workbookView xWindow="3120" yWindow="3120" windowWidth="15375" windowHeight="7785" xr2:uid="{00000000-000D-0000-FFFF-FFFF00000000}"/>
  </bookViews>
  <sheets>
    <sheet name="INFOR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6" i="1" l="1"/>
  <c r="AU6" i="1"/>
  <c r="AY6" i="1" s="1"/>
  <c r="AY5" i="1"/>
  <c r="AV5" i="1"/>
  <c r="AU5" i="1"/>
  <c r="AV4" i="1"/>
  <c r="AU4" i="1"/>
  <c r="AY4" i="1" s="1"/>
  <c r="AV3" i="1"/>
  <c r="AU3" i="1"/>
  <c r="AY3" i="1" s="1"/>
  <c r="AV2" i="1"/>
  <c r="AU2" i="1"/>
  <c r="AY2" i="1" s="1"/>
</calcChain>
</file>

<file path=xl/sharedStrings.xml><?xml version="1.0" encoding="utf-8"?>
<sst xmlns="http://schemas.openxmlformats.org/spreadsheetml/2006/main" count="318" uniqueCount="247">
  <si>
    <t>NN</t>
  </si>
  <si>
    <t>NN-Copia</t>
  </si>
  <si>
    <t>GS</t>
  </si>
  <si>
    <t>ESTADO</t>
  </si>
  <si>
    <t>HORAS</t>
  </si>
  <si>
    <t>TRASBORDO</t>
  </si>
  <si>
    <t>TIPO DE VIAJE</t>
  </si>
  <si>
    <t>Created</t>
  </si>
  <si>
    <t>Logistic Cordinator</t>
  </si>
  <si>
    <t>Order Base</t>
  </si>
  <si>
    <t>Shipment</t>
  </si>
  <si>
    <t>Period</t>
  </si>
  <si>
    <t>Vehicle plate</t>
  </si>
  <si>
    <t>Real Plate services</t>
  </si>
  <si>
    <t>Rechargable Cost To Client</t>
  </si>
  <si>
    <t>BL</t>
  </si>
  <si>
    <t>BL:DV Seg Level 1</t>
  </si>
  <si>
    <t>BL:DV Seg Level 2</t>
  </si>
  <si>
    <t>Service Type</t>
  </si>
  <si>
    <t>Service Category</t>
  </si>
  <si>
    <t>Suppliers</t>
  </si>
  <si>
    <t>Vehicle Type</t>
  </si>
  <si>
    <t>Vehicle Type_Categoria</t>
  </si>
  <si>
    <t>Driver</t>
  </si>
  <si>
    <t>Driver GIN</t>
  </si>
  <si>
    <t>Requester</t>
  </si>
  <si>
    <t>Origin</t>
  </si>
  <si>
    <t>Destination</t>
  </si>
  <si>
    <t>Distance KM</t>
  </si>
  <si>
    <t>Fecha y hora de creacion de OB</t>
  </si>
  <si>
    <t>Fecha y hora de cargue</t>
  </si>
  <si>
    <t>Fecha Finalizacion</t>
  </si>
  <si>
    <t>Freight</t>
  </si>
  <si>
    <t>ReturnCost</t>
  </si>
  <si>
    <t>StandByDays</t>
  </si>
  <si>
    <t>CostStandby</t>
  </si>
  <si>
    <t>AditionalDriver</t>
  </si>
  <si>
    <t>EquimentRentalForkliftCranes</t>
  </si>
  <si>
    <t>AdditionalCostKM</t>
  </si>
  <si>
    <t>DaysOfServices</t>
  </si>
  <si>
    <t>Escorts</t>
  </si>
  <si>
    <t>Other cost</t>
  </si>
  <si>
    <t>Cost for Canceled</t>
  </si>
  <si>
    <t>Cost for Emergencies</t>
  </si>
  <si>
    <t>Emergency</t>
  </si>
  <si>
    <t>Discount</t>
  </si>
  <si>
    <t>Total Cost COP</t>
  </si>
  <si>
    <t>COMPARATIVO</t>
  </si>
  <si>
    <t>VALOR RENTA</t>
  </si>
  <si>
    <t>USD exchange rate</t>
  </si>
  <si>
    <t>Total Cost USD</t>
  </si>
  <si>
    <t>OrderBase</t>
  </si>
  <si>
    <t>Freight Form</t>
  </si>
  <si>
    <t>PONumber</t>
  </si>
  <si>
    <t>PO_GR</t>
  </si>
  <si>
    <t>NOInvoice</t>
  </si>
  <si>
    <t>InvoiceStatus</t>
  </si>
  <si>
    <t>LogisticsCordinator</t>
  </si>
  <si>
    <t>GLAccountType</t>
  </si>
  <si>
    <t>WSB</t>
  </si>
  <si>
    <t>Accrual</t>
  </si>
  <si>
    <t>PO SAP Material</t>
  </si>
  <si>
    <t>ImportInvoice</t>
  </si>
  <si>
    <t>DO</t>
  </si>
  <si>
    <t>GuiaProveedor</t>
  </si>
  <si>
    <t>Comments Final</t>
  </si>
  <si>
    <t>Created By</t>
  </si>
  <si>
    <t>GL Account</t>
  </si>
  <si>
    <t>MATERIAL TYPE</t>
  </si>
  <si>
    <t>Item Type</t>
  </si>
  <si>
    <t>Path</t>
  </si>
  <si>
    <t>Conductor</t>
  </si>
  <si>
    <t>Fecha Partida</t>
  </si>
  <si>
    <t>Fecha Llegada</t>
  </si>
  <si>
    <t>RequirementQuality -R-</t>
  </si>
  <si>
    <t>TripStatus -R-</t>
  </si>
  <si>
    <t>Vehicle Type ECU:Category -R-</t>
  </si>
  <si>
    <t>Comments -R-</t>
  </si>
  <si>
    <t>EJourneyNumber -R-</t>
  </si>
  <si>
    <t>Origin -R-</t>
  </si>
  <si>
    <t>Destination -R-</t>
  </si>
  <si>
    <t>DistanceKMS -R-</t>
  </si>
  <si>
    <t>Shipment -R-</t>
  </si>
  <si>
    <t>LogisticsCordinator -R-</t>
  </si>
  <si>
    <t>Departur Date -R-</t>
  </si>
  <si>
    <t>Return Date -R-</t>
  </si>
  <si>
    <t>Freight -R-</t>
  </si>
  <si>
    <t>ReturnCost -R-</t>
  </si>
  <si>
    <t>StandByDays -R-</t>
  </si>
  <si>
    <t>CostStandby -R-</t>
  </si>
  <si>
    <t>AditionalDriver -R-</t>
  </si>
  <si>
    <t>EquimentRentalForkliftCranes -R-</t>
  </si>
  <si>
    <t>AdditionalCostKM -R-</t>
  </si>
  <si>
    <t>CostoDiaDeTrabajo -R-</t>
  </si>
  <si>
    <t>Escoltas -R-</t>
  </si>
  <si>
    <t>Otros -R-</t>
  </si>
  <si>
    <t>Discount -R-</t>
  </si>
  <si>
    <t>TotalCostLocalCurrency -R-</t>
  </si>
  <si>
    <t>Cost Callout Rent OFS -R-</t>
  </si>
  <si>
    <t>RequirementQuality -MI1-</t>
  </si>
  <si>
    <t>TripStatus -MI1-</t>
  </si>
  <si>
    <t>Vehicle Type ECU:Category -MI1-</t>
  </si>
  <si>
    <t>Comments -MI1-</t>
  </si>
  <si>
    <t>EJourneyNumber -MI1-</t>
  </si>
  <si>
    <t>Origin -MI1-</t>
  </si>
  <si>
    <t>Destination -MI1-</t>
  </si>
  <si>
    <t>DistanceKMS -MI1-</t>
  </si>
  <si>
    <t>Shipment -MI1-</t>
  </si>
  <si>
    <t>LogisticsCordinator -MI1-</t>
  </si>
  <si>
    <t>Departur Date -MI1-</t>
  </si>
  <si>
    <t>Return Date -MI1-</t>
  </si>
  <si>
    <t>Freight -MI1-</t>
  </si>
  <si>
    <t>ReturnCost -MI1-</t>
  </si>
  <si>
    <t>StandByDays -MI1-</t>
  </si>
  <si>
    <t>CostStandby -MI1-</t>
  </si>
  <si>
    <t>AditionalDriver -MI1-</t>
  </si>
  <si>
    <t>EquimentRentalForkliftCranes -MI1-</t>
  </si>
  <si>
    <t>AdditionalCostKM -MI1-</t>
  </si>
  <si>
    <t>CostoDiaDeTrabajo -MI1-</t>
  </si>
  <si>
    <t>Escoltas -MI1-</t>
  </si>
  <si>
    <t>Otros -MI1-</t>
  </si>
  <si>
    <t>Discount -MI1-</t>
  </si>
  <si>
    <t>TotalCostLocalCurrency -MI1-</t>
  </si>
  <si>
    <t>Cost Callout Rent OFS -MI1-</t>
  </si>
  <si>
    <t>RequirementQuality -MI2-</t>
  </si>
  <si>
    <t>TripStatus -MI2-</t>
  </si>
  <si>
    <t>Vehicle Type ECU:Category -MI2-</t>
  </si>
  <si>
    <t>Comments -MI2-</t>
  </si>
  <si>
    <t>EJourneyNumber -MI2-</t>
  </si>
  <si>
    <t>Origin -MI2-</t>
  </si>
  <si>
    <t>Destination -MI2-</t>
  </si>
  <si>
    <t>DistanceKMS -MI2-</t>
  </si>
  <si>
    <t>Shipment -MI2-</t>
  </si>
  <si>
    <t>LogisticsCordinator -MI2-</t>
  </si>
  <si>
    <t>Departur Date -MI2-</t>
  </si>
  <si>
    <t>Return Date -MI2-</t>
  </si>
  <si>
    <t>Freight -MI2-</t>
  </si>
  <si>
    <t>ReturnCost -MI2-</t>
  </si>
  <si>
    <t>StandByDays -MI2-</t>
  </si>
  <si>
    <t>CostStandby -MI2-</t>
  </si>
  <si>
    <t>AditionalDriver -MI2-</t>
  </si>
  <si>
    <t>EquimentRentalForkliftCranes -MI2-</t>
  </si>
  <si>
    <t>AdditionalCostKM -MI2-</t>
  </si>
  <si>
    <t>CostoDiaDeTrabajo -MI2-</t>
  </si>
  <si>
    <t>Escoltas -MI2-</t>
  </si>
  <si>
    <t>Otros -MI2-</t>
  </si>
  <si>
    <t>Discount -MI2-</t>
  </si>
  <si>
    <t>TotalCostLocalCurrency -MI2-</t>
  </si>
  <si>
    <t>Cost Callout Rent OFS -MI2-</t>
  </si>
  <si>
    <t>NOInvoice -R-</t>
  </si>
  <si>
    <t>InvoiceStatus -R-</t>
  </si>
  <si>
    <t>GLAccountType -R-</t>
  </si>
  <si>
    <t>Accrual -R-</t>
  </si>
  <si>
    <t>GuiaProveedor -R-</t>
  </si>
  <si>
    <t>Comments Final -R-</t>
  </si>
  <si>
    <t>Created -R-</t>
  </si>
  <si>
    <t>MATERIAL TYPE -R-</t>
  </si>
  <si>
    <t>Item type -R-</t>
  </si>
  <si>
    <t>NOInvoice -MI1-</t>
  </si>
  <si>
    <t>InvoiceStatus -MI1-</t>
  </si>
  <si>
    <t>GLAccountType -MI1-</t>
  </si>
  <si>
    <t>Accrual -MI1-</t>
  </si>
  <si>
    <t>GuiaProveedor -MI1-</t>
  </si>
  <si>
    <t>Comments Final -MI1-</t>
  </si>
  <si>
    <t>Created -MI1-</t>
  </si>
  <si>
    <t>MATERIAL TYPE -MI1-</t>
  </si>
  <si>
    <t>Item type -MI1-</t>
  </si>
  <si>
    <t>NOInvoice -MI2-</t>
  </si>
  <si>
    <t>InvoiceStatus -MI2-</t>
  </si>
  <si>
    <t>GLAccountType -MI2-</t>
  </si>
  <si>
    <t>Accrual -MI2-</t>
  </si>
  <si>
    <t>GuiaProveedor -MI2-</t>
  </si>
  <si>
    <t>Comments Final -MI2-</t>
  </si>
  <si>
    <t>Created -MI2-</t>
  </si>
  <si>
    <t>MATERIAL TYPE -MI2-</t>
  </si>
  <si>
    <t>Item type -MI2-</t>
  </si>
  <si>
    <t>GS14101</t>
  </si>
  <si>
    <t>ASIGNACIóN CONDUTOR CALL OUT</t>
  </si>
  <si>
    <t>12h</t>
  </si>
  <si>
    <t>VIAJE NORMAL.</t>
  </si>
  <si>
    <t>02/07/2024 14:51:03</t>
  </si>
  <si>
    <t>PROTURCOL --- COL_PROTURCOL</t>
  </si>
  <si>
    <t>Feb-24</t>
  </si>
  <si>
    <t>CALL OUT</t>
  </si>
  <si>
    <t>WDT608</t>
  </si>
  <si>
    <t>NO</t>
  </si>
  <si>
    <t>MES</t>
  </si>
  <si>
    <t>WCE</t>
  </si>
  <si>
    <t>WEC</t>
  </si>
  <si>
    <t>DOMESTIC</t>
  </si>
  <si>
    <t>COL_PROTURCOL</t>
  </si>
  <si>
    <t>PICKUP</t>
  </si>
  <si>
    <t>LIGHT</t>
  </si>
  <si>
    <t>KAREN GOMEZ</t>
  </si>
  <si>
    <t>YOPAL</t>
  </si>
  <si>
    <t>FLORENA IP17 / YOPAL</t>
  </si>
  <si>
    <t>02/08/2024 06:00:00</t>
  </si>
  <si>
    <t>02/08/2024 18:00:00</t>
  </si>
  <si>
    <t>CO100013</t>
  </si>
  <si>
    <t>GS14097</t>
  </si>
  <si>
    <t>FIN DE RUTA</t>
  </si>
  <si>
    <t>02/07/2024 11:24:35</t>
  </si>
  <si>
    <t>EDWIN ALEJANDRO RIVERA GRISALES</t>
  </si>
  <si>
    <t>FVS299</t>
  </si>
  <si>
    <t>HSE</t>
  </si>
  <si>
    <t>MSPO</t>
  </si>
  <si>
    <t>MSP</t>
  </si>
  <si>
    <t>RENTA FIJA OFS</t>
  </si>
  <si>
    <t>ENTRAPETROL</t>
  </si>
  <si>
    <t>NELSON BENAVIDEZ</t>
  </si>
  <si>
    <t>DUITAMA</t>
  </si>
  <si>
    <t>BOGOTA CALLE 100</t>
  </si>
  <si>
    <t>02/08/2024 06:19:00</t>
  </si>
  <si>
    <t>02/09/2024 18:19:00</t>
  </si>
  <si>
    <t>CO100129</t>
  </si>
  <si>
    <t>GS14096</t>
  </si>
  <si>
    <t>02/07/2024 10:56:49</t>
  </si>
  <si>
    <t>PORTRANS SAS COL_PORTRANS</t>
  </si>
  <si>
    <t>LPY786</t>
  </si>
  <si>
    <t>MPS</t>
  </si>
  <si>
    <t>MPC</t>
  </si>
  <si>
    <t>COL_PORTRANS</t>
  </si>
  <si>
    <t>ORLANDO GIRALDO</t>
  </si>
  <si>
    <t>VILLANUEVA</t>
  </si>
  <si>
    <t>02/11/2024 17:00:00</t>
  </si>
  <si>
    <t>CO100019</t>
  </si>
  <si>
    <t>GS14091</t>
  </si>
  <si>
    <t>02/07/2024 07:58:19</t>
  </si>
  <si>
    <t>DIEGO ANDRES ABRIL HORTUA</t>
  </si>
  <si>
    <t>LHV857</t>
  </si>
  <si>
    <t>LOGISTICS</t>
  </si>
  <si>
    <t>GINNA GARRIDO</t>
  </si>
  <si>
    <t>BOGOTA</t>
  </si>
  <si>
    <t>CO100125</t>
  </si>
  <si>
    <t>GS14064</t>
  </si>
  <si>
    <t>CANCELADO</t>
  </si>
  <si>
    <t>02/05/2024 17:39:05</t>
  </si>
  <si>
    <t>COSMOTRANS COORDINADOR</t>
  </si>
  <si>
    <t>TAR552</t>
  </si>
  <si>
    <t>DMHT</t>
  </si>
  <si>
    <t>WCM</t>
  </si>
  <si>
    <t>COSMOTRANS</t>
  </si>
  <si>
    <t>BUCARAMANGA</t>
  </si>
  <si>
    <t>SAN MARTíN - BUCARAMANGA</t>
  </si>
  <si>
    <t>02/08/2024 18:15:00</t>
  </si>
  <si>
    <t>02/09/2024 21:00:00</t>
  </si>
  <si>
    <t>CO100000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</si>
</sst>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V6"/>
  <sheetViews>
    <sheetView tabSelected="1" topLeftCell="N1" workbookViewId="0">
      <selection activeCell="O5" sqref="O5"/>
    </sheetView>
  </sheetViews>
  <sheetFormatPr baseColWidth="10" defaultColWidth="9.140625" defaultRowHeight="15" x14ac:dyDescent="0.25"/>
  <cols>
    <col min="1" max="1" width="9.28515625" bestFit="1" customWidth="1"/>
    <col min="2" max="3" width="11.7109375" bestFit="1" customWidth="1"/>
    <col min="4" max="4" width="34.140625" bestFit="1" customWidth="1"/>
    <col min="5" max="5" width="7" bestFit="1" customWidth="1"/>
    <col min="6" max="6" width="11.7109375" bestFit="1" customWidth="1"/>
    <col min="7" max="7" width="16.42578125" bestFit="1" customWidth="1"/>
    <col min="8" max="8" width="23.42578125" bestFit="1" customWidth="1"/>
    <col min="9" max="9" width="37.7109375" bestFit="1" customWidth="1"/>
    <col min="10" max="10" width="12.85546875" bestFit="1" customWidth="1"/>
    <col min="11" max="11" width="10.5703125" bestFit="1" customWidth="1"/>
    <col min="12" max="12" width="8.140625" bestFit="1" customWidth="1"/>
    <col min="13" max="13" width="16.42578125" bestFit="1" customWidth="1"/>
    <col min="14" max="14" width="23.42578125" bestFit="1" customWidth="1"/>
    <col min="15" max="15" width="31.7109375" bestFit="1" customWidth="1"/>
    <col min="16" max="16" width="11.7109375" bestFit="1" customWidth="1"/>
    <col min="17" max="18" width="21.140625" bestFit="1" customWidth="1"/>
    <col min="19" max="19" width="17.5703125" bestFit="1" customWidth="1"/>
    <col min="20" max="20" width="20" bestFit="1" customWidth="1"/>
    <col min="21" max="21" width="16.42578125" bestFit="1" customWidth="1"/>
    <col min="22" max="22" width="15.28515625" bestFit="1" customWidth="1"/>
    <col min="23" max="23" width="27" bestFit="1" customWidth="1"/>
    <col min="24" max="24" width="8.140625" bestFit="1" customWidth="1"/>
    <col min="25" max="25" width="12.85546875" bestFit="1" customWidth="1"/>
    <col min="26" max="26" width="20" bestFit="1" customWidth="1"/>
    <col min="27" max="27" width="14" bestFit="1" customWidth="1"/>
    <col min="28" max="28" width="29.42578125" bestFit="1" customWidth="1"/>
    <col min="29" max="29" width="14" bestFit="1" customWidth="1"/>
    <col min="30" max="30" width="36.42578125" bestFit="1" customWidth="1"/>
    <col min="31" max="31" width="27" bestFit="1" customWidth="1"/>
    <col min="32" max="32" width="23.42578125" bestFit="1" customWidth="1"/>
    <col min="33" max="33" width="9.28515625" bestFit="1" customWidth="1"/>
    <col min="34" max="34" width="12.85546875" bestFit="1" customWidth="1"/>
    <col min="35" max="36" width="14" bestFit="1" customWidth="1"/>
    <col min="37" max="37" width="18.7109375" bestFit="1" customWidth="1"/>
    <col min="38" max="38" width="34.140625" bestFit="1" customWidth="1"/>
    <col min="39" max="39" width="20" bestFit="1" customWidth="1"/>
    <col min="40" max="40" width="17.5703125" bestFit="1" customWidth="1"/>
    <col min="41" max="41" width="9.28515625" bestFit="1" customWidth="1"/>
    <col min="42" max="42" width="12.85546875" bestFit="1" customWidth="1"/>
    <col min="43" max="43" width="21.140625" bestFit="1" customWidth="1"/>
    <col min="44" max="44" width="24.7109375" bestFit="1" customWidth="1"/>
    <col min="45" max="45" width="11.7109375" bestFit="1" customWidth="1"/>
    <col min="46" max="46" width="10.5703125" bestFit="1" customWidth="1"/>
    <col min="47" max="47" width="17.5703125" bestFit="1" customWidth="1"/>
    <col min="48" max="49" width="14" bestFit="1" customWidth="1"/>
    <col min="50" max="50" width="21.140625" bestFit="1" customWidth="1"/>
    <col min="51" max="51" width="17.5703125" bestFit="1" customWidth="1"/>
    <col min="52" max="52" width="11.7109375" bestFit="1" customWidth="1"/>
    <col min="53" max="53" width="10.5703125" bestFit="1" customWidth="1"/>
    <col min="54" max="54" width="15.28515625" bestFit="1" customWidth="1"/>
    <col min="55" max="55" width="10.5703125" bestFit="1" customWidth="1"/>
    <col min="56" max="56" width="7" bestFit="1" customWidth="1"/>
    <col min="57" max="57" width="11.7109375" bestFit="1" customWidth="1"/>
    <col min="58" max="58" width="16.42578125" bestFit="1" customWidth="1"/>
    <col min="59" max="59" width="23.42578125" bestFit="1" customWidth="1"/>
    <col min="60" max="60" width="16.42578125" bestFit="1" customWidth="1"/>
    <col min="61" max="61" width="10.5703125" bestFit="1" customWidth="1"/>
    <col min="62" max="62" width="9.28515625" bestFit="1" customWidth="1"/>
    <col min="63" max="63" width="18.7109375" bestFit="1" customWidth="1"/>
    <col min="64" max="64" width="16.42578125" bestFit="1" customWidth="1"/>
    <col min="65" max="65" width="3.42578125" bestFit="1" customWidth="1"/>
    <col min="66" max="66" width="16.42578125" bestFit="1" customWidth="1"/>
    <col min="67" max="67" width="17.5703125" bestFit="1" customWidth="1"/>
    <col min="68" max="68" width="9.28515625" bestFit="1" customWidth="1"/>
    <col min="69" max="70" width="12.85546875" bestFit="1" customWidth="1"/>
    <col min="71" max="71" width="16.42578125" bestFit="1" customWidth="1"/>
    <col min="72" max="72" width="11.7109375" bestFit="1" customWidth="1"/>
    <col min="73" max="73" width="5.85546875" bestFit="1" customWidth="1"/>
    <col min="74" max="74" width="11.7109375" bestFit="1" customWidth="1"/>
    <col min="75" max="76" width="16.42578125" bestFit="1" customWidth="1"/>
    <col min="77" max="77" width="27" bestFit="1" customWidth="1"/>
    <col min="78" max="78" width="17.5703125" bestFit="1" customWidth="1"/>
    <col min="79" max="79" width="35.28515625" bestFit="1" customWidth="1"/>
    <col min="80" max="80" width="15.28515625" bestFit="1" customWidth="1"/>
    <col min="81" max="81" width="22.28515625" bestFit="1" customWidth="1"/>
    <col min="82" max="82" width="12.85546875" bestFit="1" customWidth="1"/>
    <col min="83" max="84" width="18.7109375" bestFit="1" customWidth="1"/>
    <col min="85" max="85" width="15.28515625" bestFit="1" customWidth="1"/>
    <col min="86" max="86" width="28.140625" bestFit="1" customWidth="1"/>
    <col min="87" max="87" width="21.140625" bestFit="1" customWidth="1"/>
    <col min="88" max="88" width="18.7109375" bestFit="1" customWidth="1"/>
    <col min="89" max="89" width="14" bestFit="1" customWidth="1"/>
    <col min="90" max="90" width="17.5703125" bestFit="1" customWidth="1"/>
    <col min="91" max="92" width="18.7109375" bestFit="1" customWidth="1"/>
    <col min="93" max="93" width="23.42578125" bestFit="1" customWidth="1"/>
    <col min="94" max="94" width="38.85546875" bestFit="1" customWidth="1"/>
    <col min="95" max="95" width="24.7109375" bestFit="1" customWidth="1"/>
    <col min="96" max="96" width="25.85546875" bestFit="1" customWidth="1"/>
    <col min="97" max="97" width="15.28515625" bestFit="1" customWidth="1"/>
    <col min="98" max="98" width="11.7109375" bestFit="1" customWidth="1"/>
    <col min="99" max="99" width="15.28515625" bestFit="1" customWidth="1"/>
    <col min="100" max="100" width="31.7109375" bestFit="1" customWidth="1"/>
    <col min="101" max="101" width="30.5703125" bestFit="1" customWidth="1"/>
    <col min="102" max="102" width="29.42578125" bestFit="1" customWidth="1"/>
    <col min="103" max="103" width="20" bestFit="1" customWidth="1"/>
    <col min="104" max="104" width="37.7109375" bestFit="1" customWidth="1"/>
    <col min="105" max="105" width="17.5703125" bestFit="1" customWidth="1"/>
    <col min="106" max="106" width="24.7109375" bestFit="1" customWidth="1"/>
    <col min="107" max="107" width="15.28515625" bestFit="1" customWidth="1"/>
    <col min="108" max="109" width="21.140625" bestFit="1" customWidth="1"/>
    <col min="110" max="110" width="17.5703125" bestFit="1" customWidth="1"/>
    <col min="111" max="111" width="30.5703125" bestFit="1" customWidth="1"/>
    <col min="112" max="112" width="23.42578125" bestFit="1" customWidth="1"/>
    <col min="113" max="113" width="21.140625" bestFit="1" customWidth="1"/>
    <col min="114" max="114" width="16.42578125" bestFit="1" customWidth="1"/>
    <col min="115" max="115" width="20" bestFit="1" customWidth="1"/>
    <col min="116" max="117" width="21.140625" bestFit="1" customWidth="1"/>
    <col min="118" max="118" width="25.85546875" bestFit="1" customWidth="1"/>
    <col min="119" max="119" width="41.140625" bestFit="1" customWidth="1"/>
    <col min="120" max="120" width="27" bestFit="1" customWidth="1"/>
    <col min="121" max="121" width="28.140625" bestFit="1" customWidth="1"/>
    <col min="122" max="122" width="17.5703125" bestFit="1" customWidth="1"/>
    <col min="123" max="123" width="14" bestFit="1" customWidth="1"/>
    <col min="124" max="124" width="17.5703125" bestFit="1" customWidth="1"/>
    <col min="125" max="125" width="34.140625" bestFit="1" customWidth="1"/>
    <col min="126" max="126" width="33" bestFit="1" customWidth="1"/>
    <col min="127" max="127" width="29.42578125" bestFit="1" customWidth="1"/>
    <col min="128" max="128" width="20" bestFit="1" customWidth="1"/>
    <col min="129" max="129" width="37.7109375" bestFit="1" customWidth="1"/>
    <col min="130" max="130" width="17.5703125" bestFit="1" customWidth="1"/>
    <col min="131" max="131" width="24.7109375" bestFit="1" customWidth="1"/>
    <col min="132" max="132" width="15.28515625" bestFit="1" customWidth="1"/>
    <col min="133" max="134" width="21.140625" bestFit="1" customWidth="1"/>
    <col min="135" max="135" width="17.5703125" bestFit="1" customWidth="1"/>
    <col min="136" max="136" width="30.5703125" bestFit="1" customWidth="1"/>
    <col min="137" max="137" width="23.42578125" bestFit="1" customWidth="1"/>
    <col min="138" max="138" width="21.140625" bestFit="1" customWidth="1"/>
    <col min="139" max="139" width="16.42578125" bestFit="1" customWidth="1"/>
    <col min="140" max="140" width="20" bestFit="1" customWidth="1"/>
    <col min="141" max="142" width="21.140625" bestFit="1" customWidth="1"/>
    <col min="143" max="143" width="25.85546875" bestFit="1" customWidth="1"/>
    <col min="144" max="144" width="41.140625" bestFit="1" customWidth="1"/>
    <col min="145" max="145" width="27" bestFit="1" customWidth="1"/>
    <col min="146" max="146" width="28.140625" bestFit="1" customWidth="1"/>
    <col min="147" max="147" width="17.5703125" bestFit="1" customWidth="1"/>
    <col min="148" max="148" width="14" bestFit="1" customWidth="1"/>
    <col min="149" max="149" width="17.5703125" bestFit="1" customWidth="1"/>
    <col min="150" max="150" width="34.140625" bestFit="1" customWidth="1"/>
    <col min="151" max="151" width="33" bestFit="1" customWidth="1"/>
    <col min="152" max="152" width="16.42578125" bestFit="1" customWidth="1"/>
    <col min="153" max="154" width="21.140625" bestFit="1" customWidth="1"/>
    <col min="155" max="155" width="14" bestFit="1" customWidth="1"/>
    <col min="156" max="156" width="21.140625" bestFit="1" customWidth="1"/>
    <col min="157" max="157" width="22.28515625" bestFit="1" customWidth="1"/>
    <col min="158" max="158" width="14" bestFit="1" customWidth="1"/>
    <col min="159" max="159" width="21.140625" bestFit="1" customWidth="1"/>
    <col min="160" max="160" width="16.42578125" bestFit="1" customWidth="1"/>
    <col min="161" max="161" width="18.7109375" bestFit="1" customWidth="1"/>
    <col min="162" max="163" width="23.42578125" bestFit="1" customWidth="1"/>
    <col min="164" max="164" width="16.42578125" bestFit="1" customWidth="1"/>
    <col min="165" max="165" width="23.42578125" bestFit="1" customWidth="1"/>
    <col min="166" max="166" width="24.7109375" bestFit="1" customWidth="1"/>
    <col min="167" max="167" width="16.42578125" bestFit="1" customWidth="1"/>
    <col min="168" max="168" width="23.42578125" bestFit="1" customWidth="1"/>
    <col min="169" max="170" width="18.7109375" bestFit="1" customWidth="1"/>
    <col min="171" max="172" width="23.42578125" bestFit="1" customWidth="1"/>
    <col min="173" max="173" width="16.42578125" bestFit="1" customWidth="1"/>
    <col min="174" max="174" width="23.42578125" bestFit="1" customWidth="1"/>
    <col min="175" max="175" width="24.7109375" bestFit="1" customWidth="1"/>
    <col min="176" max="176" width="16.42578125" bestFit="1" customWidth="1"/>
    <col min="177" max="177" width="23.42578125" bestFit="1" customWidth="1"/>
    <col min="178" max="178" width="18.7109375" bestFit="1" customWidth="1"/>
  </cols>
  <sheetData>
    <row r="1" spans="1:17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10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7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</row>
    <row r="2" spans="1:178" x14ac:dyDescent="0.25">
      <c r="A2" t="s">
        <v>176</v>
      </c>
      <c r="C2" t="s">
        <v>176</v>
      </c>
      <c r="D2" t="s">
        <v>177</v>
      </c>
      <c r="E2" t="s">
        <v>178</v>
      </c>
      <c r="G2" t="s">
        <v>179</v>
      </c>
      <c r="H2" t="s">
        <v>180</v>
      </c>
      <c r="I2" t="s">
        <v>181</v>
      </c>
      <c r="J2" t="s">
        <v>176</v>
      </c>
      <c r="K2" t="s">
        <v>176</v>
      </c>
      <c r="L2" t="s">
        <v>182</v>
      </c>
      <c r="M2" t="s">
        <v>183</v>
      </c>
      <c r="N2" t="s">
        <v>184</v>
      </c>
      <c r="O2" t="s">
        <v>185</v>
      </c>
      <c r="P2" t="s">
        <v>186</v>
      </c>
      <c r="Q2" t="s">
        <v>187</v>
      </c>
      <c r="R2" t="s">
        <v>188</v>
      </c>
      <c r="S2" t="s">
        <v>183</v>
      </c>
      <c r="T2" t="s">
        <v>189</v>
      </c>
      <c r="U2" t="s">
        <v>190</v>
      </c>
      <c r="V2" t="s">
        <v>191</v>
      </c>
      <c r="W2" t="s">
        <v>192</v>
      </c>
      <c r="Y2">
        <v>1900085593</v>
      </c>
      <c r="Z2" t="s">
        <v>193</v>
      </c>
      <c r="AA2" t="s">
        <v>194</v>
      </c>
      <c r="AB2" t="s">
        <v>195</v>
      </c>
      <c r="AD2" t="s">
        <v>180</v>
      </c>
      <c r="AE2" t="s">
        <v>196</v>
      </c>
      <c r="AF2" t="s">
        <v>197</v>
      </c>
      <c r="AI2">
        <v>808000</v>
      </c>
      <c r="AJ2">
        <v>0</v>
      </c>
      <c r="AN2">
        <v>1</v>
      </c>
      <c r="AU2" s="2" t="str">
        <f>IF(ISNUMBER(FIND("Call Out",D2)),SUM(AG2:AH2)+SUM(AJ2:AM2)+SUM(AO2:AT2),IF(ISNUMBER(FIND("Renta Solicitada",D2)),IF(AND(AV2&lt;&gt;"",AV2&gt;0),IF(AND(AW2&lt;&gt;"",AW2&gt;0),AW2*(AV2/(SUMPRODUCT(--(L2:L6=L2),AV2:AV6))),""),""),""))</f>
        <v/>
      </c>
      <c r="AV2" s="2" t="str">
        <f t="shared" ref="AV2:AV6" si="0">IF(ISNUMBER(FIND("Call Out",D2)),"",IF(ISNUMBER(FIND("Renta Solicitada",D2)),SUM(AG2:AH2)+SUM(AJ2:AM2)+SUM(AO2:AT2),""))</f>
        <v/>
      </c>
      <c r="AY2" s="2">
        <f t="shared" ref="AY2:AY6" si="1">PRODUCT(AU2,AX2)</f>
        <v>0</v>
      </c>
      <c r="BI2" t="s">
        <v>198</v>
      </c>
    </row>
    <row r="3" spans="1:178" x14ac:dyDescent="0.25">
      <c r="A3" t="s">
        <v>199</v>
      </c>
      <c r="C3" t="s">
        <v>199</v>
      </c>
      <c r="D3" t="s">
        <v>200</v>
      </c>
      <c r="E3" t="s">
        <v>178</v>
      </c>
      <c r="G3" t="s">
        <v>179</v>
      </c>
      <c r="H3" t="s">
        <v>201</v>
      </c>
      <c r="I3" t="s">
        <v>202</v>
      </c>
      <c r="J3" t="s">
        <v>199</v>
      </c>
      <c r="K3" t="s">
        <v>199</v>
      </c>
      <c r="L3" t="s">
        <v>182</v>
      </c>
      <c r="M3" t="s">
        <v>203</v>
      </c>
      <c r="N3" t="s">
        <v>203</v>
      </c>
      <c r="O3" t="s">
        <v>185</v>
      </c>
      <c r="P3" t="s">
        <v>204</v>
      </c>
      <c r="Q3" t="s">
        <v>205</v>
      </c>
      <c r="R3" t="s">
        <v>206</v>
      </c>
      <c r="S3" t="s">
        <v>207</v>
      </c>
      <c r="T3" t="s">
        <v>189</v>
      </c>
      <c r="U3" t="s">
        <v>208</v>
      </c>
      <c r="V3" t="s">
        <v>191</v>
      </c>
      <c r="W3" t="s">
        <v>192</v>
      </c>
      <c r="Y3">
        <v>1900060816</v>
      </c>
      <c r="Z3" t="s">
        <v>209</v>
      </c>
      <c r="AA3" t="s">
        <v>210</v>
      </c>
      <c r="AB3" t="s">
        <v>211</v>
      </c>
      <c r="AC3">
        <v>465.85</v>
      </c>
      <c r="AD3" t="s">
        <v>201</v>
      </c>
      <c r="AE3" t="s">
        <v>212</v>
      </c>
      <c r="AF3" t="s">
        <v>213</v>
      </c>
      <c r="AU3" s="2" t="str">
        <f>IF(ISNUMBER(FIND("Call Out",D3)),SUM(AG3:AH3)+SUM(AJ3:AM3)+SUM(AO3:AT3),IF(ISNUMBER(FIND("Renta Solicitada",D3)),IF(AND(AV3&lt;&gt;"",AV3&gt;0),IF(AND(AW3&lt;&gt;"",AW3&gt;0),AW3*(AV3/(SUMPRODUCT(--(L2:L6=L3),AV2:AV6))),""),""),""))</f>
        <v/>
      </c>
      <c r="AV3" s="2" t="str">
        <f t="shared" si="0"/>
        <v/>
      </c>
      <c r="AY3" s="2">
        <f t="shared" si="1"/>
        <v>0</v>
      </c>
      <c r="BI3" t="s">
        <v>214</v>
      </c>
    </row>
    <row r="4" spans="1:178" x14ac:dyDescent="0.25">
      <c r="A4" t="s">
        <v>215</v>
      </c>
      <c r="C4" t="s">
        <v>215</v>
      </c>
      <c r="D4" t="s">
        <v>177</v>
      </c>
      <c r="E4" t="s">
        <v>178</v>
      </c>
      <c r="G4" t="s">
        <v>179</v>
      </c>
      <c r="H4" t="s">
        <v>216</v>
      </c>
      <c r="I4" t="s">
        <v>217</v>
      </c>
      <c r="J4" t="s">
        <v>215</v>
      </c>
      <c r="K4" t="s">
        <v>215</v>
      </c>
      <c r="L4" t="s">
        <v>182</v>
      </c>
      <c r="M4" t="s">
        <v>183</v>
      </c>
      <c r="N4" t="s">
        <v>218</v>
      </c>
      <c r="O4" t="s">
        <v>185</v>
      </c>
      <c r="P4" t="s">
        <v>219</v>
      </c>
      <c r="Q4" t="s">
        <v>219</v>
      </c>
      <c r="R4" t="s">
        <v>220</v>
      </c>
      <c r="S4" t="s">
        <v>183</v>
      </c>
      <c r="T4" t="s">
        <v>189</v>
      </c>
      <c r="U4" t="s">
        <v>221</v>
      </c>
      <c r="V4" t="s">
        <v>191</v>
      </c>
      <c r="W4" t="s">
        <v>192</v>
      </c>
      <c r="Y4">
        <v>1900082396</v>
      </c>
      <c r="Z4" t="s">
        <v>222</v>
      </c>
      <c r="AA4" t="s">
        <v>223</v>
      </c>
      <c r="AB4" t="s">
        <v>223</v>
      </c>
      <c r="AD4" t="s">
        <v>216</v>
      </c>
      <c r="AE4" t="s">
        <v>196</v>
      </c>
      <c r="AF4" t="s">
        <v>224</v>
      </c>
      <c r="AI4">
        <v>666926</v>
      </c>
      <c r="AJ4">
        <v>666926</v>
      </c>
      <c r="AN4">
        <v>4</v>
      </c>
      <c r="AU4" s="2" t="str">
        <f>IF(ISNUMBER(FIND("Call Out",D4)),SUM(AG4:AH4)+SUM(AJ4:AM4)+SUM(AO4:AT4),IF(ISNUMBER(FIND("Renta Solicitada",D4)),IF(AND(AV4&lt;&gt;"",AV4&gt;0),IF(AND(AW4&lt;&gt;"",AW4&gt;0),AW4*(AV4/(SUMPRODUCT(--(L2:L6=L4),AV2:AV6))),""),""),""))</f>
        <v/>
      </c>
      <c r="AV4" s="2" t="str">
        <f t="shared" si="0"/>
        <v/>
      </c>
      <c r="AY4" s="2">
        <f t="shared" si="1"/>
        <v>0</v>
      </c>
      <c r="BI4" t="s">
        <v>225</v>
      </c>
    </row>
    <row r="5" spans="1:178" x14ac:dyDescent="0.25">
      <c r="A5" t="s">
        <v>226</v>
      </c>
      <c r="C5" t="s">
        <v>226</v>
      </c>
      <c r="D5" t="s">
        <v>200</v>
      </c>
      <c r="E5" t="s">
        <v>178</v>
      </c>
      <c r="G5" t="s">
        <v>179</v>
      </c>
      <c r="H5" t="s">
        <v>227</v>
      </c>
      <c r="I5" t="s">
        <v>228</v>
      </c>
      <c r="J5" t="s">
        <v>226</v>
      </c>
      <c r="K5" t="s">
        <v>226</v>
      </c>
      <c r="L5" t="s">
        <v>182</v>
      </c>
      <c r="M5" t="s">
        <v>229</v>
      </c>
      <c r="N5" t="s">
        <v>229</v>
      </c>
      <c r="O5" t="s">
        <v>185</v>
      </c>
      <c r="P5" t="s">
        <v>230</v>
      </c>
      <c r="Q5" t="s">
        <v>205</v>
      </c>
      <c r="R5" t="s">
        <v>206</v>
      </c>
      <c r="S5" t="s">
        <v>207</v>
      </c>
      <c r="T5" t="s">
        <v>189</v>
      </c>
      <c r="U5" t="s">
        <v>208</v>
      </c>
      <c r="V5" t="s">
        <v>191</v>
      </c>
      <c r="W5" t="s">
        <v>192</v>
      </c>
      <c r="Y5">
        <v>1900081823</v>
      </c>
      <c r="Z5" t="s">
        <v>231</v>
      </c>
      <c r="AA5" t="s">
        <v>232</v>
      </c>
      <c r="AB5" t="s">
        <v>232</v>
      </c>
      <c r="AC5">
        <v>107.18</v>
      </c>
      <c r="AD5" t="s">
        <v>227</v>
      </c>
      <c r="AE5" t="s">
        <v>196</v>
      </c>
      <c r="AF5" t="s">
        <v>197</v>
      </c>
      <c r="AU5" s="2" t="str">
        <f>IF(ISNUMBER(FIND("Call Out",D5)),SUM(AG5:AH5)+SUM(AJ5:AM5)+SUM(AO5:AT5),IF(ISNUMBER(FIND("Renta Solicitada",D5)),IF(AND(AV5&lt;&gt;"",AV5&gt;0),IF(AND(AW5&lt;&gt;"",AW5&gt;0),AW5*(AV5/(SUMPRODUCT(--(L2:L6=L5),AV2:AV6))),""),""),""))</f>
        <v/>
      </c>
      <c r="AV5" s="2" t="str">
        <f t="shared" si="0"/>
        <v/>
      </c>
      <c r="AY5" s="2">
        <f t="shared" si="1"/>
        <v>0</v>
      </c>
      <c r="BI5" t="s">
        <v>233</v>
      </c>
    </row>
    <row r="6" spans="1:178" x14ac:dyDescent="0.25">
      <c r="A6" t="s">
        <v>234</v>
      </c>
      <c r="C6" t="s">
        <v>234</v>
      </c>
      <c r="D6" t="s">
        <v>235</v>
      </c>
      <c r="E6" t="s">
        <v>178</v>
      </c>
      <c r="G6" t="s">
        <v>179</v>
      </c>
      <c r="H6" t="s">
        <v>236</v>
      </c>
      <c r="I6" t="s">
        <v>237</v>
      </c>
      <c r="J6" t="s">
        <v>234</v>
      </c>
      <c r="K6" t="s">
        <v>234</v>
      </c>
      <c r="L6" t="s">
        <v>182</v>
      </c>
      <c r="M6" t="s">
        <v>238</v>
      </c>
      <c r="N6" t="s">
        <v>238</v>
      </c>
      <c r="O6" t="s">
        <v>185</v>
      </c>
      <c r="P6" t="s">
        <v>239</v>
      </c>
      <c r="Q6" t="s">
        <v>240</v>
      </c>
      <c r="R6" t="s">
        <v>188</v>
      </c>
      <c r="S6" t="s">
        <v>207</v>
      </c>
      <c r="T6" t="s">
        <v>189</v>
      </c>
      <c r="U6" t="s">
        <v>241</v>
      </c>
      <c r="V6" t="s">
        <v>191</v>
      </c>
      <c r="W6" t="s">
        <v>192</v>
      </c>
      <c r="Y6">
        <v>1900038490</v>
      </c>
      <c r="Z6" t="s">
        <v>193</v>
      </c>
      <c r="AA6" t="s">
        <v>242</v>
      </c>
      <c r="AB6" t="s">
        <v>243</v>
      </c>
      <c r="AD6" t="s">
        <v>236</v>
      </c>
      <c r="AE6" t="s">
        <v>244</v>
      </c>
      <c r="AF6" t="s">
        <v>245</v>
      </c>
      <c r="AU6" s="2" t="str">
        <f>IF(ISNUMBER(FIND("Call Out",D6)),SUM(AG6:AH6)+SUM(AJ6:AM6)+SUM(AO6:AT6),IF(ISNUMBER(FIND("Renta Solicitada",D6)),IF(AND(AV6&lt;&gt;"",AV6&gt;0),IF(AND(AW6&lt;&gt;"",AW6&gt;0),AW6*(AV6/(SUMPRODUCT(--(L2:L6=L6),AV2:AV6))),""),""),""))</f>
        <v/>
      </c>
      <c r="AV6" s="2" t="str">
        <f t="shared" si="0"/>
        <v/>
      </c>
      <c r="AY6" s="2">
        <f t="shared" si="1"/>
        <v>0</v>
      </c>
      <c r="BI6" t="s">
        <v>246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Julián Darío Romero Romero</cp:lastModifiedBy>
  <dcterms:created xsi:type="dcterms:W3CDTF">2024-02-11T00:50:59Z</dcterms:created>
  <dcterms:modified xsi:type="dcterms:W3CDTF">2024-02-11T01:00:37Z</dcterms:modified>
  <cp:category/>
</cp:coreProperties>
</file>