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<sst xmlns="http://schemas.openxmlformats.org/spreadsheetml/2006/main" uniqueCount="319">
  <si>
    <t>NN</t>
  </si>
  <si>
    <t>NN-Copia</t>
  </si>
  <si>
    <t>GS</t>
  </si>
  <si>
    <t>ESTADO</t>
  </si>
  <si>
    <t>HORAS</t>
  </si>
  <si>
    <t>TRASBORDO</t>
  </si>
  <si>
    <t>TIPO DE VIAJE</t>
  </si>
  <si>
    <t>Created</t>
  </si>
  <si>
    <t>Logistic Cordinator</t>
  </si>
  <si>
    <t>Order Base</t>
  </si>
  <si>
    <t>Shipment</t>
  </si>
  <si>
    <t>Period</t>
  </si>
  <si>
    <t>Vehicle plate</t>
  </si>
  <si>
    <t>Real Plate services</t>
  </si>
  <si>
    <t>Rechargable Cost To Client</t>
  </si>
  <si>
    <t>BL</t>
  </si>
  <si>
    <t>BL:DV Seg Level 1</t>
  </si>
  <si>
    <t>BL:DV Seg Level 2</t>
  </si>
  <si>
    <t>Service Type</t>
  </si>
  <si>
    <t>Service Category</t>
  </si>
  <si>
    <t>Suppliers</t>
  </si>
  <si>
    <t>Vehicle Type</t>
  </si>
  <si>
    <t>Vehicle Type_Categoria</t>
  </si>
  <si>
    <t>Driver</t>
  </si>
  <si>
    <t>Driver GIN</t>
  </si>
  <si>
    <t>Requester</t>
  </si>
  <si>
    <t>Origin</t>
  </si>
  <si>
    <t>Destination</t>
  </si>
  <si>
    <t>Distance KM</t>
  </si>
  <si>
    <t>Fecha y hora de creacion de OB</t>
  </si>
  <si>
    <t>Fecha y hora de cargue</t>
  </si>
  <si>
    <t>Fecha Finalizacion</t>
  </si>
  <si>
    <t>Freight</t>
  </si>
  <si>
    <t>ReturnCost</t>
  </si>
  <si>
    <t>StandByDays</t>
  </si>
  <si>
    <t>CostStandby</t>
  </si>
  <si>
    <t>AditionalDriver</t>
  </si>
  <si>
    <t>EquimentRentalForkliftCranes</t>
  </si>
  <si>
    <t>AdditionalCostKM</t>
  </si>
  <si>
    <t>DaysOfServices</t>
  </si>
  <si>
    <t>Escorts</t>
  </si>
  <si>
    <t>Other cost</t>
  </si>
  <si>
    <t>Cost for Canceled</t>
  </si>
  <si>
    <t>Cost for Emergencies</t>
  </si>
  <si>
    <t>Emergency</t>
  </si>
  <si>
    <t>Discount</t>
  </si>
  <si>
    <t>Total Cost COP</t>
  </si>
  <si>
    <t>COMPARATIVO</t>
  </si>
  <si>
    <t>VALOR RENTA</t>
  </si>
  <si>
    <t>USD exchange rate</t>
  </si>
  <si>
    <t>Total Cost USD</t>
  </si>
  <si>
    <t>OrderBase</t>
  </si>
  <si>
    <t>Freight Form</t>
  </si>
  <si>
    <t>PONumber</t>
  </si>
  <si>
    <t>PO_GR</t>
  </si>
  <si>
    <t>NOInvoice</t>
  </si>
  <si>
    <t>InvoiceStatus</t>
  </si>
  <si>
    <t>LogisticsCordinator</t>
  </si>
  <si>
    <t>GLAccountType</t>
  </si>
  <si>
    <t>WSB</t>
  </si>
  <si>
    <t>Accrual</t>
  </si>
  <si>
    <t>PO SAP Material</t>
  </si>
  <si>
    <t>ImportInvoice</t>
  </si>
  <si>
    <t>DO</t>
  </si>
  <si>
    <t>GuiaProveedor</t>
  </si>
  <si>
    <t>Comments Final</t>
  </si>
  <si>
    <t>Created By</t>
  </si>
  <si>
    <t>GL Account</t>
  </si>
  <si>
    <t>MATERIAL TYPE</t>
  </si>
  <si>
    <t>Item Type</t>
  </si>
  <si>
    <t>Path</t>
  </si>
  <si>
    <t>Conductor</t>
  </si>
  <si>
    <t>Fecha Partida</t>
  </si>
  <si>
    <t>Fecha Llegada</t>
  </si>
  <si>
    <t>RequirementQuality -R-</t>
  </si>
  <si>
    <t>TripStatus -R-</t>
  </si>
  <si>
    <t>Vehicle Type ECU:Category -R-</t>
  </si>
  <si>
    <t>Comments -R-</t>
  </si>
  <si>
    <t>EJourneyNumber -R-</t>
  </si>
  <si>
    <t>Origin -R-</t>
  </si>
  <si>
    <t>Destination -R-</t>
  </si>
  <si>
    <t>DistanceKMS -R-</t>
  </si>
  <si>
    <t>Shipment -R-</t>
  </si>
  <si>
    <t>LogisticsCordinator -R-</t>
  </si>
  <si>
    <t>Departur Date -R-</t>
  </si>
  <si>
    <t>Return Date -R-</t>
  </si>
  <si>
    <t>Freight -R-</t>
  </si>
  <si>
    <t>ReturnCost -R-</t>
  </si>
  <si>
    <t>StandByDays -R-</t>
  </si>
  <si>
    <t>CostStandby -R-</t>
  </si>
  <si>
    <t>AditionalDriver -R-</t>
  </si>
  <si>
    <t>EquimentRentalForkliftCranes -R-</t>
  </si>
  <si>
    <t>AdditionalCostKM -R-</t>
  </si>
  <si>
    <t>CostoDiaDeTrabajo -R-</t>
  </si>
  <si>
    <t>Escoltas -R-</t>
  </si>
  <si>
    <t>Otros -R-</t>
  </si>
  <si>
    <t>Discount -R-</t>
  </si>
  <si>
    <t>TotalCostLocalCurrency -R-</t>
  </si>
  <si>
    <t>Cost Callout Rent OFS -R-</t>
  </si>
  <si>
    <t>RequirementQuality -MI1-</t>
  </si>
  <si>
    <t>TripStatus -MI1-</t>
  </si>
  <si>
    <t>Vehicle Type ECU:Category -MI1-</t>
  </si>
  <si>
    <t>Comments -MI1-</t>
  </si>
  <si>
    <t>EJourneyNumber -MI1-</t>
  </si>
  <si>
    <t>Origin -MI1-</t>
  </si>
  <si>
    <t>Destination -MI1-</t>
  </si>
  <si>
    <t>DistanceKMS -MI1-</t>
  </si>
  <si>
    <t>Shipment -MI1-</t>
  </si>
  <si>
    <t>LogisticsCordinator -MI1-</t>
  </si>
  <si>
    <t>Departur Date -MI1-</t>
  </si>
  <si>
    <t>Return Date -MI1-</t>
  </si>
  <si>
    <t>Freight -MI1-</t>
  </si>
  <si>
    <t>ReturnCost -MI1-</t>
  </si>
  <si>
    <t>StandByDays -MI1-</t>
  </si>
  <si>
    <t>CostStandby -MI1-</t>
  </si>
  <si>
    <t>AditionalDriver -MI1-</t>
  </si>
  <si>
    <t>EquimentRentalForkliftCranes -MI1-</t>
  </si>
  <si>
    <t>AdditionalCostKM -MI1-</t>
  </si>
  <si>
    <t>CostoDiaDeTrabajo -MI1-</t>
  </si>
  <si>
    <t>Escoltas -MI1-</t>
  </si>
  <si>
    <t>Otros -MI1-</t>
  </si>
  <si>
    <t>Discount -MI1-</t>
  </si>
  <si>
    <t>TotalCostLocalCurrency -MI1-</t>
  </si>
  <si>
    <t>Cost Callout Rent OFS -MI1-</t>
  </si>
  <si>
    <t>RequirementQuality -MI2-</t>
  </si>
  <si>
    <t>TripStatus -MI2-</t>
  </si>
  <si>
    <t>Vehicle Type ECU:Category -MI2-</t>
  </si>
  <si>
    <t>Comments -MI2-</t>
  </si>
  <si>
    <t>EJourneyNumber -MI2-</t>
  </si>
  <si>
    <t>Origin -MI2-</t>
  </si>
  <si>
    <t>Destination -MI2-</t>
  </si>
  <si>
    <t>DistanceKMS -MI2-</t>
  </si>
  <si>
    <t>Shipment -MI2-</t>
  </si>
  <si>
    <t>LogisticsCordinator -MI2-</t>
  </si>
  <si>
    <t>Departur Date -MI2-</t>
  </si>
  <si>
    <t>Return Date -MI2-</t>
  </si>
  <si>
    <t>Freight -MI2-</t>
  </si>
  <si>
    <t>ReturnCost -MI2-</t>
  </si>
  <si>
    <t>StandByDays -MI2-</t>
  </si>
  <si>
    <t>CostStandby -MI2-</t>
  </si>
  <si>
    <t>AditionalDriver -MI2-</t>
  </si>
  <si>
    <t>EquimentRentalForkliftCranes -MI2-</t>
  </si>
  <si>
    <t>AdditionalCostKM -MI2-</t>
  </si>
  <si>
    <t>CostoDiaDeTrabajo -MI2-</t>
  </si>
  <si>
    <t>Escoltas -MI2-</t>
  </si>
  <si>
    <t>Otros -MI2-</t>
  </si>
  <si>
    <t>Discount -MI2-</t>
  </si>
  <si>
    <t>TotalCostLocalCurrency -MI2-</t>
  </si>
  <si>
    <t>Cost Callout Rent OFS -MI2-</t>
  </si>
  <si>
    <t>NOInvoice -R-</t>
  </si>
  <si>
    <t>InvoiceStatus -R-</t>
  </si>
  <si>
    <t>GLAccountType -R-</t>
  </si>
  <si>
    <t>Accrual -R-</t>
  </si>
  <si>
    <t>GuiaProveedor -R-</t>
  </si>
  <si>
    <t>Comments Final -R-</t>
  </si>
  <si>
    <t>Created -R-</t>
  </si>
  <si>
    <t>MATERIAL TYPE -R-</t>
  </si>
  <si>
    <t>Item type -R-</t>
  </si>
  <si>
    <t>NOInvoice -MI1-</t>
  </si>
  <si>
    <t>InvoiceStatus -MI1-</t>
  </si>
  <si>
    <t>GLAccountType -MI1-</t>
  </si>
  <si>
    <t>Accrual -MI1-</t>
  </si>
  <si>
    <t>GuiaProveedor -MI1-</t>
  </si>
  <si>
    <t>Comments Final -MI1-</t>
  </si>
  <si>
    <t>Created -MI1-</t>
  </si>
  <si>
    <t>MATERIAL TYPE -MI1-</t>
  </si>
  <si>
    <t>Item type -MI1-</t>
  </si>
  <si>
    <t>NOInvoice -MI2-</t>
  </si>
  <si>
    <t>InvoiceStatus -MI2-</t>
  </si>
  <si>
    <t>GLAccountType -MI2-</t>
  </si>
  <si>
    <t>Accrual -MI2-</t>
  </si>
  <si>
    <t>GuiaProveedor -MI2-</t>
  </si>
  <si>
    <t>Comments Final -MI2-</t>
  </si>
  <si>
    <t>Created -MI2-</t>
  </si>
  <si>
    <t>MATERIAL TYPE -MI2-</t>
  </si>
  <si>
    <t>Item type -MI2-</t>
  </si>
  <si>
    <t>GS15726</t>
  </si>
  <si>
    <t>INICIO DE RUTA POR CONDUCTOR DIURNO</t>
  </si>
  <si>
    <t>12h</t>
  </si>
  <si>
    <t>VIAJE POR EMERGENCIA LIVIANO. (MISMO DíA ó DESPUéS DE LAS 2PM EL DíA SIGUIENTE / APROBACIóN REMBERTH JIMENEZ).</t>
  </si>
  <si>
    <t>04/28/2024 08:25:09</t>
  </si>
  <si>
    <t>COSMOTRANS COORDINADOR</t>
  </si>
  <si>
    <t>May-24</t>
  </si>
  <si>
    <t>TFX160</t>
  </si>
  <si>
    <t>TFX160-TAR647</t>
  </si>
  <si>
    <t>NO</t>
  </si>
  <si>
    <t>WLES</t>
  </si>
  <si>
    <t>RPE</t>
  </si>
  <si>
    <t>RPF</t>
  </si>
  <si>
    <t>RENTA FIJA OFS</t>
  </si>
  <si>
    <t>DOMESTIC</t>
  </si>
  <si>
    <t>COSMOTRANS</t>
  </si>
  <si>
    <t>PICKUP</t>
  </si>
  <si>
    <t>LIGHT</t>
  </si>
  <si>
    <t>ADRIANA PEñALOZA</t>
  </si>
  <si>
    <t>VILLAVICENCIO</t>
  </si>
  <si>
    <t>POZO CASE 0090 EN RUBIALES</t>
  </si>
  <si>
    <t>04/28/2024 11:00:00</t>
  </si>
  <si>
    <t>04/28/2024 19:00:00</t>
  </si>
  <si>
    <t>J.24.037189</t>
  </si>
  <si>
    <t>GS15725</t>
  </si>
  <si>
    <t>ASIGNACIóN CONDUTOR CALL OUT</t>
  </si>
  <si>
    <t>24h</t>
  </si>
  <si>
    <t>VIAJE NORMAL.</t>
  </si>
  <si>
    <t>04/27/2024 15:46:10</t>
  </si>
  <si>
    <t>PROTUCOL COL_PROTURCOL</t>
  </si>
  <si>
    <t>LJT099</t>
  </si>
  <si>
    <t>CALL OUT</t>
  </si>
  <si>
    <t>COL_PROTURCOL</t>
  </si>
  <si>
    <t>YOPAL</t>
  </si>
  <si>
    <t>FLORENA IP17</t>
  </si>
  <si>
    <t>04/28/2024 15:43:00</t>
  </si>
  <si>
    <t>05/05/2024 15:43:00</t>
  </si>
  <si>
    <t>J.24.033918</t>
  </si>
  <si>
    <t>GS15722</t>
  </si>
  <si>
    <t>FIN DE RUTA</t>
  </si>
  <si>
    <t>04/27/2024 11:20:41</t>
  </si>
  <si>
    <t>GERARDO JOSE RIVERA BARRIOS</t>
  </si>
  <si>
    <t>KOK754</t>
  </si>
  <si>
    <t>WLPS</t>
  </si>
  <si>
    <t>RPI</t>
  </si>
  <si>
    <t>COL_BARUC SAS</t>
  </si>
  <si>
    <t>JOSE MAURICIO CASTRO PLAZAS</t>
  </si>
  <si>
    <t xml:space="preserve">SINCELEJO </t>
  </si>
  <si>
    <t xml:space="preserve">BARRANQUILLA </t>
  </si>
  <si>
    <t>04/28/2024 10:12:00</t>
  </si>
  <si>
    <t>04/29/2024 20:30:00</t>
  </si>
  <si>
    <t xml:space="preserve"> A.1039574.38.03 - J.24.033915</t>
  </si>
  <si>
    <t>GS15721</t>
  </si>
  <si>
    <t>04/27/2024 10:49:49</t>
  </si>
  <si>
    <t>TAR646</t>
  </si>
  <si>
    <t>TAR646-TFX478</t>
  </si>
  <si>
    <t>ESP</t>
  </si>
  <si>
    <t>WPRS</t>
  </si>
  <si>
    <t>PRS</t>
  </si>
  <si>
    <t>NANCY BERMUDEZ</t>
  </si>
  <si>
    <t>ACACIAS</t>
  </si>
  <si>
    <t>VILLA NUEVA</t>
  </si>
  <si>
    <t>04/28/2024 13:00:00</t>
  </si>
  <si>
    <t>04/28/2024 18:02:00</t>
  </si>
  <si>
    <t>CO100053</t>
  </si>
  <si>
    <t>GS15720</t>
  </si>
  <si>
    <t>04/27/2024 10:48:08</t>
  </si>
  <si>
    <t>WDT825</t>
  </si>
  <si>
    <t>WIT</t>
  </si>
  <si>
    <t>WCF</t>
  </si>
  <si>
    <t>WEC</t>
  </si>
  <si>
    <t>SEBASTIAN SERRANO</t>
  </si>
  <si>
    <t>04/28/2024 06:00:00</t>
  </si>
  <si>
    <t>04/29/2024 18:00:00</t>
  </si>
  <si>
    <t>CO100061</t>
  </si>
  <si>
    <t>GS15719</t>
  </si>
  <si>
    <t>04/27/2024 10:44:50</t>
  </si>
  <si>
    <t>TAR541</t>
  </si>
  <si>
    <t>TAR541-TFX480</t>
  </si>
  <si>
    <t>04/28/2024 07:00:00</t>
  </si>
  <si>
    <t>04/28/2024 15:00:00</t>
  </si>
  <si>
    <t>GS15718</t>
  </si>
  <si>
    <t>04/27/2024 10:40:34</t>
  </si>
  <si>
    <t>JOHAN CABRERA 3146395911 - 1900082396 - 1112472048</t>
  </si>
  <si>
    <t>GUQ925</t>
  </si>
  <si>
    <t>GSS</t>
  </si>
  <si>
    <t>WCM</t>
  </si>
  <si>
    <t>COL_PORTRANS</t>
  </si>
  <si>
    <t>VILLANUEVA</t>
  </si>
  <si>
    <t>04/28/2024 16:00:00</t>
  </si>
  <si>
    <t>CO100062</t>
  </si>
  <si>
    <t>GS15716</t>
  </si>
  <si>
    <t>04/27/2024 09:57:35</t>
  </si>
  <si>
    <t>TAR554</t>
  </si>
  <si>
    <t>TAR554-TFX479</t>
  </si>
  <si>
    <t>BASE COTA - AEROPUERTO</t>
  </si>
  <si>
    <t>04/28/2024 18:00:00</t>
  </si>
  <si>
    <t>GS15714</t>
  </si>
  <si>
    <t>04/27/2024 08:49:33</t>
  </si>
  <si>
    <t>TAR552</t>
  </si>
  <si>
    <t>TAR552-TFX160</t>
  </si>
  <si>
    <t>WPS</t>
  </si>
  <si>
    <t>RPS</t>
  </si>
  <si>
    <t>LUIS CARLOS ROA GONZALEZ</t>
  </si>
  <si>
    <t xml:space="preserve">VILLAVICENCIO </t>
  </si>
  <si>
    <t>04/28/2024 08:48:00</t>
  </si>
  <si>
    <t>04/28/2024 18:12:00</t>
  </si>
  <si>
    <t>CO100066</t>
  </si>
  <si>
    <t>GS15710</t>
  </si>
  <si>
    <t>04/26/2024 21:15:10</t>
  </si>
  <si>
    <t>WDT576</t>
  </si>
  <si>
    <t>YOPAL-HOTEL</t>
  </si>
  <si>
    <t>PAUTO SUR CP 10</t>
  </si>
  <si>
    <t>04/27/2024 21:08:00</t>
  </si>
  <si>
    <t>04/30/2024 21:08:00</t>
  </si>
  <si>
    <t>J.24.028720</t>
  </si>
  <si>
    <t>GS15705</t>
  </si>
  <si>
    <t>04/26/2024 16:26:20</t>
  </si>
  <si>
    <t>COLOMBIANA DE TRANSPORTES DEL NORTE S.A.S COL_COTRANSNOR</t>
  </si>
  <si>
    <t>LPZ215</t>
  </si>
  <si>
    <t>TCPF</t>
  </si>
  <si>
    <t>COL_COTRANSNOR</t>
  </si>
  <si>
    <t xml:space="preserve">RUBER BENCOMO </t>
  </si>
  <si>
    <t>PAZ DE ARIPORO</t>
  </si>
  <si>
    <t>04/28/2024 06:25:00</t>
  </si>
  <si>
    <t>05/12/2024 16:25:00</t>
  </si>
  <si>
    <t>CO100041</t>
  </si>
  <si>
    <t>GS15701</t>
  </si>
  <si>
    <t>04/26/2024 14:59:31</t>
  </si>
  <si>
    <t>SEBASTIAN TRUJILLO</t>
  </si>
  <si>
    <t>Apr-24</t>
  </si>
  <si>
    <t>LLP991</t>
  </si>
  <si>
    <t>COL_MASA_LIVIANOS</t>
  </si>
  <si>
    <t>PUERTO GAITAN</t>
  </si>
  <si>
    <t>05/12/2024 18:00:00</t>
  </si>
  <si>
    <t>GS15696</t>
  </si>
  <si>
    <t>04/26/2024 12:28:07</t>
  </si>
  <si>
    <t>EDINSON TORRES ALVEAR</t>
  </si>
  <si>
    <t>TAR742</t>
  </si>
  <si>
    <t>LWL812</t>
  </si>
  <si>
    <t>TORRES ALVEAR</t>
  </si>
  <si>
    <t>CANTAGALLO</t>
  </si>
  <si>
    <t>05/10/2024 18:00:00</t>
  </si>
</sst>
</file>

<file path=xl/styles.xml><?xml version="1.0" encoding="utf-8"?>
<styleSheet xmlns="http://schemas.openxmlformats.org/spreadsheetml/2006/main" xml:space="preserve">
  <numFmts count="1">
    <numFmt numFmtId="164" formatCode="_(* #,##0.00_);_(* (#,##0.00);_(* 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V14"/>
  <sheetViews>
    <sheetView tabSelected="1" workbookViewId="0" showGridLines="true" showRowColHeaders="1">
      <selection activeCell="AY14" sqref="AY14"/>
    </sheetView>
  </sheetViews>
  <sheetFormatPr defaultRowHeight="14.4" outlineLevelRow="0" outlineLevelCol="0"/>
  <cols>
    <col min="1" max="1" width="9.283447000000001" bestFit="true" customWidth="true" style="0"/>
    <col min="2" max="2" width="10.568848" bestFit="true" customWidth="true" style="0"/>
    <col min="3" max="3" width="9.283447000000001" bestFit="true" customWidth="true" style="0"/>
    <col min="4" max="4" width="42.418213" bestFit="true" customWidth="true" style="0"/>
    <col min="5" max="5" width="6.998291" bestFit="true" customWidth="true" style="0"/>
    <col min="6" max="6" width="11.711426" bestFit="true" customWidth="true" style="0"/>
    <col min="7" max="7" width="130.825195" bestFit="true" customWidth="true" style="0"/>
    <col min="8" max="8" width="23.422852" bestFit="true" customWidth="true" style="0"/>
    <col min="9" max="9" width="67.126465" bestFit="true" customWidth="true" style="0"/>
    <col min="10" max="10" width="12.854004" bestFit="true" customWidth="true" style="0"/>
    <col min="11" max="11" width="10.568848" bestFit="true" customWidth="true" style="0"/>
    <col min="12" max="12" width="8.140869" bestFit="true" customWidth="true" style="0"/>
    <col min="13" max="13" width="16.424561" bestFit="true" customWidth="true" style="0"/>
    <col min="14" max="14" width="23.422852" bestFit="true" customWidth="true" style="0"/>
    <col min="15" max="15" width="31.706543" bestFit="true" customWidth="true" style="0"/>
    <col min="16" max="16" width="5.855713" bestFit="true" customWidth="true" style="0"/>
    <col min="17" max="17" width="21.137695" bestFit="true" customWidth="true" style="0"/>
    <col min="18" max="18" width="21.137695" bestFit="true" customWidth="true" style="0"/>
    <col min="19" max="19" width="17.567139" bestFit="true" customWidth="true" style="0"/>
    <col min="20" max="20" width="19.995117" bestFit="true" customWidth="true" style="0"/>
    <col min="21" max="21" width="21.137695" bestFit="true" customWidth="true" style="0"/>
    <col min="22" max="22" width="15.281982" bestFit="true" customWidth="true" style="0"/>
    <col min="23" max="23" width="26.993408" bestFit="true" customWidth="true" style="0"/>
    <col min="24" max="24" width="8.140869" bestFit="true" customWidth="true" style="0"/>
    <col min="25" max="25" width="12.854004" bestFit="true" customWidth="true" style="0"/>
    <col min="26" max="26" width="32.991943" bestFit="true" customWidth="true" style="0"/>
    <col min="27" max="27" width="17.567139" bestFit="true" customWidth="true" style="0"/>
    <col min="28" max="28" width="31.706543" bestFit="true" customWidth="true" style="0"/>
    <col min="29" max="29" width="13.996582" bestFit="true" customWidth="true" style="0"/>
    <col min="30" max="30" width="36.419678" bestFit="true" customWidth="true" style="0"/>
    <col min="31" max="31" width="26.993408" bestFit="true" customWidth="true" style="0"/>
    <col min="32" max="32" width="23.422852" bestFit="true" customWidth="true" style="0"/>
    <col min="33" max="33" width="9.283447000000001" bestFit="true" customWidth="true" style="0"/>
    <col min="34" max="34" width="12.854004" bestFit="true" customWidth="true" style="0"/>
    <col min="35" max="35" width="13.996582" bestFit="true" customWidth="true" style="0"/>
    <col min="36" max="36" width="13.996582" bestFit="true" customWidth="true" style="0"/>
    <col min="37" max="37" width="18.709717" bestFit="true" customWidth="true" style="0"/>
    <col min="38" max="38" width="34.134521" bestFit="true" customWidth="true" style="0"/>
    <col min="39" max="39" width="19.995117" bestFit="true" customWidth="true" style="0"/>
    <col min="40" max="40" width="17.567139" bestFit="true" customWidth="true" style="0"/>
    <col min="41" max="41" width="9.283447000000001" bestFit="true" customWidth="true" style="0"/>
    <col min="42" max="42" width="12.854004" bestFit="true" customWidth="true" style="0"/>
    <col min="43" max="43" width="21.137695" bestFit="true" customWidth="true" style="0"/>
    <col min="44" max="44" width="24.708252" bestFit="true" customWidth="true" style="0"/>
    <col min="45" max="45" width="11.711426" bestFit="true" customWidth="true" style="0"/>
    <col min="46" max="46" width="10.568848" bestFit="true" customWidth="true" style="0"/>
    <col min="47" max="47" width="17.567139" bestFit="true" customWidth="true" style="0"/>
    <col min="48" max="48" width="13.996582" bestFit="true" customWidth="true" style="0"/>
    <col min="49" max="49" width="13.996582" bestFit="true" customWidth="true" style="0"/>
    <col min="50" max="50" width="21.137695" bestFit="true" customWidth="true" style="0"/>
    <col min="51" max="51" width="17.567139" bestFit="true" customWidth="true" style="0"/>
    <col min="52" max="52" width="11.711426" bestFit="true" customWidth="true" style="0"/>
    <col min="53" max="53" width="10.568848" bestFit="true" customWidth="true" style="0"/>
    <col min="54" max="54" width="15.281982" bestFit="true" customWidth="true" style="0"/>
    <col min="55" max="55" width="10.568848" bestFit="true" customWidth="true" style="0"/>
    <col min="56" max="56" width="6.998291" bestFit="true" customWidth="true" style="0"/>
    <col min="57" max="57" width="11.711426" bestFit="true" customWidth="true" style="0"/>
    <col min="58" max="58" width="16.424561" bestFit="true" customWidth="true" style="0"/>
    <col min="59" max="59" width="23.422852" bestFit="true" customWidth="true" style="0"/>
    <col min="60" max="60" width="16.424561" bestFit="true" customWidth="true" style="0"/>
    <col min="61" max="61" width="36.419678" bestFit="true" customWidth="true" style="0"/>
    <col min="62" max="62" width="9.283447000000001" bestFit="true" customWidth="true" style="0"/>
    <col min="63" max="63" width="18.709717" bestFit="true" customWidth="true" style="0"/>
    <col min="64" max="64" width="16.424561" bestFit="true" customWidth="true" style="0"/>
    <col min="65" max="65" width="3.427734" bestFit="true" customWidth="true" style="0"/>
    <col min="66" max="66" width="16.424561" bestFit="true" customWidth="true" style="0"/>
    <col min="67" max="67" width="17.567139" bestFit="true" customWidth="true" style="0"/>
    <col min="68" max="68" width="9.283447000000001" bestFit="true" customWidth="true" style="0"/>
    <col min="69" max="69" width="12.854004" bestFit="true" customWidth="true" style="0"/>
    <col min="70" max="70" width="12.854004" bestFit="true" customWidth="true" style="0"/>
    <col min="71" max="71" width="16.424561" bestFit="true" customWidth="true" style="0"/>
    <col min="72" max="72" width="11.711426" bestFit="true" customWidth="true" style="0"/>
    <col min="73" max="73" width="5.855713" bestFit="true" customWidth="true" style="0"/>
    <col min="74" max="74" width="11.711426" bestFit="true" customWidth="true" style="0"/>
    <col min="75" max="75" width="16.424561" bestFit="true" customWidth="true" style="0"/>
    <col min="76" max="76" width="16.424561" bestFit="true" customWidth="true" style="0"/>
    <col min="77" max="77" width="26.993408" bestFit="true" customWidth="true" style="0"/>
    <col min="78" max="78" width="17.567139" bestFit="true" customWidth="true" style="0"/>
    <col min="79" max="79" width="35.2771" bestFit="true" customWidth="true" style="0"/>
    <col min="80" max="80" width="15.281982" bestFit="true" customWidth="true" style="0"/>
    <col min="81" max="81" width="22.280273" bestFit="true" customWidth="true" style="0"/>
    <col min="82" max="82" width="12.854004" bestFit="true" customWidth="true" style="0"/>
    <col min="83" max="83" width="18.709717" bestFit="true" customWidth="true" style="0"/>
    <col min="84" max="84" width="18.709717" bestFit="true" customWidth="true" style="0"/>
    <col min="85" max="85" width="15.281982" bestFit="true" customWidth="true" style="0"/>
    <col min="86" max="86" width="28.135986" bestFit="true" customWidth="true" style="0"/>
    <col min="87" max="87" width="21.137695" bestFit="true" customWidth="true" style="0"/>
    <col min="88" max="88" width="18.709717" bestFit="true" customWidth="true" style="0"/>
    <col min="89" max="89" width="13.996582" bestFit="true" customWidth="true" style="0"/>
    <col min="90" max="90" width="17.567139" bestFit="true" customWidth="true" style="0"/>
    <col min="91" max="91" width="18.709717" bestFit="true" customWidth="true" style="0"/>
    <col min="92" max="92" width="18.709717" bestFit="true" customWidth="true" style="0"/>
    <col min="93" max="93" width="23.422852" bestFit="true" customWidth="true" style="0"/>
    <col min="94" max="94" width="38.847656" bestFit="true" customWidth="true" style="0"/>
    <col min="95" max="95" width="24.708252" bestFit="true" customWidth="true" style="0"/>
    <col min="96" max="96" width="25.85083" bestFit="true" customWidth="true" style="0"/>
    <col min="97" max="97" width="15.281982" bestFit="true" customWidth="true" style="0"/>
    <col min="98" max="98" width="11.711426" bestFit="true" customWidth="true" style="0"/>
    <col min="99" max="99" width="15.281982" bestFit="true" customWidth="true" style="0"/>
    <col min="100" max="100" width="31.706543" bestFit="true" customWidth="true" style="0"/>
    <col min="101" max="101" width="30.563965" bestFit="true" customWidth="true" style="0"/>
    <col min="102" max="102" width="29.421387" bestFit="true" customWidth="true" style="0"/>
    <col min="103" max="103" width="19.995117" bestFit="true" customWidth="true" style="0"/>
    <col min="104" max="104" width="37.705078" bestFit="true" customWidth="true" style="0"/>
    <col min="105" max="105" width="17.567139" bestFit="true" customWidth="true" style="0"/>
    <col min="106" max="106" width="24.708252" bestFit="true" customWidth="true" style="0"/>
    <col min="107" max="107" width="15.281982" bestFit="true" customWidth="true" style="0"/>
    <col min="108" max="108" width="21.137695" bestFit="true" customWidth="true" style="0"/>
    <col min="109" max="109" width="21.137695" bestFit="true" customWidth="true" style="0"/>
    <col min="110" max="110" width="17.567139" bestFit="true" customWidth="true" style="0"/>
    <col min="111" max="111" width="30.563965" bestFit="true" customWidth="true" style="0"/>
    <col min="112" max="112" width="23.422852" bestFit="true" customWidth="true" style="0"/>
    <col min="113" max="113" width="21.137695" bestFit="true" customWidth="true" style="0"/>
    <col min="114" max="114" width="16.424561" bestFit="true" customWidth="true" style="0"/>
    <col min="115" max="115" width="19.995117" bestFit="true" customWidth="true" style="0"/>
    <col min="116" max="116" width="21.137695" bestFit="true" customWidth="true" style="0"/>
    <col min="117" max="117" width="21.137695" bestFit="true" customWidth="true" style="0"/>
    <col min="118" max="118" width="25.85083" bestFit="true" customWidth="true" style="0"/>
    <col min="119" max="119" width="41.132813" bestFit="true" customWidth="true" style="0"/>
    <col min="120" max="120" width="26.993408" bestFit="true" customWidth="true" style="0"/>
    <col min="121" max="121" width="28.135986" bestFit="true" customWidth="true" style="0"/>
    <col min="122" max="122" width="17.567139" bestFit="true" customWidth="true" style="0"/>
    <col min="123" max="123" width="13.996582" bestFit="true" customWidth="true" style="0"/>
    <col min="124" max="124" width="17.567139" bestFit="true" customWidth="true" style="0"/>
    <col min="125" max="125" width="34.134521" bestFit="true" customWidth="true" style="0"/>
    <col min="126" max="126" width="32.991943" bestFit="true" customWidth="true" style="0"/>
    <col min="127" max="127" width="29.421387" bestFit="true" customWidth="true" style="0"/>
    <col min="128" max="128" width="19.995117" bestFit="true" customWidth="true" style="0"/>
    <col min="129" max="129" width="37.705078" bestFit="true" customWidth="true" style="0"/>
    <col min="130" max="130" width="17.567139" bestFit="true" customWidth="true" style="0"/>
    <col min="131" max="131" width="24.708252" bestFit="true" customWidth="true" style="0"/>
    <col min="132" max="132" width="15.281982" bestFit="true" customWidth="true" style="0"/>
    <col min="133" max="133" width="21.137695" bestFit="true" customWidth="true" style="0"/>
    <col min="134" max="134" width="21.137695" bestFit="true" customWidth="true" style="0"/>
    <col min="135" max="135" width="17.567139" bestFit="true" customWidth="true" style="0"/>
    <col min="136" max="136" width="30.563965" bestFit="true" customWidth="true" style="0"/>
    <col min="137" max="137" width="23.422852" bestFit="true" customWidth="true" style="0"/>
    <col min="138" max="138" width="21.137695" bestFit="true" customWidth="true" style="0"/>
    <col min="139" max="139" width="16.424561" bestFit="true" customWidth="true" style="0"/>
    <col min="140" max="140" width="19.995117" bestFit="true" customWidth="true" style="0"/>
    <col min="141" max="141" width="21.137695" bestFit="true" customWidth="true" style="0"/>
    <col min="142" max="142" width="21.137695" bestFit="true" customWidth="true" style="0"/>
    <col min="143" max="143" width="25.85083" bestFit="true" customWidth="true" style="0"/>
    <col min="144" max="144" width="41.132813" bestFit="true" customWidth="true" style="0"/>
    <col min="145" max="145" width="26.993408" bestFit="true" customWidth="true" style="0"/>
    <col min="146" max="146" width="28.135986" bestFit="true" customWidth="true" style="0"/>
    <col min="147" max="147" width="17.567139" bestFit="true" customWidth="true" style="0"/>
    <col min="148" max="148" width="13.996582" bestFit="true" customWidth="true" style="0"/>
    <col min="149" max="149" width="17.567139" bestFit="true" customWidth="true" style="0"/>
    <col min="150" max="150" width="34.134521" bestFit="true" customWidth="true" style="0"/>
    <col min="151" max="151" width="32.991943" bestFit="true" customWidth="true" style="0"/>
    <col min="152" max="152" width="16.424561" bestFit="true" customWidth="true" style="0"/>
    <col min="153" max="153" width="21.137695" bestFit="true" customWidth="true" style="0"/>
    <col min="154" max="154" width="21.137695" bestFit="true" customWidth="true" style="0"/>
    <col min="155" max="155" width="13.996582" bestFit="true" customWidth="true" style="0"/>
    <col min="156" max="156" width="21.137695" bestFit="true" customWidth="true" style="0"/>
    <col min="157" max="157" width="22.280273" bestFit="true" customWidth="true" style="0"/>
    <col min="158" max="158" width="13.996582" bestFit="true" customWidth="true" style="0"/>
    <col min="159" max="159" width="21.137695" bestFit="true" customWidth="true" style="0"/>
    <col min="160" max="160" width="16.424561" bestFit="true" customWidth="true" style="0"/>
    <col min="161" max="161" width="18.709717" bestFit="true" customWidth="true" style="0"/>
    <col min="162" max="162" width="23.422852" bestFit="true" customWidth="true" style="0"/>
    <col min="163" max="163" width="23.422852" bestFit="true" customWidth="true" style="0"/>
    <col min="164" max="164" width="16.424561" bestFit="true" customWidth="true" style="0"/>
    <col min="165" max="165" width="23.422852" bestFit="true" customWidth="true" style="0"/>
    <col min="166" max="166" width="24.708252" bestFit="true" customWidth="true" style="0"/>
    <col min="167" max="167" width="16.424561" bestFit="true" customWidth="true" style="0"/>
    <col min="168" max="168" width="23.422852" bestFit="true" customWidth="true" style="0"/>
    <col min="169" max="169" width="18.709717" bestFit="true" customWidth="true" style="0"/>
    <col min="170" max="170" width="18.709717" bestFit="true" customWidth="true" style="0"/>
    <col min="171" max="171" width="23.422852" bestFit="true" customWidth="true" style="0"/>
    <col min="172" max="172" width="23.422852" bestFit="true" customWidth="true" style="0"/>
    <col min="173" max="173" width="16.424561" bestFit="true" customWidth="true" style="0"/>
    <col min="174" max="174" width="23.422852" bestFit="true" customWidth="true" style="0"/>
    <col min="175" max="175" width="24.708252" bestFit="true" customWidth="true" style="0"/>
    <col min="176" max="176" width="16.424561" bestFit="true" customWidth="true" style="0"/>
    <col min="177" max="177" width="23.422852" bestFit="true" customWidth="true" style="0"/>
    <col min="178" max="178" width="18.709717" bestFit="true" customWidth="true" style="0"/>
  </cols>
  <sheetData>
    <row r="1" spans="1:1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10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7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</row>
    <row r="2" spans="1:178">
      <c r="A2" t="s">
        <v>176</v>
      </c>
      <c r="B2"/>
      <c r="C2" t="s">
        <v>176</v>
      </c>
      <c r="D2" t="s">
        <v>177</v>
      </c>
      <c r="E2" t="s">
        <v>178</v>
      </c>
      <c r="G2" t="s">
        <v>179</v>
      </c>
      <c r="H2" t="s">
        <v>180</v>
      </c>
      <c r="I2" t="s">
        <v>181</v>
      </c>
      <c r="J2" t="s">
        <v>176</v>
      </c>
      <c r="K2" t="s">
        <v>176</v>
      </c>
      <c r="L2" t="s">
        <v>182</v>
      </c>
      <c r="M2" t="s">
        <v>183</v>
      </c>
      <c r="N2" t="s">
        <v>184</v>
      </c>
      <c r="O2" t="s">
        <v>185</v>
      </c>
      <c r="P2" t="s">
        <v>186</v>
      </c>
      <c r="Q2" t="s">
        <v>187</v>
      </c>
      <c r="R2" t="s">
        <v>188</v>
      </c>
      <c r="S2" t="s">
        <v>189</v>
      </c>
      <c r="T2" t="s">
        <v>190</v>
      </c>
      <c r="U2" t="s">
        <v>191</v>
      </c>
      <c r="V2" t="s">
        <v>192</v>
      </c>
      <c r="W2" t="s">
        <v>193</v>
      </c>
      <c r="Y2">
        <v>1900038490</v>
      </c>
      <c r="Z2" t="s">
        <v>194</v>
      </c>
      <c r="AA2" t="s">
        <v>195</v>
      </c>
      <c r="AB2" t="s">
        <v>196</v>
      </c>
      <c r="AD2" t="s">
        <v>180</v>
      </c>
      <c r="AE2" t="s">
        <v>197</v>
      </c>
      <c r="AF2" t="s">
        <v>198</v>
      </c>
      <c r="AU2" s="2" t="str">
        <f>IF(ISNUMBER(FIND("Call Out",D2)),SUM(AG2:AH2)+SUM(AJ2:AM2)+SUM(AO2:AT2),IF(ISNUMBER(FIND("Renta Solicitada",D2)),IF(AND(AV2&lt;&gt;"",AV2&gt;0),IF(AND(AW2&lt;&gt;"",AW2&gt;0),AW2*(AV2/(SUMPRODUCT(--(L2:L14=L2),AV2:AV14))),""),""),""))</f>
        <v>0</v>
      </c>
      <c r="AV2" s="2" t="str">
        <f>IF(ISNUMBER(FIND("Call Out",D2)),"",IF(ISNUMBER(FIND("Renta Solicitada",D2)),SUM(AG2:AH2)+SUM(AJ2:AM2)+SUM(AO2:AT2),""))</f>
        <v>0</v>
      </c>
      <c r="AY2" s="2" t="str">
        <f>PRODUCT(AU2,AX2)</f>
        <v>0</v>
      </c>
      <c r="BI2" t="s">
        <v>199</v>
      </c>
    </row>
    <row r="3" spans="1:178">
      <c r="A3" t="s">
        <v>200</v>
      </c>
      <c r="B3"/>
      <c r="C3" t="s">
        <v>200</v>
      </c>
      <c r="D3" t="s">
        <v>201</v>
      </c>
      <c r="E3" t="s">
        <v>202</v>
      </c>
      <c r="G3" t="s">
        <v>203</v>
      </c>
      <c r="H3" t="s">
        <v>204</v>
      </c>
      <c r="I3" t="s">
        <v>205</v>
      </c>
      <c r="J3" t="s">
        <v>200</v>
      </c>
      <c r="K3" t="s">
        <v>200</v>
      </c>
      <c r="L3" t="s">
        <v>182</v>
      </c>
      <c r="M3" t="s">
        <v>206</v>
      </c>
      <c r="N3" t="s">
        <v>206</v>
      </c>
      <c r="O3" t="s">
        <v>185</v>
      </c>
      <c r="P3" t="s">
        <v>186</v>
      </c>
      <c r="Q3" t="s">
        <v>187</v>
      </c>
      <c r="R3" t="s">
        <v>188</v>
      </c>
      <c r="S3" t="s">
        <v>207</v>
      </c>
      <c r="T3" t="s">
        <v>190</v>
      </c>
      <c r="U3" t="s">
        <v>208</v>
      </c>
      <c r="V3" t="s">
        <v>192</v>
      </c>
      <c r="W3" t="s">
        <v>193</v>
      </c>
      <c r="Y3">
        <v>1900103812</v>
      </c>
      <c r="Z3" t="s">
        <v>194</v>
      </c>
      <c r="AA3" t="s">
        <v>209</v>
      </c>
      <c r="AB3" t="s">
        <v>210</v>
      </c>
      <c r="AD3" t="s">
        <v>204</v>
      </c>
      <c r="AE3" t="s">
        <v>211</v>
      </c>
      <c r="AF3" t="s">
        <v>212</v>
      </c>
      <c r="AI3">
        <v>808800</v>
      </c>
      <c r="AJ3">
        <v>808800</v>
      </c>
      <c r="AN3">
        <v>8</v>
      </c>
      <c r="AU3" s="2" t="str">
        <f>IF(ISNUMBER(FIND("Call Out",D3)),SUM(AG3:AH3)+SUM(AJ3:AM3)+SUM(AO3:AT3),IF(ISNUMBER(FIND("Renta Solicitada",D3)),IF(AND(AV3&lt;&gt;"",AV3&gt;0),IF(AND(AW3&lt;&gt;"",AW3&gt;0),AW3*(AV3/(SUMPRODUCT(--(L2:L14=L3),AV2:AV14))),""),""),""))</f>
        <v>0</v>
      </c>
      <c r="AV3" s="2" t="str">
        <f>IF(ISNUMBER(FIND("Call Out",D3)),"",IF(ISNUMBER(FIND("Renta Solicitada",D3)),SUM(AG3:AH3)+SUM(AJ3:AM3)+SUM(AO3:AT3),""))</f>
        <v>0</v>
      </c>
      <c r="AY3" s="2" t="str">
        <f>PRODUCT(AU3,AX3)</f>
        <v>0</v>
      </c>
      <c r="BI3" t="s">
        <v>213</v>
      </c>
    </row>
    <row r="4" spans="1:178">
      <c r="A4" t="s">
        <v>214</v>
      </c>
      <c r="B4"/>
      <c r="C4" t="s">
        <v>214</v>
      </c>
      <c r="D4" t="s">
        <v>215</v>
      </c>
      <c r="E4" t="s">
        <v>178</v>
      </c>
      <c r="G4" t="s">
        <v>203</v>
      </c>
      <c r="H4" t="s">
        <v>216</v>
      </c>
      <c r="I4" t="s">
        <v>217</v>
      </c>
      <c r="J4" t="s">
        <v>214</v>
      </c>
      <c r="K4" t="s">
        <v>214</v>
      </c>
      <c r="L4" t="s">
        <v>182</v>
      </c>
      <c r="M4" t="s">
        <v>218</v>
      </c>
      <c r="N4" t="s">
        <v>218</v>
      </c>
      <c r="O4" t="s">
        <v>185</v>
      </c>
      <c r="P4" t="s">
        <v>219</v>
      </c>
      <c r="Q4" t="s">
        <v>220</v>
      </c>
      <c r="R4" t="s">
        <v>188</v>
      </c>
      <c r="S4" t="s">
        <v>207</v>
      </c>
      <c r="T4" t="s">
        <v>190</v>
      </c>
      <c r="U4" t="s">
        <v>221</v>
      </c>
      <c r="V4" t="s">
        <v>192</v>
      </c>
      <c r="W4" t="s">
        <v>193</v>
      </c>
      <c r="Y4">
        <v>1900102294</v>
      </c>
      <c r="Z4" t="s">
        <v>222</v>
      </c>
      <c r="AA4" t="s">
        <v>223</v>
      </c>
      <c r="AB4" t="s">
        <v>224</v>
      </c>
      <c r="AD4" t="s">
        <v>216</v>
      </c>
      <c r="AE4" t="s">
        <v>225</v>
      </c>
      <c r="AF4" t="s">
        <v>226</v>
      </c>
      <c r="AI4">
        <v>2247046</v>
      </c>
      <c r="AJ4">
        <v>2247046</v>
      </c>
      <c r="AN4">
        <v>2</v>
      </c>
      <c r="AU4" s="2" t="str">
        <f>IF(ISNUMBER(FIND("Call Out",D4)),SUM(AG4:AH4)+SUM(AJ4:AM4)+SUM(AO4:AT4),IF(ISNUMBER(FIND("Renta Solicitada",D4)),IF(AND(AV4&lt;&gt;"",AV4&gt;0),IF(AND(AW4&lt;&gt;"",AW4&gt;0),AW4*(AV4/(SUMPRODUCT(--(L2:L14=L4),AV2:AV14))),""),""),""))</f>
        <v>0</v>
      </c>
      <c r="AV4" s="2" t="str">
        <f>IF(ISNUMBER(FIND("Call Out",D4)),"",IF(ISNUMBER(FIND("Renta Solicitada",D4)),SUM(AG4:AH4)+SUM(AJ4:AM4)+SUM(AO4:AT4),""))</f>
        <v>0</v>
      </c>
      <c r="AY4" s="2" t="str">
        <f>PRODUCT(AU4,AX4)</f>
        <v>0</v>
      </c>
      <c r="BI4" t="s">
        <v>227</v>
      </c>
    </row>
    <row r="5" spans="1:178">
      <c r="A5" t="s">
        <v>228</v>
      </c>
      <c r="B5"/>
      <c r="C5" t="s">
        <v>228</v>
      </c>
      <c r="D5" t="s">
        <v>177</v>
      </c>
      <c r="E5" t="s">
        <v>178</v>
      </c>
      <c r="G5" t="s">
        <v>203</v>
      </c>
      <c r="H5" t="s">
        <v>229</v>
      </c>
      <c r="I5" t="s">
        <v>181</v>
      </c>
      <c r="J5" t="s">
        <v>228</v>
      </c>
      <c r="K5" t="s">
        <v>228</v>
      </c>
      <c r="L5" t="s">
        <v>182</v>
      </c>
      <c r="M5" t="s">
        <v>230</v>
      </c>
      <c r="N5" t="s">
        <v>231</v>
      </c>
      <c r="O5" t="s">
        <v>185</v>
      </c>
      <c r="P5" t="s">
        <v>232</v>
      </c>
      <c r="Q5" t="s">
        <v>233</v>
      </c>
      <c r="R5" t="s">
        <v>234</v>
      </c>
      <c r="S5" t="s">
        <v>189</v>
      </c>
      <c r="T5" t="s">
        <v>190</v>
      </c>
      <c r="U5" t="s">
        <v>191</v>
      </c>
      <c r="V5" t="s">
        <v>192</v>
      </c>
      <c r="W5" t="s">
        <v>193</v>
      </c>
      <c r="Y5">
        <v>1900043756</v>
      </c>
      <c r="Z5" t="s">
        <v>235</v>
      </c>
      <c r="AA5" t="s">
        <v>236</v>
      </c>
      <c r="AB5" t="s">
        <v>237</v>
      </c>
      <c r="AD5" t="s">
        <v>229</v>
      </c>
      <c r="AE5" t="s">
        <v>238</v>
      </c>
      <c r="AF5" t="s">
        <v>239</v>
      </c>
      <c r="AU5" s="2" t="str">
        <f>IF(ISNUMBER(FIND("Call Out",D5)),SUM(AG5:AH5)+SUM(AJ5:AM5)+SUM(AO5:AT5),IF(ISNUMBER(FIND("Renta Solicitada",D5)),IF(AND(AV5&lt;&gt;"",AV5&gt;0),IF(AND(AW5&lt;&gt;"",AW5&gt;0),AW5*(AV5/(SUMPRODUCT(--(L2:L14=L5),AV2:AV14))),""),""),""))</f>
        <v>0</v>
      </c>
      <c r="AV5" s="2" t="str">
        <f>IF(ISNUMBER(FIND("Call Out",D5)),"",IF(ISNUMBER(FIND("Renta Solicitada",D5)),SUM(AG5:AH5)+SUM(AJ5:AM5)+SUM(AO5:AT5),""))</f>
        <v>0</v>
      </c>
      <c r="AY5" s="2" t="str">
        <f>PRODUCT(AU5,AX5)</f>
        <v>0</v>
      </c>
      <c r="BI5" t="s">
        <v>240</v>
      </c>
    </row>
    <row r="6" spans="1:178">
      <c r="A6" t="s">
        <v>241</v>
      </c>
      <c r="B6"/>
      <c r="C6" t="s">
        <v>241</v>
      </c>
      <c r="D6" t="s">
        <v>201</v>
      </c>
      <c r="E6" t="s">
        <v>178</v>
      </c>
      <c r="G6" t="s">
        <v>203</v>
      </c>
      <c r="H6" t="s">
        <v>242</v>
      </c>
      <c r="I6" t="s">
        <v>205</v>
      </c>
      <c r="J6" t="s">
        <v>241</v>
      </c>
      <c r="K6" t="s">
        <v>241</v>
      </c>
      <c r="L6" t="s">
        <v>182</v>
      </c>
      <c r="M6" t="s">
        <v>243</v>
      </c>
      <c r="N6" t="s">
        <v>243</v>
      </c>
      <c r="O6" t="s">
        <v>185</v>
      </c>
      <c r="P6" t="s">
        <v>244</v>
      </c>
      <c r="Q6" t="s">
        <v>245</v>
      </c>
      <c r="R6" t="s">
        <v>246</v>
      </c>
      <c r="S6" t="s">
        <v>207</v>
      </c>
      <c r="T6" t="s">
        <v>190</v>
      </c>
      <c r="U6" t="s">
        <v>208</v>
      </c>
      <c r="V6" t="s">
        <v>192</v>
      </c>
      <c r="W6" t="s">
        <v>193</v>
      </c>
      <c r="Y6">
        <v>1900082383</v>
      </c>
      <c r="Z6" t="s">
        <v>247</v>
      </c>
      <c r="AA6" t="s">
        <v>209</v>
      </c>
      <c r="AB6" t="s">
        <v>209</v>
      </c>
      <c r="AD6" t="s">
        <v>242</v>
      </c>
      <c r="AE6" t="s">
        <v>248</v>
      </c>
      <c r="AF6" t="s">
        <v>249</v>
      </c>
      <c r="AI6">
        <v>808800</v>
      </c>
      <c r="AJ6">
        <v>808800</v>
      </c>
      <c r="AN6">
        <v>2</v>
      </c>
      <c r="AU6" s="2" t="str">
        <f>IF(ISNUMBER(FIND("Call Out",D6)),SUM(AG6:AH6)+SUM(AJ6:AM6)+SUM(AO6:AT6),IF(ISNUMBER(FIND("Renta Solicitada",D6)),IF(AND(AV6&lt;&gt;"",AV6&gt;0),IF(AND(AW6&lt;&gt;"",AW6&gt;0),AW6*(AV6/(SUMPRODUCT(--(L2:L14=L6),AV2:AV14))),""),""),""))</f>
        <v>0</v>
      </c>
      <c r="AV6" s="2" t="str">
        <f>IF(ISNUMBER(FIND("Call Out",D6)),"",IF(ISNUMBER(FIND("Renta Solicitada",D6)),SUM(AG6:AH6)+SUM(AJ6:AM6)+SUM(AO6:AT6),""))</f>
        <v>0</v>
      </c>
      <c r="AY6" s="2" t="str">
        <f>PRODUCT(AU6,AX6)</f>
        <v>0</v>
      </c>
      <c r="BI6" t="s">
        <v>250</v>
      </c>
    </row>
    <row r="7" spans="1:178">
      <c r="A7" t="s">
        <v>251</v>
      </c>
      <c r="B7"/>
      <c r="C7" t="s">
        <v>251</v>
      </c>
      <c r="D7" t="s">
        <v>177</v>
      </c>
      <c r="E7" t="s">
        <v>178</v>
      </c>
      <c r="G7" t="s">
        <v>203</v>
      </c>
      <c r="H7" t="s">
        <v>252</v>
      </c>
      <c r="I7" t="s">
        <v>181</v>
      </c>
      <c r="J7" t="s">
        <v>251</v>
      </c>
      <c r="K7" t="s">
        <v>251</v>
      </c>
      <c r="L7" t="s">
        <v>182</v>
      </c>
      <c r="M7" t="s">
        <v>253</v>
      </c>
      <c r="N7" t="s">
        <v>254</v>
      </c>
      <c r="O7" t="s">
        <v>185</v>
      </c>
      <c r="P7" t="s">
        <v>244</v>
      </c>
      <c r="Q7" t="s">
        <v>245</v>
      </c>
      <c r="R7" t="s">
        <v>246</v>
      </c>
      <c r="S7" t="s">
        <v>189</v>
      </c>
      <c r="T7" t="s">
        <v>190</v>
      </c>
      <c r="U7" t="s">
        <v>191</v>
      </c>
      <c r="V7" t="s">
        <v>192</v>
      </c>
      <c r="W7" t="s">
        <v>193</v>
      </c>
      <c r="Y7">
        <v>1900091583</v>
      </c>
      <c r="Z7" t="s">
        <v>247</v>
      </c>
      <c r="AA7" t="s">
        <v>195</v>
      </c>
      <c r="AB7" t="s">
        <v>209</v>
      </c>
      <c r="AD7" t="s">
        <v>252</v>
      </c>
      <c r="AE7" t="s">
        <v>255</v>
      </c>
      <c r="AF7" t="s">
        <v>256</v>
      </c>
      <c r="AU7" s="2" t="str">
        <f>IF(ISNUMBER(FIND("Call Out",D7)),SUM(AG7:AH7)+SUM(AJ7:AM7)+SUM(AO7:AT7),IF(ISNUMBER(FIND("Renta Solicitada",D7)),IF(AND(AV7&lt;&gt;"",AV7&gt;0),IF(AND(AW7&lt;&gt;"",AW7&gt;0),AW7*(AV7/(SUMPRODUCT(--(L2:L14=L7),AV2:AV14))),""),""),""))</f>
        <v>0</v>
      </c>
      <c r="AV7" s="2" t="str">
        <f>IF(ISNUMBER(FIND("Call Out",D7)),"",IF(ISNUMBER(FIND("Renta Solicitada",D7)),SUM(AG7:AH7)+SUM(AJ7:AM7)+SUM(AO7:AT7),""))</f>
        <v>0</v>
      </c>
      <c r="AY7" s="2" t="str">
        <f>PRODUCT(AU7,AX7)</f>
        <v>0</v>
      </c>
      <c r="BI7" t="s">
        <v>250</v>
      </c>
    </row>
    <row r="8" spans="1:178">
      <c r="A8" t="s">
        <v>257</v>
      </c>
      <c r="B8"/>
      <c r="C8" t="s">
        <v>257</v>
      </c>
      <c r="D8" t="s">
        <v>215</v>
      </c>
      <c r="E8" t="s">
        <v>178</v>
      </c>
      <c r="G8" t="s">
        <v>203</v>
      </c>
      <c r="H8" t="s">
        <v>258</v>
      </c>
      <c r="I8" t="s">
        <v>259</v>
      </c>
      <c r="J8" t="s">
        <v>257</v>
      </c>
      <c r="K8" t="s">
        <v>257</v>
      </c>
      <c r="L8" t="s">
        <v>182</v>
      </c>
      <c r="M8" t="s">
        <v>260</v>
      </c>
      <c r="N8" t="s">
        <v>260</v>
      </c>
      <c r="O8" t="s">
        <v>185</v>
      </c>
      <c r="P8" t="s">
        <v>261</v>
      </c>
      <c r="Q8" t="s">
        <v>262</v>
      </c>
      <c r="R8" t="s">
        <v>246</v>
      </c>
      <c r="S8" t="s">
        <v>207</v>
      </c>
      <c r="T8" t="s">
        <v>190</v>
      </c>
      <c r="U8" t="s">
        <v>263</v>
      </c>
      <c r="V8" t="s">
        <v>192</v>
      </c>
      <c r="W8" t="s">
        <v>193</v>
      </c>
      <c r="Y8">
        <v>1900082396</v>
      </c>
      <c r="Z8" t="s">
        <v>247</v>
      </c>
      <c r="AA8" t="s">
        <v>209</v>
      </c>
      <c r="AB8" t="s">
        <v>264</v>
      </c>
      <c r="AD8" t="s">
        <v>258</v>
      </c>
      <c r="AE8" t="s">
        <v>255</v>
      </c>
      <c r="AF8" t="s">
        <v>265</v>
      </c>
      <c r="AI8">
        <v>1009061</v>
      </c>
      <c r="AJ8">
        <v>1009061</v>
      </c>
      <c r="AN8">
        <v>1</v>
      </c>
      <c r="AU8" s="2" t="str">
        <f>IF(ISNUMBER(FIND("Call Out",D8)),SUM(AG8:AH8)+SUM(AJ8:AM8)+SUM(AO8:AT8),IF(ISNUMBER(FIND("Renta Solicitada",D8)),IF(AND(AV8&lt;&gt;"",AV8&gt;0),IF(AND(AW8&lt;&gt;"",AW8&gt;0),AW8*(AV8/(SUMPRODUCT(--(L2:L14=L8),AV2:AV14))),""),""),""))</f>
        <v>0</v>
      </c>
      <c r="AV8" s="2" t="str">
        <f>IF(ISNUMBER(FIND("Call Out",D8)),"",IF(ISNUMBER(FIND("Renta Solicitada",D8)),SUM(AG8:AH8)+SUM(AJ8:AM8)+SUM(AO8:AT8),""))</f>
        <v>0</v>
      </c>
      <c r="AY8" s="2" t="str">
        <f>PRODUCT(AU8,AX8)</f>
        <v>0</v>
      </c>
      <c r="BI8" t="s">
        <v>266</v>
      </c>
    </row>
    <row r="9" spans="1:178">
      <c r="A9" t="s">
        <v>267</v>
      </c>
      <c r="B9"/>
      <c r="C9" t="s">
        <v>267</v>
      </c>
      <c r="D9" t="s">
        <v>177</v>
      </c>
      <c r="E9" t="s">
        <v>178</v>
      </c>
      <c r="G9" t="s">
        <v>203</v>
      </c>
      <c r="H9" t="s">
        <v>268</v>
      </c>
      <c r="I9" t="s">
        <v>181</v>
      </c>
      <c r="J9" t="s">
        <v>267</v>
      </c>
      <c r="K9" t="s">
        <v>267</v>
      </c>
      <c r="L9" t="s">
        <v>182</v>
      </c>
      <c r="M9" t="s">
        <v>269</v>
      </c>
      <c r="N9" t="s">
        <v>270</v>
      </c>
      <c r="O9" t="s">
        <v>185</v>
      </c>
      <c r="P9" t="s">
        <v>232</v>
      </c>
      <c r="Q9" t="s">
        <v>233</v>
      </c>
      <c r="R9" t="s">
        <v>234</v>
      </c>
      <c r="S9" t="s">
        <v>189</v>
      </c>
      <c r="T9" t="s">
        <v>190</v>
      </c>
      <c r="U9" t="s">
        <v>191</v>
      </c>
      <c r="V9" t="s">
        <v>192</v>
      </c>
      <c r="W9" t="s">
        <v>193</v>
      </c>
      <c r="Y9">
        <v>1900078338</v>
      </c>
      <c r="Z9" t="s">
        <v>235</v>
      </c>
      <c r="AA9" t="s">
        <v>195</v>
      </c>
      <c r="AB9" t="s">
        <v>271</v>
      </c>
      <c r="AD9" t="s">
        <v>268</v>
      </c>
      <c r="AE9" t="s">
        <v>255</v>
      </c>
      <c r="AF9" t="s">
        <v>272</v>
      </c>
      <c r="AU9" s="2" t="str">
        <f>IF(ISNUMBER(FIND("Call Out",D9)),SUM(AG9:AH9)+SUM(AJ9:AM9)+SUM(AO9:AT9),IF(ISNUMBER(FIND("Renta Solicitada",D9)),IF(AND(AV9&lt;&gt;"",AV9&gt;0),IF(AND(AW9&lt;&gt;"",AW9&gt;0),AW9*(AV9/(SUMPRODUCT(--(L2:L14=L9),AV2:AV14))),""),""),""))</f>
        <v>0</v>
      </c>
      <c r="AV9" s="2" t="str">
        <f>IF(ISNUMBER(FIND("Call Out",D9)),"",IF(ISNUMBER(FIND("Renta Solicitada",D9)),SUM(AG9:AH9)+SUM(AJ9:AM9)+SUM(AO9:AT9),""))</f>
        <v>0</v>
      </c>
      <c r="AY9" s="2" t="str">
        <f>PRODUCT(AU9,AX9)</f>
        <v>0</v>
      </c>
      <c r="BI9" t="s">
        <v>240</v>
      </c>
    </row>
    <row r="10" spans="1:178">
      <c r="A10" t="s">
        <v>273</v>
      </c>
      <c r="B10"/>
      <c r="C10" t="s">
        <v>273</v>
      </c>
      <c r="D10" t="s">
        <v>177</v>
      </c>
      <c r="E10" t="s">
        <v>178</v>
      </c>
      <c r="G10" t="s">
        <v>203</v>
      </c>
      <c r="H10" t="s">
        <v>274</v>
      </c>
      <c r="I10" t="s">
        <v>181</v>
      </c>
      <c r="J10" t="s">
        <v>273</v>
      </c>
      <c r="K10" t="s">
        <v>273</v>
      </c>
      <c r="L10" t="s">
        <v>182</v>
      </c>
      <c r="M10" t="s">
        <v>275</v>
      </c>
      <c r="N10" t="s">
        <v>276</v>
      </c>
      <c r="O10" t="s">
        <v>185</v>
      </c>
      <c r="P10" t="s">
        <v>277</v>
      </c>
      <c r="Q10" t="s">
        <v>278</v>
      </c>
      <c r="R10" t="s">
        <v>188</v>
      </c>
      <c r="S10" t="s">
        <v>189</v>
      </c>
      <c r="T10" t="s">
        <v>190</v>
      </c>
      <c r="U10" t="s">
        <v>191</v>
      </c>
      <c r="V10" t="s">
        <v>192</v>
      </c>
      <c r="W10" t="s">
        <v>193</v>
      </c>
      <c r="Y10">
        <v>1900079080</v>
      </c>
      <c r="Z10" t="s">
        <v>279</v>
      </c>
      <c r="AA10" t="s">
        <v>280</v>
      </c>
      <c r="AB10" t="s">
        <v>209</v>
      </c>
      <c r="AD10" t="s">
        <v>274</v>
      </c>
      <c r="AE10" t="s">
        <v>281</v>
      </c>
      <c r="AF10" t="s">
        <v>282</v>
      </c>
      <c r="AU10" s="2" t="str">
        <f>IF(ISNUMBER(FIND("Call Out",D10)),SUM(AG10:AH10)+SUM(AJ10:AM10)+SUM(AO10:AT10),IF(ISNUMBER(FIND("Renta Solicitada",D10)),IF(AND(AV10&lt;&gt;"",AV10&gt;0),IF(AND(AW10&lt;&gt;"",AW10&gt;0),AW10*(AV10/(SUMPRODUCT(--(L2:L14=L10),AV2:AV14))),""),""),""))</f>
        <v>0</v>
      </c>
      <c r="AV10" s="2" t="str">
        <f>IF(ISNUMBER(FIND("Call Out",D10)),"",IF(ISNUMBER(FIND("Renta Solicitada",D10)),SUM(AG10:AH10)+SUM(AJ10:AM10)+SUM(AO10:AT10),""))</f>
        <v>0</v>
      </c>
      <c r="AY10" s="2" t="str">
        <f>PRODUCT(AU10,AX10)</f>
        <v>0</v>
      </c>
      <c r="BI10" t="s">
        <v>283</v>
      </c>
    </row>
    <row r="11" spans="1:178">
      <c r="A11" t="s">
        <v>284</v>
      </c>
      <c r="B11"/>
      <c r="C11" t="s">
        <v>284</v>
      </c>
      <c r="D11" t="s">
        <v>201</v>
      </c>
      <c r="E11" t="s">
        <v>202</v>
      </c>
      <c r="G11" t="s">
        <v>203</v>
      </c>
      <c r="H11" t="s">
        <v>285</v>
      </c>
      <c r="I11" t="s">
        <v>205</v>
      </c>
      <c r="J11" t="s">
        <v>284</v>
      </c>
      <c r="K11" t="s">
        <v>284</v>
      </c>
      <c r="L11" t="s">
        <v>182</v>
      </c>
      <c r="M11" t="s">
        <v>286</v>
      </c>
      <c r="N11" t="s">
        <v>286</v>
      </c>
      <c r="O11" t="s">
        <v>185</v>
      </c>
      <c r="P11" t="s">
        <v>186</v>
      </c>
      <c r="Q11" t="s">
        <v>187</v>
      </c>
      <c r="R11" t="s">
        <v>188</v>
      </c>
      <c r="S11" t="s">
        <v>207</v>
      </c>
      <c r="T11" t="s">
        <v>190</v>
      </c>
      <c r="U11" t="s">
        <v>208</v>
      </c>
      <c r="V11" t="s">
        <v>192</v>
      </c>
      <c r="W11" t="s">
        <v>193</v>
      </c>
      <c r="Y11">
        <v>1900101912</v>
      </c>
      <c r="Z11" t="s">
        <v>194</v>
      </c>
      <c r="AA11" t="s">
        <v>287</v>
      </c>
      <c r="AB11" t="s">
        <v>288</v>
      </c>
      <c r="AD11" t="s">
        <v>285</v>
      </c>
      <c r="AE11" t="s">
        <v>289</v>
      </c>
      <c r="AF11" t="s">
        <v>290</v>
      </c>
      <c r="AI11">
        <v>808800</v>
      </c>
      <c r="AJ11">
        <v>808800</v>
      </c>
      <c r="AN11">
        <v>4</v>
      </c>
      <c r="AU11" s="2" t="str">
        <f>IF(ISNUMBER(FIND("Call Out",D11)),SUM(AG11:AH11)+SUM(AJ11:AM11)+SUM(AO11:AT11),IF(ISNUMBER(FIND("Renta Solicitada",D11)),IF(AND(AV11&lt;&gt;"",AV11&gt;0),IF(AND(AW11&lt;&gt;"",AW11&gt;0),AW11*(AV11/(SUMPRODUCT(--(L2:L14=L11),AV2:AV14))),""),""),""))</f>
        <v>0</v>
      </c>
      <c r="AV11" s="2" t="str">
        <f>IF(ISNUMBER(FIND("Call Out",D11)),"",IF(ISNUMBER(FIND("Renta Solicitada",D11)),SUM(AG11:AH11)+SUM(AJ11:AM11)+SUM(AO11:AT11),""))</f>
        <v>0</v>
      </c>
      <c r="AY11" s="2" t="str">
        <f>PRODUCT(AU11,AX11)</f>
        <v>0</v>
      </c>
      <c r="BI11" t="s">
        <v>291</v>
      </c>
    </row>
    <row r="12" spans="1:178">
      <c r="A12" t="s">
        <v>292</v>
      </c>
      <c r="B12"/>
      <c r="C12" t="s">
        <v>292</v>
      </c>
      <c r="D12" t="s">
        <v>201</v>
      </c>
      <c r="E12" t="s">
        <v>178</v>
      </c>
      <c r="G12" t="s">
        <v>203</v>
      </c>
      <c r="H12" t="s">
        <v>293</v>
      </c>
      <c r="I12" t="s">
        <v>294</v>
      </c>
      <c r="J12" t="s">
        <v>292</v>
      </c>
      <c r="K12" t="s">
        <v>292</v>
      </c>
      <c r="L12" t="s">
        <v>182</v>
      </c>
      <c r="M12" t="s">
        <v>295</v>
      </c>
      <c r="N12" t="s">
        <v>295</v>
      </c>
      <c r="O12" t="s">
        <v>185</v>
      </c>
      <c r="P12" t="s">
        <v>296</v>
      </c>
      <c r="Q12" t="s">
        <v>220</v>
      </c>
      <c r="R12" t="s">
        <v>188</v>
      </c>
      <c r="S12" t="s">
        <v>207</v>
      </c>
      <c r="T12" t="s">
        <v>190</v>
      </c>
      <c r="U12" t="s">
        <v>297</v>
      </c>
      <c r="V12" t="s">
        <v>192</v>
      </c>
      <c r="W12" t="s">
        <v>193</v>
      </c>
      <c r="Y12">
        <v>1900063637</v>
      </c>
      <c r="Z12" t="s">
        <v>298</v>
      </c>
      <c r="AA12" t="s">
        <v>299</v>
      </c>
      <c r="AB12" t="s">
        <v>299</v>
      </c>
      <c r="AD12" t="s">
        <v>293</v>
      </c>
      <c r="AE12" t="s">
        <v>300</v>
      </c>
      <c r="AF12" t="s">
        <v>301</v>
      </c>
      <c r="AI12">
        <v>740000</v>
      </c>
      <c r="AJ12">
        <v>740000</v>
      </c>
      <c r="AN12">
        <v>1</v>
      </c>
      <c r="AU12" s="2" t="str">
        <f>IF(ISNUMBER(FIND("Call Out",D12)),SUM(AG12:AH12)+SUM(AJ12:AM12)+SUM(AO12:AT12),IF(ISNUMBER(FIND("Renta Solicitada",D12)),IF(AND(AV12&lt;&gt;"",AV12&gt;0),IF(AND(AW12&lt;&gt;"",AW12&gt;0),AW12*(AV12/(SUMPRODUCT(--(L2:L14=L12),AV2:AV14))),""),""),""))</f>
        <v>0</v>
      </c>
      <c r="AV12" s="2" t="str">
        <f>IF(ISNUMBER(FIND("Call Out",D12)),"",IF(ISNUMBER(FIND("Renta Solicitada",D12)),SUM(AG12:AH12)+SUM(AJ12:AM12)+SUM(AO12:AT12),""))</f>
        <v>0</v>
      </c>
      <c r="AY12" s="2" t="str">
        <f>PRODUCT(AU12,AX12)</f>
        <v>0</v>
      </c>
      <c r="BI12" t="s">
        <v>302</v>
      </c>
    </row>
    <row r="13" spans="1:178">
      <c r="A13" t="s">
        <v>303</v>
      </c>
      <c r="B13"/>
      <c r="C13" t="s">
        <v>303</v>
      </c>
      <c r="D13" t="s">
        <v>177</v>
      </c>
      <c r="E13" t="s">
        <v>178</v>
      </c>
      <c r="G13" t="s">
        <v>203</v>
      </c>
      <c r="H13" t="s">
        <v>304</v>
      </c>
      <c r="I13" t="s">
        <v>305</v>
      </c>
      <c r="J13" t="s">
        <v>303</v>
      </c>
      <c r="K13" t="s">
        <v>303</v>
      </c>
      <c r="L13" t="s">
        <v>306</v>
      </c>
      <c r="M13" t="s">
        <v>307</v>
      </c>
      <c r="N13" t="s">
        <v>307</v>
      </c>
      <c r="O13" t="s">
        <v>185</v>
      </c>
      <c r="P13" t="s">
        <v>261</v>
      </c>
      <c r="Q13" t="s">
        <v>262</v>
      </c>
      <c r="R13" t="s">
        <v>246</v>
      </c>
      <c r="S13" t="s">
        <v>189</v>
      </c>
      <c r="T13" t="s">
        <v>190</v>
      </c>
      <c r="U13" t="s">
        <v>308</v>
      </c>
      <c r="V13" t="s">
        <v>192</v>
      </c>
      <c r="W13" t="s">
        <v>193</v>
      </c>
      <c r="Y13">
        <v>1900101062</v>
      </c>
      <c r="Z13" t="s">
        <v>247</v>
      </c>
      <c r="AA13" t="s">
        <v>309</v>
      </c>
      <c r="AB13" t="s">
        <v>309</v>
      </c>
      <c r="AD13" t="s">
        <v>304</v>
      </c>
      <c r="AE13" t="s">
        <v>248</v>
      </c>
      <c r="AF13" t="s">
        <v>310</v>
      </c>
      <c r="AU13" s="2" t="str">
        <f>IF(ISNUMBER(FIND("Call Out",D13)),SUM(AG13:AH13)+SUM(AJ13:AM13)+SUM(AO13:AT13),IF(ISNUMBER(FIND("Renta Solicitada",D13)),IF(AND(AV13&lt;&gt;"",AV13&gt;0),IF(AND(AW13&lt;&gt;"",AW13&gt;0),AW13*(AV13/(SUMPRODUCT(--(L2:L14=L13),AV2:AV14))),""),""),""))</f>
        <v>0</v>
      </c>
      <c r="AV13" s="2" t="str">
        <f>IF(ISNUMBER(FIND("Call Out",D13)),"",IF(ISNUMBER(FIND("Renta Solicitada",D13)),SUM(AG13:AH13)+SUM(AJ13:AM13)+SUM(AO13:AT13),""))</f>
        <v>0</v>
      </c>
      <c r="AY13" s="2" t="str">
        <f>PRODUCT(AU13,AX13)</f>
        <v>0</v>
      </c>
      <c r="BI13" t="s">
        <v>266</v>
      </c>
    </row>
    <row r="14" spans="1:178">
      <c r="A14" t="s">
        <v>311</v>
      </c>
      <c r="B14"/>
      <c r="C14" t="s">
        <v>311</v>
      </c>
      <c r="D14" t="s">
        <v>215</v>
      </c>
      <c r="E14" t="s">
        <v>202</v>
      </c>
      <c r="G14" t="s">
        <v>203</v>
      </c>
      <c r="H14" t="s">
        <v>312</v>
      </c>
      <c r="I14" t="s">
        <v>313</v>
      </c>
      <c r="J14" t="s">
        <v>311</v>
      </c>
      <c r="K14" t="s">
        <v>311</v>
      </c>
      <c r="L14" t="s">
        <v>182</v>
      </c>
      <c r="M14" t="s">
        <v>314</v>
      </c>
      <c r="N14" t="s">
        <v>315</v>
      </c>
      <c r="O14" t="s">
        <v>185</v>
      </c>
      <c r="P14" t="s">
        <v>232</v>
      </c>
      <c r="Q14" t="s">
        <v>233</v>
      </c>
      <c r="R14" t="s">
        <v>234</v>
      </c>
      <c r="S14" t="s">
        <v>207</v>
      </c>
      <c r="T14" t="s">
        <v>190</v>
      </c>
      <c r="U14" t="s">
        <v>316</v>
      </c>
      <c r="V14" t="s">
        <v>192</v>
      </c>
      <c r="W14" t="s">
        <v>193</v>
      </c>
      <c r="Y14">
        <v>1900075027</v>
      </c>
      <c r="Z14" t="s">
        <v>235</v>
      </c>
      <c r="AA14" t="s">
        <v>317</v>
      </c>
      <c r="AB14" t="s">
        <v>317</v>
      </c>
      <c r="AD14" t="s">
        <v>312</v>
      </c>
      <c r="AE14" t="s">
        <v>248</v>
      </c>
      <c r="AF14" t="s">
        <v>318</v>
      </c>
      <c r="AI14">
        <v>1203488</v>
      </c>
      <c r="AJ14">
        <v>1203488</v>
      </c>
      <c r="AN14">
        <v>13</v>
      </c>
      <c r="AU14" s="2" t="str">
        <f>IF(ISNUMBER(FIND("Call Out",D14)),SUM(AG14:AH14)+SUM(AJ14:AM14)+SUM(AO14:AT14),IF(ISNUMBER(FIND("Renta Solicitada",D14)),IF(AND(AV14&lt;&gt;"",AV14&gt;0),IF(AND(AW14&lt;&gt;"",AW14&gt;0),AW14*(AV14/(SUMPRODUCT(--(L2:L14=L14),AV2:AV14))),""),""),""))</f>
        <v>0</v>
      </c>
      <c r="AV14" s="2" t="str">
        <f>IF(ISNUMBER(FIND("Call Out",D14)),"",IF(ISNUMBER(FIND("Renta Solicitada",D14)),SUM(AG14:AH14)+SUM(AJ14:AM14)+SUM(AO14:AT14),""))</f>
        <v>0</v>
      </c>
      <c r="AY14" s="2" t="str">
        <f>PRODUCT(AU14,AX14)</f>
        <v>0</v>
      </c>
      <c r="BI14" t="s">
        <v>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2024-04-29T11:58:25+00:00</dcterms:created>
  <dcterms:modified xsi:type="dcterms:W3CDTF">2024-04-29T11:58:25+00:00</dcterms:modified>
  <dc:title>Untitled Spreadsheet</dc:title>
  <dc:description/>
  <dc:subject/>
  <cp:keywords/>
  <cp:category/>
</cp:coreProperties>
</file>