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liu/Files/Work/Greycroft/"/>
    </mc:Choice>
  </mc:AlternateContent>
  <xr:revisionPtr revIDLastSave="0" documentId="13_ncr:1_{D9B31A67-5923-4747-8094-A00124807564}" xr6:coauthVersionLast="45" xr6:coauthVersionMax="45" xr10:uidLastSave="{00000000-0000-0000-0000-000000000000}"/>
  <bookViews>
    <workbookView xWindow="1160" yWindow="460" windowWidth="27240" windowHeight="16280" activeTab="12" xr2:uid="{0DFE9482-BA05-084B-A067-9CDA1B5AA74B}"/>
  </bookViews>
  <sheets>
    <sheet name="ARR by Customer" sheetId="1" r:id="rId1"/>
    <sheet name="IS (2016)" sheetId="14" r:id="rId2"/>
    <sheet name="IS (2017)" sheetId="5" r:id="rId3"/>
    <sheet name="IS (2018)" sheetId="6" r:id="rId4"/>
    <sheet name="IS (2019)" sheetId="7" r:id="rId5"/>
    <sheet name="BS (2016)" sheetId="3" r:id="rId6"/>
    <sheet name="BS (2017)" sheetId="8" r:id="rId7"/>
    <sheet name="BS (2018)" sheetId="9" r:id="rId8"/>
    <sheet name="BS (2019)" sheetId="10" r:id="rId9"/>
    <sheet name="CF (2016)" sheetId="4" r:id="rId10"/>
    <sheet name="CF (2017)" sheetId="11" r:id="rId11"/>
    <sheet name="CF (2018)" sheetId="12" r:id="rId12"/>
    <sheet name="CF (2019)" sheetId="13" r:id="rId13"/>
  </sheets>
  <externalReferences>
    <externalReference r:id="rId14"/>
  </externalReferenc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1" i="14" l="1"/>
  <c r="M81" i="14"/>
  <c r="L81" i="14"/>
  <c r="K81" i="14"/>
  <c r="J81" i="14"/>
  <c r="I81" i="14"/>
  <c r="H81" i="14"/>
  <c r="G81" i="14"/>
  <c r="F81" i="14"/>
  <c r="E81" i="14"/>
  <c r="D81" i="14"/>
  <c r="C81" i="14"/>
  <c r="A5" i="14"/>
  <c r="A4" i="14"/>
  <c r="M40" i="4" l="1"/>
  <c r="L40" i="4"/>
  <c r="K40" i="4"/>
  <c r="J40" i="4"/>
  <c r="I40" i="4"/>
  <c r="H40" i="4"/>
  <c r="G40" i="4"/>
  <c r="F40" i="4"/>
  <c r="E40" i="4"/>
  <c r="D40" i="4"/>
  <c r="C40" i="4"/>
  <c r="B40" i="4"/>
  <c r="A29" i="3"/>
  <c r="A28" i="3"/>
  <c r="A27" i="3"/>
  <c r="A26" i="3"/>
  <c r="A25" i="3"/>
  <c r="A4" i="3"/>
  <c r="D28" i="13"/>
  <c r="C28" i="13"/>
  <c r="B28" i="13"/>
  <c r="D23" i="13"/>
  <c r="C23" i="13"/>
  <c r="B23" i="13"/>
  <c r="D17" i="13"/>
  <c r="C17" i="13"/>
  <c r="B17" i="13"/>
  <c r="B31" i="13" s="1"/>
  <c r="L28" i="12"/>
  <c r="K28" i="12"/>
  <c r="J28" i="12"/>
  <c r="I28" i="12"/>
  <c r="H28" i="12"/>
  <c r="G28" i="12"/>
  <c r="F28" i="12"/>
  <c r="E28" i="12"/>
  <c r="B28" i="12"/>
  <c r="D27" i="12"/>
  <c r="D28" i="12" s="1"/>
  <c r="C27" i="12"/>
  <c r="C28" i="12" s="1"/>
  <c r="M26" i="12"/>
  <c r="M28" i="12" s="1"/>
  <c r="M23" i="12"/>
  <c r="L23" i="12"/>
  <c r="K23" i="12"/>
  <c r="J23" i="12"/>
  <c r="I23" i="12"/>
  <c r="H23" i="12"/>
  <c r="G23" i="12"/>
  <c r="F23" i="12"/>
  <c r="E23" i="12"/>
  <c r="D23" i="12"/>
  <c r="C23" i="12"/>
  <c r="B23" i="12"/>
  <c r="L17" i="12"/>
  <c r="K17" i="12"/>
  <c r="K31" i="12" s="1"/>
  <c r="J17" i="12"/>
  <c r="J31" i="12" s="1"/>
  <c r="I17" i="12"/>
  <c r="I31" i="12" s="1"/>
  <c r="H17" i="12"/>
  <c r="H31" i="12" s="1"/>
  <c r="G17" i="12"/>
  <c r="G31" i="12" s="1"/>
  <c r="F17" i="12"/>
  <c r="E17" i="12"/>
  <c r="D17" i="12"/>
  <c r="C17" i="12"/>
  <c r="B17" i="12"/>
  <c r="B31" i="12" s="1"/>
  <c r="M3" i="12"/>
  <c r="M17" i="12" s="1"/>
  <c r="M34" i="11"/>
  <c r="L34" i="11"/>
  <c r="K34" i="11"/>
  <c r="J34" i="11"/>
  <c r="I34" i="11"/>
  <c r="H34" i="11"/>
  <c r="G34" i="11"/>
  <c r="F34" i="11"/>
  <c r="E34" i="11"/>
  <c r="D34" i="11"/>
  <c r="C34" i="11"/>
  <c r="M28" i="11"/>
  <c r="L28" i="11"/>
  <c r="K28" i="11"/>
  <c r="J28" i="11"/>
  <c r="I28" i="11"/>
  <c r="H28" i="11"/>
  <c r="G28" i="11"/>
  <c r="F28" i="11"/>
  <c r="E28" i="11"/>
  <c r="D28" i="11"/>
  <c r="C28" i="11"/>
  <c r="B28" i="11"/>
  <c r="M22" i="11"/>
  <c r="L22" i="11"/>
  <c r="K22" i="11"/>
  <c r="J22" i="11"/>
  <c r="I22" i="11"/>
  <c r="H22" i="11"/>
  <c r="G22" i="11"/>
  <c r="F22" i="11"/>
  <c r="E22" i="11"/>
  <c r="D22" i="11"/>
  <c r="D32" i="11" s="1"/>
  <c r="C22" i="11"/>
  <c r="B22" i="11"/>
  <c r="B32" i="11" s="1"/>
  <c r="L17" i="11"/>
  <c r="K17" i="11"/>
  <c r="K32" i="11" s="1"/>
  <c r="J17" i="11"/>
  <c r="I17" i="11"/>
  <c r="H17" i="11"/>
  <c r="H32" i="11" s="1"/>
  <c r="G17" i="11"/>
  <c r="F17" i="11"/>
  <c r="F32" i="11" s="1"/>
  <c r="E17" i="11"/>
  <c r="E32" i="11" s="1"/>
  <c r="D17" i="11"/>
  <c r="C17" i="11"/>
  <c r="B17" i="11"/>
  <c r="M4" i="11"/>
  <c r="M17" i="11" s="1"/>
  <c r="M32" i="11" s="1"/>
  <c r="E32" i="10"/>
  <c r="D32" i="10"/>
  <c r="C32" i="10"/>
  <c r="A30" i="10"/>
  <c r="A29" i="10"/>
  <c r="A27" i="10"/>
  <c r="E22" i="10"/>
  <c r="D22" i="10"/>
  <c r="C22" i="10"/>
  <c r="C13" i="10"/>
  <c r="E7" i="10"/>
  <c r="E13" i="10" s="1"/>
  <c r="D7" i="10"/>
  <c r="D13" i="10" s="1"/>
  <c r="C7" i="10"/>
  <c r="A3" i="10"/>
  <c r="N32" i="9"/>
  <c r="M32" i="9"/>
  <c r="L32" i="9"/>
  <c r="K32" i="9"/>
  <c r="J32" i="9"/>
  <c r="I32" i="9"/>
  <c r="H32" i="9"/>
  <c r="G32" i="9"/>
  <c r="F32" i="9"/>
  <c r="F34" i="9" s="1"/>
  <c r="E32" i="9"/>
  <c r="E34" i="9" s="1"/>
  <c r="D32" i="9"/>
  <c r="D34" i="9" s="1"/>
  <c r="C32" i="9"/>
  <c r="A30" i="9"/>
  <c r="A29" i="9"/>
  <c r="A27" i="9"/>
  <c r="N22" i="9"/>
  <c r="M22" i="9"/>
  <c r="L22" i="9"/>
  <c r="K22" i="9"/>
  <c r="J22" i="9"/>
  <c r="I22" i="9"/>
  <c r="H22" i="9"/>
  <c r="G22" i="9"/>
  <c r="F22" i="9"/>
  <c r="E22" i="9"/>
  <c r="D22" i="9"/>
  <c r="C22" i="9"/>
  <c r="C34" i="9" s="1"/>
  <c r="N7" i="9"/>
  <c r="N13" i="9" s="1"/>
  <c r="M7" i="9"/>
  <c r="M13" i="9" s="1"/>
  <c r="L7" i="9"/>
  <c r="L13" i="9" s="1"/>
  <c r="K7" i="9"/>
  <c r="K13" i="9" s="1"/>
  <c r="J7" i="9"/>
  <c r="J13" i="9" s="1"/>
  <c r="I7" i="9"/>
  <c r="I13" i="9" s="1"/>
  <c r="H7" i="9"/>
  <c r="H13" i="9" s="1"/>
  <c r="G7" i="9"/>
  <c r="G13" i="9" s="1"/>
  <c r="F7" i="9"/>
  <c r="F13" i="9" s="1"/>
  <c r="E7" i="9"/>
  <c r="E13" i="9" s="1"/>
  <c r="D7" i="9"/>
  <c r="D13" i="9" s="1"/>
  <c r="C7" i="9"/>
  <c r="C13" i="9" s="1"/>
  <c r="A3" i="9"/>
  <c r="M33" i="8"/>
  <c r="N31" i="8"/>
  <c r="M31" i="8"/>
  <c r="L31" i="8"/>
  <c r="K31" i="8"/>
  <c r="J31" i="8"/>
  <c r="I31" i="8"/>
  <c r="H31" i="8"/>
  <c r="G31" i="8"/>
  <c r="F31" i="8"/>
  <c r="E31" i="8"/>
  <c r="D31" i="8"/>
  <c r="C31" i="8"/>
  <c r="A30" i="8"/>
  <c r="A29" i="8"/>
  <c r="A28" i="8"/>
  <c r="A27" i="8"/>
  <c r="A26" i="8"/>
  <c r="N22" i="8"/>
  <c r="M22" i="8"/>
  <c r="L22" i="8"/>
  <c r="L33" i="8" s="1"/>
  <c r="K22" i="8"/>
  <c r="J22" i="8"/>
  <c r="J33" i="8" s="1"/>
  <c r="I22" i="8"/>
  <c r="I33" i="8" s="1"/>
  <c r="H22" i="8"/>
  <c r="H33" i="8" s="1"/>
  <c r="G22" i="8"/>
  <c r="F22" i="8"/>
  <c r="E22" i="8"/>
  <c r="E33" i="8" s="1"/>
  <c r="D22" i="8"/>
  <c r="D33" i="8" s="1"/>
  <c r="C22" i="8"/>
  <c r="C33" i="8" s="1"/>
  <c r="N9" i="8"/>
  <c r="N13" i="8" s="1"/>
  <c r="M9" i="8"/>
  <c r="L9" i="8"/>
  <c r="L13" i="8" s="1"/>
  <c r="K9" i="8"/>
  <c r="J9" i="8"/>
  <c r="J13" i="8" s="1"/>
  <c r="I9" i="8"/>
  <c r="I13" i="8" s="1"/>
  <c r="H9" i="8"/>
  <c r="H13" i="8" s="1"/>
  <c r="G9" i="8"/>
  <c r="G13" i="8" s="1"/>
  <c r="F9" i="8"/>
  <c r="F13" i="8" s="1"/>
  <c r="E9" i="8"/>
  <c r="D9" i="8"/>
  <c r="D13" i="8" s="1"/>
  <c r="C9" i="8"/>
  <c r="A5" i="8"/>
  <c r="A3" i="7"/>
  <c r="A3" i="6"/>
  <c r="N89" i="5"/>
  <c r="M89" i="5"/>
  <c r="L89" i="5"/>
  <c r="K89" i="5"/>
  <c r="J89" i="5"/>
  <c r="I89" i="5"/>
  <c r="H89" i="5"/>
  <c r="G89" i="5"/>
  <c r="F89" i="5"/>
  <c r="E89" i="5"/>
  <c r="D89" i="5"/>
  <c r="C89" i="5"/>
  <c r="N88" i="5"/>
  <c r="N90" i="5" s="1"/>
  <c r="N91" i="5" s="1"/>
  <c r="M88" i="5"/>
  <c r="M90" i="5" s="1"/>
  <c r="M91" i="5" s="1"/>
  <c r="L88" i="5"/>
  <c r="L90" i="5" s="1"/>
  <c r="L91" i="5" s="1"/>
  <c r="K88" i="5"/>
  <c r="J88" i="5"/>
  <c r="J90" i="5" s="1"/>
  <c r="J91" i="5" s="1"/>
  <c r="I88" i="5"/>
  <c r="I90" i="5" s="1"/>
  <c r="I91" i="5" s="1"/>
  <c r="H88" i="5"/>
  <c r="H90" i="5" s="1"/>
  <c r="H91" i="5" s="1"/>
  <c r="G88" i="5"/>
  <c r="G90" i="5" s="1"/>
  <c r="G91" i="5" s="1"/>
  <c r="F88" i="5"/>
  <c r="F90" i="5" s="1"/>
  <c r="F91" i="5" s="1"/>
  <c r="E88" i="5"/>
  <c r="E90" i="5" s="1"/>
  <c r="E91" i="5" s="1"/>
  <c r="D88" i="5"/>
  <c r="D90" i="5" s="1"/>
  <c r="D91" i="5" s="1"/>
  <c r="C88" i="5"/>
  <c r="C90" i="5" s="1"/>
  <c r="C91" i="5" s="1"/>
  <c r="N81" i="5"/>
  <c r="M81" i="5"/>
  <c r="L81" i="5"/>
  <c r="K81" i="5"/>
  <c r="J81" i="5"/>
  <c r="I81" i="5"/>
  <c r="H81" i="5"/>
  <c r="G81" i="5"/>
  <c r="F81" i="5"/>
  <c r="E81" i="5"/>
  <c r="D81" i="5"/>
  <c r="C81" i="5"/>
  <c r="N80" i="5"/>
  <c r="N82" i="5" s="1"/>
  <c r="N83" i="5" s="1"/>
  <c r="M80" i="5"/>
  <c r="M82" i="5" s="1"/>
  <c r="M83" i="5" s="1"/>
  <c r="L80" i="5"/>
  <c r="L82" i="5" s="1"/>
  <c r="L83" i="5" s="1"/>
  <c r="K80" i="5"/>
  <c r="K82" i="5" s="1"/>
  <c r="K83" i="5" s="1"/>
  <c r="J80" i="5"/>
  <c r="J82" i="5" s="1"/>
  <c r="J83" i="5" s="1"/>
  <c r="I80" i="5"/>
  <c r="I82" i="5" s="1"/>
  <c r="I83" i="5" s="1"/>
  <c r="H80" i="5"/>
  <c r="H82" i="5" s="1"/>
  <c r="H83" i="5" s="1"/>
  <c r="G80" i="5"/>
  <c r="F80" i="5"/>
  <c r="F82" i="5" s="1"/>
  <c r="F83" i="5" s="1"/>
  <c r="E80" i="5"/>
  <c r="E82" i="5" s="1"/>
  <c r="E83" i="5" s="1"/>
  <c r="D80" i="5"/>
  <c r="D82" i="5" s="1"/>
  <c r="D83" i="5" s="1"/>
  <c r="C80" i="5"/>
  <c r="C82" i="5" s="1"/>
  <c r="C83" i="5" s="1"/>
  <c r="A4" i="5"/>
  <c r="A3" i="5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BJ135" i="1"/>
  <c r="BK135" i="1"/>
  <c r="BL135" i="1"/>
  <c r="J32" i="11" l="1"/>
  <c r="G32" i="11"/>
  <c r="I32" i="11"/>
  <c r="C32" i="11"/>
  <c r="L32" i="11"/>
  <c r="L31" i="12"/>
  <c r="E31" i="12"/>
  <c r="F31" i="12"/>
  <c r="K33" i="8"/>
  <c r="F33" i="8"/>
  <c r="N33" i="8"/>
  <c r="G33" i="8"/>
  <c r="L34" i="9"/>
  <c r="M34" i="9"/>
  <c r="N34" i="9"/>
  <c r="H34" i="9"/>
  <c r="I34" i="9"/>
  <c r="G82" i="5"/>
  <c r="G83" i="5" s="1"/>
  <c r="K90" i="5"/>
  <c r="K91" i="5" s="1"/>
  <c r="K34" i="9"/>
  <c r="C31" i="13"/>
  <c r="D31" i="13"/>
  <c r="C34" i="10"/>
  <c r="D34" i="10"/>
  <c r="E34" i="10"/>
  <c r="M31" i="12"/>
  <c r="C31" i="12"/>
  <c r="D31" i="12"/>
  <c r="J34" i="9"/>
  <c r="G34" i="9"/>
  <c r="E13" i="8"/>
  <c r="M13" i="8"/>
  <c r="C13" i="8"/>
  <c r="K13" i="8"/>
  <c r="BI135" i="1" l="1"/>
  <c r="BH135" i="1"/>
  <c r="BG135" i="1"/>
  <c r="BF135" i="1"/>
  <c r="BE135" i="1"/>
  <c r="BD135" i="1"/>
  <c r="BC135" i="1"/>
  <c r="BB135" i="1"/>
  <c r="BA135" i="1"/>
  <c r="AZ135" i="1"/>
  <c r="AY135" i="1"/>
  <c r="AX1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 Kaltenbach</author>
    <author>Alex Golshan</author>
  </authors>
  <commentList>
    <comment ref="J14" authorId="0" shapeId="0" xr:uid="{307DBA53-07CC-1A4F-8826-C1CD22A7A41D}">
      <text>
        <r>
          <rPr>
            <sz val="9"/>
            <color indexed="81"/>
            <rFont val="Tahoma"/>
            <family val="2"/>
          </rPr>
          <t>Addition of Sudipta and Hans to PS team</t>
        </r>
      </text>
    </comment>
    <comment ref="L24" authorId="1" shapeId="0" xr:uid="{72316D82-EBA3-F640-9CE2-7F050C6D480C}">
      <text>
        <r>
          <rPr>
            <b/>
            <sz val="9"/>
            <color indexed="81"/>
            <rFont val="Tahoma"/>
            <family val="2"/>
          </rPr>
          <t>Alex Golshan:</t>
        </r>
        <r>
          <rPr>
            <sz val="9"/>
            <color indexed="81"/>
            <rFont val="Tahoma"/>
            <family val="2"/>
          </rPr>
          <t xml:space="preserve">
Nagi joining the company</t>
        </r>
      </text>
    </comment>
    <comment ref="M24" authorId="1" shapeId="0" xr:uid="{3C2A86A5-F549-294A-A056-A3C5F60C2EDB}">
      <text>
        <r>
          <rPr>
            <b/>
            <sz val="9"/>
            <color rgb="FF000000"/>
            <rFont val="Tahoma"/>
            <family val="2"/>
          </rPr>
          <t>Alex Golshan: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Niranjan moving to India payroll</t>
        </r>
      </text>
    </comment>
    <comment ref="N25" authorId="1" shapeId="0" xr:uid="{E043F892-BD14-314B-90FF-065BEB8E46DC}">
      <text>
        <r>
          <rPr>
            <b/>
            <sz val="9"/>
            <color indexed="81"/>
            <rFont val="Tahoma"/>
            <family val="2"/>
          </rPr>
          <t>Alex Golshan:</t>
        </r>
        <r>
          <rPr>
            <sz val="9"/>
            <color indexed="81"/>
            <rFont val="Tahoma"/>
            <family val="2"/>
          </rPr>
          <t xml:space="preserve">
Monish, Nikesh, Bala deducted. double accruing for as Arti accrued for</t>
        </r>
      </text>
    </comment>
    <comment ref="N37" authorId="1" shapeId="0" xr:uid="{D37B0FDA-4A20-824A-B97B-7959522F10AC}">
      <text>
        <r>
          <rPr>
            <b/>
            <sz val="9"/>
            <color indexed="81"/>
            <rFont val="Tahoma"/>
            <family val="2"/>
          </rPr>
          <t>Alex Golshan:</t>
        </r>
        <r>
          <rPr>
            <sz val="9"/>
            <color indexed="81"/>
            <rFont val="Tahoma"/>
            <family val="2"/>
          </rPr>
          <t xml:space="preserve">
Marc $50K, Niko $36K</t>
        </r>
      </text>
    </comment>
    <comment ref="L53" authorId="1" shapeId="0" xr:uid="{AFAEE49F-FB9B-8641-B1D8-EFEA99E23487}">
      <text>
        <r>
          <rPr>
            <b/>
            <sz val="9"/>
            <color indexed="81"/>
            <rFont val="Tahoma"/>
            <family val="2"/>
          </rPr>
          <t>Alex Golshan:</t>
        </r>
        <r>
          <rPr>
            <sz val="9"/>
            <color indexed="81"/>
            <rFont val="Tahoma"/>
            <family val="2"/>
          </rPr>
          <t xml:space="preserve">
Herd Freed $67K
Focus Search Partner $22K</t>
        </r>
      </text>
    </comment>
    <comment ref="J59" authorId="1" shapeId="0" xr:uid="{6FDA1A3D-8BC4-9246-9700-18DA10FDCC48}">
      <text>
        <r>
          <rPr>
            <b/>
            <sz val="9"/>
            <color indexed="81"/>
            <rFont val="Tahoma"/>
            <family val="2"/>
          </rPr>
          <t>Alex Golshan:</t>
        </r>
        <r>
          <rPr>
            <sz val="9"/>
            <color indexed="81"/>
            <rFont val="Tahoma"/>
            <family val="2"/>
          </rPr>
          <t xml:space="preserve">
TDS (Tax IPPL had to pay on the Inc. intercompany invoice)</t>
        </r>
      </text>
    </comment>
    <comment ref="M78" authorId="1" shapeId="0" xr:uid="{345B98EE-66FC-BF4C-8E55-8423CDBFBF89}">
      <text>
        <r>
          <rPr>
            <b/>
            <sz val="9"/>
            <color indexed="81"/>
            <rFont val="Tahoma"/>
            <family val="2"/>
          </rPr>
          <t>Alex Golshan:</t>
        </r>
        <r>
          <rPr>
            <sz val="9"/>
            <color indexed="81"/>
            <rFont val="Tahoma"/>
            <family val="2"/>
          </rPr>
          <t xml:space="preserve">
Huge price movement in the Euro from Oct to Nov</t>
        </r>
      </text>
    </comment>
  </commentList>
</comments>
</file>

<file path=xl/sharedStrings.xml><?xml version="1.0" encoding="utf-8"?>
<sst xmlns="http://schemas.openxmlformats.org/spreadsheetml/2006/main" count="6475" uniqueCount="341">
  <si>
    <t>Customer</t>
  </si>
  <si>
    <t>Daimler</t>
  </si>
  <si>
    <t/>
  </si>
  <si>
    <t>Boeing</t>
  </si>
  <si>
    <t>Johnson and Johnson</t>
  </si>
  <si>
    <t>Exxon</t>
  </si>
  <si>
    <t>Google</t>
  </si>
  <si>
    <t>BASF</t>
  </si>
  <si>
    <t>Sanofi</t>
  </si>
  <si>
    <t>Microsoft</t>
  </si>
  <si>
    <t>Airbus</t>
  </si>
  <si>
    <t>Adobe</t>
  </si>
  <si>
    <t>Crowe Horwath</t>
  </si>
  <si>
    <t>Qantas</t>
  </si>
  <si>
    <t>BCG</t>
  </si>
  <si>
    <t>US Foods</t>
  </si>
  <si>
    <t>3M</t>
  </si>
  <si>
    <t>Norfolk</t>
  </si>
  <si>
    <t>Enbridge</t>
  </si>
  <si>
    <t>Philip Morris</t>
  </si>
  <si>
    <t>BAT</t>
  </si>
  <si>
    <t>Wipro</t>
  </si>
  <si>
    <t>Vizient</t>
  </si>
  <si>
    <t>Becton Dickinson</t>
  </si>
  <si>
    <t>Humana</t>
  </si>
  <si>
    <t>Stryker</t>
  </si>
  <si>
    <t>Genpact</t>
  </si>
  <si>
    <t>FLIR</t>
  </si>
  <si>
    <t>InfoSys</t>
  </si>
  <si>
    <t>Cognizant Technologies Solutions</t>
  </si>
  <si>
    <t>Abbvie</t>
  </si>
  <si>
    <t>Best Buy</t>
  </si>
  <si>
    <t>Lamb</t>
  </si>
  <si>
    <t>Sunovion Pharma</t>
  </si>
  <si>
    <t>Gordon Foods</t>
  </si>
  <si>
    <t>World Wide Technology</t>
  </si>
  <si>
    <t>Jeppesen</t>
  </si>
  <si>
    <t>Airplus</t>
  </si>
  <si>
    <t>Panasonic</t>
  </si>
  <si>
    <t>BeiGene</t>
  </si>
  <si>
    <t>BCBS of LA</t>
  </si>
  <si>
    <t>Applied Materials</t>
  </si>
  <si>
    <t>Syngenta</t>
  </si>
  <si>
    <t>Chemonics</t>
  </si>
  <si>
    <t>Horizon BCBS of NJ</t>
  </si>
  <si>
    <t>TransUrban</t>
  </si>
  <si>
    <t>Ferring Pharmaceuticals</t>
  </si>
  <si>
    <t>Ultragenyx</t>
  </si>
  <si>
    <t>Treasury Wines</t>
  </si>
  <si>
    <t>Celgene</t>
  </si>
  <si>
    <t>Arcelik</t>
  </si>
  <si>
    <t>Saint Gobain</t>
  </si>
  <si>
    <t>Solera</t>
  </si>
  <si>
    <t>Merck</t>
  </si>
  <si>
    <t>Dell</t>
  </si>
  <si>
    <t>WEX</t>
  </si>
  <si>
    <t>PayU</t>
  </si>
  <si>
    <t>Vertiv (Emerson)</t>
  </si>
  <si>
    <t>Zimmer</t>
  </si>
  <si>
    <t>Airtel</t>
  </si>
  <si>
    <t>Porsche</t>
  </si>
  <si>
    <t>Sparrow Health System</t>
  </si>
  <si>
    <t>Rheem</t>
  </si>
  <si>
    <t>Granite</t>
  </si>
  <si>
    <t>Fortune</t>
  </si>
  <si>
    <t>Thrivent Financial</t>
  </si>
  <si>
    <t>Tokopedia</t>
  </si>
  <si>
    <t>Roche</t>
  </si>
  <si>
    <t>The Hain Celestial Group</t>
  </si>
  <si>
    <t>RingCentral</t>
  </si>
  <si>
    <t>Five Star Living</t>
  </si>
  <si>
    <t>Helmerich &amp; Payne</t>
  </si>
  <si>
    <t>TD Ameritrade</t>
  </si>
  <si>
    <t>CAS</t>
  </si>
  <si>
    <t>ABB</t>
  </si>
  <si>
    <t>LSC</t>
  </si>
  <si>
    <t>Saltchuk</t>
  </si>
  <si>
    <t>CliftonLarsonAllen</t>
  </si>
  <si>
    <t>Ferguson</t>
  </si>
  <si>
    <t>HERE</t>
  </si>
  <si>
    <t>Portola Pharmaceuticals</t>
  </si>
  <si>
    <t>Assurant</t>
  </si>
  <si>
    <t>Love's Travel Stops</t>
  </si>
  <si>
    <t>SoftServe</t>
  </si>
  <si>
    <t>Filivest</t>
  </si>
  <si>
    <t>Pon Automotive</t>
  </si>
  <si>
    <t>Centennial Coal</t>
  </si>
  <si>
    <t>Wabash</t>
  </si>
  <si>
    <t>Juno Therapeutics</t>
  </si>
  <si>
    <t>Flight Centre</t>
  </si>
  <si>
    <t>UST</t>
  </si>
  <si>
    <t>Salini</t>
  </si>
  <si>
    <t>Vallen (Hagemeyer)</t>
  </si>
  <si>
    <t>MindTree</t>
  </si>
  <si>
    <t>Allegis</t>
  </si>
  <si>
    <t>KCS</t>
  </si>
  <si>
    <t>Lupin</t>
  </si>
  <si>
    <t>Resideo</t>
  </si>
  <si>
    <t>Ericsson</t>
  </si>
  <si>
    <t>DenizBank</t>
  </si>
  <si>
    <t>MODEC</t>
  </si>
  <si>
    <t>Bertelsmann</t>
  </si>
  <si>
    <t>Grand Circle</t>
  </si>
  <si>
    <t>Central City Concern</t>
  </si>
  <si>
    <t>Ensign</t>
  </si>
  <si>
    <t>Australian Unity</t>
  </si>
  <si>
    <t>Cornell</t>
  </si>
  <si>
    <t>Docler</t>
  </si>
  <si>
    <t>MphasiS</t>
  </si>
  <si>
    <t>MassTech</t>
  </si>
  <si>
    <t>CLEAResult</t>
  </si>
  <si>
    <t>WideOrbit</t>
  </si>
  <si>
    <t>Neiman Marcus</t>
  </si>
  <si>
    <t>Roivant</t>
  </si>
  <si>
    <t>Lantmännen AB</t>
  </si>
  <si>
    <t>Samator</t>
  </si>
  <si>
    <t>KPIT</t>
  </si>
  <si>
    <t>Acosta</t>
  </si>
  <si>
    <t>AETV</t>
  </si>
  <si>
    <t>Box, Inc.</t>
  </si>
  <si>
    <t>bwin.party</t>
  </si>
  <si>
    <t>Cotiviti</t>
  </si>
  <si>
    <t>Dallas Opera</t>
  </si>
  <si>
    <t>Farmers</t>
  </si>
  <si>
    <t>HBO</t>
  </si>
  <si>
    <t>Hyundai (Hata)</t>
  </si>
  <si>
    <t>Janney Montgomery Scott</t>
  </si>
  <si>
    <t>Lending Club</t>
  </si>
  <si>
    <t>Office Depot</t>
  </si>
  <si>
    <t>Piedmont Natural Gas</t>
  </si>
  <si>
    <t>Questcor</t>
  </si>
  <si>
    <t>Sileverado</t>
  </si>
  <si>
    <t>Skull Candy</t>
  </si>
  <si>
    <t>Square Trade</t>
  </si>
  <si>
    <t>SunEdison</t>
  </si>
  <si>
    <t>Grand Total</t>
  </si>
  <si>
    <t>Revenue</t>
  </si>
  <si>
    <t>Recurring Revenue</t>
  </si>
  <si>
    <t>Professional Services</t>
  </si>
  <si>
    <t>Total Revenue</t>
  </si>
  <si>
    <t xml:space="preserve">Direct </t>
  </si>
  <si>
    <t>Infrastructure</t>
  </si>
  <si>
    <t>Support Costs</t>
  </si>
  <si>
    <t>Support Variable Compensation</t>
  </si>
  <si>
    <t>Implementation Costs</t>
  </si>
  <si>
    <t>Implementation Variable Compensation</t>
  </si>
  <si>
    <t>Sub contracting / Consultants</t>
  </si>
  <si>
    <t>Travel and Related</t>
  </si>
  <si>
    <t>Other Costs</t>
  </si>
  <si>
    <t>Direct Costs</t>
  </si>
  <si>
    <t>Gross Margin</t>
  </si>
  <si>
    <t xml:space="preserve">R&amp;D </t>
  </si>
  <si>
    <t>Employee Costs</t>
  </si>
  <si>
    <t>Variable Compensation</t>
  </si>
  <si>
    <t>R&amp;D Costs</t>
  </si>
  <si>
    <t xml:space="preserve">Sales &amp; Marketing </t>
  </si>
  <si>
    <t>Employee Costs - Sales</t>
  </si>
  <si>
    <t>Variable Compensation - Sales</t>
  </si>
  <si>
    <t>Commissions - Sales</t>
  </si>
  <si>
    <t>Employee Costs - Marketing</t>
  </si>
  <si>
    <t>Variable Compensation - Marketing</t>
  </si>
  <si>
    <t>Marketing Programs</t>
  </si>
  <si>
    <t>Partner Programs</t>
  </si>
  <si>
    <t>Sales Travel</t>
  </si>
  <si>
    <t xml:space="preserve">Sales Tools / Other </t>
  </si>
  <si>
    <t>Sales &amp; Marketing Costs</t>
  </si>
  <si>
    <t>G&amp;A Costs</t>
  </si>
  <si>
    <t>Legal and Professional</t>
  </si>
  <si>
    <t>Occupancy</t>
  </si>
  <si>
    <t>Depreciation</t>
  </si>
  <si>
    <t>Travel</t>
  </si>
  <si>
    <t>Meals &amp; Entertainment</t>
  </si>
  <si>
    <t>Recruiting</t>
  </si>
  <si>
    <t>Telecom</t>
  </si>
  <si>
    <t>Office and Supplies</t>
  </si>
  <si>
    <t>Insurance</t>
  </si>
  <si>
    <t>Computer, Internet and Software</t>
  </si>
  <si>
    <t xml:space="preserve">Stock Compensation </t>
  </si>
  <si>
    <t>Business Taxes</t>
  </si>
  <si>
    <t>Shared Cost - CM</t>
  </si>
  <si>
    <t>Bad Debts</t>
  </si>
  <si>
    <t>Cash Discounts</t>
  </si>
  <si>
    <t>Other</t>
  </si>
  <si>
    <t>Operating Income</t>
  </si>
  <si>
    <t>Add/Less Other Income</t>
  </si>
  <si>
    <t>India Audit Adjustment</t>
  </si>
  <si>
    <t>Tax Expenses</t>
  </si>
  <si>
    <t>Other Income (Expense)</t>
  </si>
  <si>
    <t>Net Income</t>
  </si>
  <si>
    <t>Cumulative Translation Adjustment</t>
  </si>
  <si>
    <t>Accumulated Other Comprehensive Income</t>
  </si>
  <si>
    <t>EBITDA</t>
  </si>
  <si>
    <t>Total Expense</t>
  </si>
  <si>
    <t>Per TB</t>
  </si>
  <si>
    <t>check</t>
  </si>
  <si>
    <t>Recurring Revenue GM%</t>
  </si>
  <si>
    <t>Professional Services GM%</t>
  </si>
  <si>
    <t>Assets</t>
  </si>
  <si>
    <t>Current Assets</t>
  </si>
  <si>
    <t>Cash</t>
  </si>
  <si>
    <t>Accounts Receivable</t>
  </si>
  <si>
    <t>Prepaid Expenses</t>
  </si>
  <si>
    <t>Other Current Assets</t>
  </si>
  <si>
    <t>Total Current Assets</t>
  </si>
  <si>
    <t>Total Fixed Assets, Net</t>
  </si>
  <si>
    <t>TOTAL ASSETS</t>
  </si>
  <si>
    <t>Liabilities</t>
  </si>
  <si>
    <t>Accounts Payable</t>
  </si>
  <si>
    <t>Deferred Revenue</t>
  </si>
  <si>
    <t>Accrued Commissions</t>
  </si>
  <si>
    <t>Accrued Bonuses</t>
  </si>
  <si>
    <t>Other Current Liabilities</t>
  </si>
  <si>
    <t>Total Liabilities</t>
  </si>
  <si>
    <t>Equity</t>
  </si>
  <si>
    <t>Common Stock</t>
  </si>
  <si>
    <t>Distributions</t>
  </si>
  <si>
    <t>Retained Earnings</t>
  </si>
  <si>
    <t>Preferred Stock</t>
  </si>
  <si>
    <t>Total Equity</t>
  </si>
  <si>
    <t>Total Liabilities &amp; Equity</t>
  </si>
  <si>
    <t>Cash Flow From Operating Activities</t>
  </si>
  <si>
    <t>Adjustment to reconcile net loss to cash used in operating activities</t>
  </si>
  <si>
    <t>Net cash provided by operating activities</t>
  </si>
  <si>
    <t>Cash Flow From Investing Activities</t>
  </si>
  <si>
    <t>Net cash provided by investing activities</t>
  </si>
  <si>
    <t>Cash Flow From Financing Activities</t>
  </si>
  <si>
    <t>Effects of foreign currency exchange</t>
  </si>
  <si>
    <t>Increase (Decrease) in Cash</t>
  </si>
  <si>
    <t>Cash at beginning of period</t>
  </si>
  <si>
    <t>Cash at end of period</t>
  </si>
  <si>
    <t>Intercompany revenue</t>
  </si>
  <si>
    <t>Recurring Revenue COGS</t>
  </si>
  <si>
    <t>Professional Services COGS</t>
  </si>
  <si>
    <t>R&amp;D</t>
  </si>
  <si>
    <t>S&amp;M</t>
  </si>
  <si>
    <t>G&amp;A</t>
  </si>
  <si>
    <t>Intercompany Expense</t>
  </si>
  <si>
    <t>Other Income/Expense</t>
  </si>
  <si>
    <t>Taxes</t>
  </si>
  <si>
    <t>Revenues</t>
  </si>
  <si>
    <t>Revenues - Total</t>
  </si>
  <si>
    <t>Sub contracting / Consultants Support</t>
  </si>
  <si>
    <t>Sub contracting / Consultants Implementation</t>
  </si>
  <si>
    <t>Direct Costs - Total</t>
  </si>
  <si>
    <t>R&amp;D Costs - Total</t>
  </si>
  <si>
    <t>Marketing programs</t>
  </si>
  <si>
    <t>Partner programs</t>
  </si>
  <si>
    <t>Sales &amp; Marketing - Total</t>
  </si>
  <si>
    <t>Internal Events</t>
  </si>
  <si>
    <t>G&amp;A Cost</t>
  </si>
  <si>
    <t>FX Translation Adjustment</t>
  </si>
  <si>
    <t>Other - Total</t>
  </si>
  <si>
    <t>Professional Services and Other</t>
  </si>
  <si>
    <t xml:space="preserve">Total Revenue </t>
  </si>
  <si>
    <t xml:space="preserve">Direct Cost </t>
  </si>
  <si>
    <t xml:space="preserve">Professional Services </t>
  </si>
  <si>
    <t xml:space="preserve">Recurring Revenue - Customer Success </t>
  </si>
  <si>
    <t>Recurring Revenue - Infrastructure</t>
  </si>
  <si>
    <t>Total Direct Cost</t>
  </si>
  <si>
    <t>Recurring Revenue - Gross Margin</t>
  </si>
  <si>
    <t>Recurring Revenue - Gross Margin %</t>
  </si>
  <si>
    <t>Professional Services - Gross Margin</t>
  </si>
  <si>
    <t>Professional Services - Gross Margin %</t>
  </si>
  <si>
    <t>Operating Expenses</t>
  </si>
  <si>
    <t>Research and Development Total</t>
  </si>
  <si>
    <t xml:space="preserve">Sales </t>
  </si>
  <si>
    <t>People Cost</t>
  </si>
  <si>
    <t>T&amp;E</t>
  </si>
  <si>
    <t xml:space="preserve">Sales Total </t>
  </si>
  <si>
    <t>Marketing</t>
  </si>
  <si>
    <t>Events</t>
  </si>
  <si>
    <t>Digital Advertising</t>
  </si>
  <si>
    <t xml:space="preserve">PR and Analyst Relations </t>
  </si>
  <si>
    <t xml:space="preserve">Agencies </t>
  </si>
  <si>
    <t>Tools</t>
  </si>
  <si>
    <t xml:space="preserve">Marketing Total </t>
  </si>
  <si>
    <t xml:space="preserve">General and Administrative Total </t>
  </si>
  <si>
    <t>Total Operating Expenses</t>
  </si>
  <si>
    <t>Operating Loss</t>
  </si>
  <si>
    <t xml:space="preserve">EBITDA </t>
  </si>
  <si>
    <t>ASSETS</t>
  </si>
  <si>
    <t>AR</t>
  </si>
  <si>
    <t>Fixed Assets</t>
  </si>
  <si>
    <t>Fixed Assets, Net</t>
  </si>
  <si>
    <t>LIABILITIES</t>
  </si>
  <si>
    <t>AP</t>
  </si>
  <si>
    <t>EQUITY</t>
  </si>
  <si>
    <t>TOTAL LIABILITIES &amp; EQUITY</t>
  </si>
  <si>
    <t>Other Non-Current Assets</t>
  </si>
  <si>
    <t>Other Assets - Noncurrent</t>
  </si>
  <si>
    <t>Total Assets</t>
  </si>
  <si>
    <t>Current Liabilities</t>
  </si>
  <si>
    <t>Accrued Expenses</t>
  </si>
  <si>
    <t>Accrued Compensation</t>
  </si>
  <si>
    <t>Total Liabilities Current Liabilities</t>
  </si>
  <si>
    <t>Other Liabilities - noncurrent</t>
  </si>
  <si>
    <t>Common Stock &amp; APIC</t>
  </si>
  <si>
    <t>Acumulated Other Comprehensive Loss</t>
  </si>
  <si>
    <t>Cash Flow From Operating Activity</t>
  </si>
  <si>
    <t xml:space="preserve">Net Loss </t>
  </si>
  <si>
    <t>Share based compensation</t>
  </si>
  <si>
    <t>Loss (Gain) on Fixed Asset Sale</t>
  </si>
  <si>
    <t>Changes in operating assets and liabilities</t>
  </si>
  <si>
    <t>Accounts receivable</t>
  </si>
  <si>
    <t>Prepaids and other current assets</t>
  </si>
  <si>
    <t>Accounts payable</t>
  </si>
  <si>
    <t>Deferred revenue</t>
  </si>
  <si>
    <t>Purchase of property and equipment</t>
  </si>
  <si>
    <t>Exercise of Common Stock Options</t>
  </si>
  <si>
    <t>Proceeds from issuance of Preferred shares</t>
  </si>
  <si>
    <t>Cash Flow from operating activities</t>
  </si>
  <si>
    <t>Net Loss</t>
  </si>
  <si>
    <t xml:space="preserve">Adjustments to reconcile net loss to net cash used in operating </t>
  </si>
  <si>
    <t>Depreciation and amortization</t>
  </si>
  <si>
    <t>Stock Comp Expense</t>
  </si>
  <si>
    <t>Deferred Income Taxes</t>
  </si>
  <si>
    <t xml:space="preserve">Changes in operating assets and liabilities </t>
  </si>
  <si>
    <t xml:space="preserve">Accounts Receivable </t>
  </si>
  <si>
    <t>Prepaid expenses and other current assets</t>
  </si>
  <si>
    <t>Other Assets</t>
  </si>
  <si>
    <t xml:space="preserve">Accounts Payable </t>
  </si>
  <si>
    <t>Accrued expenses and other current liabilities</t>
  </si>
  <si>
    <t>Cash Flows from investing activities:</t>
  </si>
  <si>
    <t xml:space="preserve">Purchases of property and equipment </t>
  </si>
  <si>
    <t xml:space="preserve">Sale of property and equipment </t>
  </si>
  <si>
    <t>Other investing activities</t>
  </si>
  <si>
    <t>Cash Flows from financing activities:</t>
  </si>
  <si>
    <t>Proceeds from the exercise of stock options</t>
  </si>
  <si>
    <t>Other Financing</t>
  </si>
  <si>
    <t xml:space="preserve">Effect of exchange rate changes on cash and cash equivalent </t>
  </si>
  <si>
    <t>Net increase (decrease) in cash and cash equivalents</t>
  </si>
  <si>
    <t>Cash and cash equivalents, beginning of Period</t>
  </si>
  <si>
    <t>Cash and cash equivalents, end of Period</t>
  </si>
  <si>
    <t>Other current assets</t>
  </si>
  <si>
    <t>Sale of property and equipment</t>
  </si>
  <si>
    <t>Execerise of Common Stock Options</t>
  </si>
  <si>
    <t>Proceeds from issuance of Series B-1</t>
  </si>
  <si>
    <t xml:space="preserve">Issuance costs paid for Series B-1 </t>
  </si>
  <si>
    <t>D&amp;A</t>
  </si>
  <si>
    <t>Labels</t>
  </si>
  <si>
    <t>Net cash provided by financing 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</si>
</sst>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d\-mmm\-yy;@"/>
    <numFmt numFmtId="165" formatCode="_(* #,##0_);_(* \(#,##0\);_(* &quot;-&quot;??_);_(@_)"/>
    <numFmt numFmtId="166" formatCode="_(&quot;$&quot;* #,##0_);_(&quot;$&quot;* \(#,##0\);_(&quot;$&quot;* &quot;-&quot;??_);_(@_)"/>
    <numFmt numFmtId="167" formatCode="[$-409]d\-mmm\-yy;@"/>
    <numFmt numFmtId="169" formatCode="&quot;$&quot;#,##0"/>
  </numFmts>
  <fonts count="3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u val="singleAccounting"/>
      <sz val="10"/>
      <color theme="1"/>
      <name val="Calibri"/>
      <family val="2"/>
      <scheme val="minor"/>
    </font>
    <font>
      <b/>
      <u val="singleAccounting"/>
      <sz val="10"/>
      <color theme="1"/>
      <name val="Calibri"/>
      <family val="2"/>
      <scheme val="minor"/>
    </font>
    <font>
      <b/>
      <u val="doubleAccounting"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0"/>
      <color theme="1"/>
      <name val="Calibri"/>
      <family val="2"/>
    </font>
    <font>
      <i/>
      <sz val="9"/>
      <color theme="1"/>
      <name val="Calibri"/>
      <family val="2"/>
      <scheme val="minor"/>
    </font>
    <font>
      <b/>
      <sz val="10"/>
      <color rgb="FF000000"/>
      <name val="Calibri"/>
      <family val="2"/>
    </font>
    <font>
      <i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u val="singleAccounting"/>
      <sz val="10"/>
      <color theme="1"/>
      <name val="Arial"/>
      <family val="2"/>
    </font>
    <font>
      <i/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sz val="10"/>
      <color rgb="FF0000FF"/>
      <name val="Calibri"/>
      <family val="2"/>
      <scheme val="minor"/>
    </font>
    <font>
      <b/>
      <u val="double"/>
      <sz val="10"/>
      <color theme="1"/>
      <name val="Calibri"/>
      <family val="2"/>
      <scheme val="minor"/>
    </font>
    <font>
      <u val="double"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Times New Roman"/>
      <family val="2"/>
    </font>
    <font>
      <u val="singleAccounting"/>
      <sz val="1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79998168889431442"/>
      </left>
      <right/>
      <top style="thin">
        <color theme="4" tint="0.79998168889431442"/>
      </top>
      <bottom style="thin">
        <color theme="4" tint="0.7999816888943144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/>
    <xf numFmtId="0" fontId="19" fillId="0" borderId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</cellStyleXfs>
  <cellXfs count="167">
    <xf numFmtId="0" fontId="0" fillId="0" borderId="0" xfId="0"/>
    <xf numFmtId="0" fontId="2" fillId="2" borderId="1" xfId="0" applyFont="1" applyFill="1" applyBorder="1"/>
    <xf numFmtId="164" fontId="2" fillId="2" borderId="1" xfId="0" applyNumberFormat="1" applyFont="1" applyFill="1" applyBorder="1" applyAlignment="1">
      <alignment horizontal="center"/>
    </xf>
    <xf numFmtId="0" fontId="3" fillId="0" borderId="1" xfId="0" applyFont="1" applyBorder="1"/>
    <xf numFmtId="5" fontId="3" fillId="0" borderId="1" xfId="0" applyNumberFormat="1" applyFont="1" applyBorder="1" applyAlignment="1">
      <alignment horizontal="center"/>
    </xf>
    <xf numFmtId="5" fontId="2" fillId="2" borderId="1" xfId="0" applyNumberFormat="1" applyFont="1" applyFill="1" applyBorder="1" applyAlignment="1">
      <alignment horizontal="center"/>
    </xf>
    <xf numFmtId="49" fontId="5" fillId="0" borderId="0" xfId="0" applyNumberFormat="1" applyFont="1" applyAlignment="1" applyProtection="1">
      <alignment horizontal="left" indent="1"/>
      <protection locked="0"/>
    </xf>
    <xf numFmtId="0" fontId="3" fillId="4" borderId="0" xfId="0" applyFont="1" applyFill="1"/>
    <xf numFmtId="0" fontId="2" fillId="4" borderId="0" xfId="0" applyFont="1" applyFill="1"/>
    <xf numFmtId="165" fontId="3" fillId="4" borderId="0" xfId="1" applyNumberFormat="1" applyFont="1" applyFill="1"/>
    <xf numFmtId="0" fontId="0" fillId="4" borderId="0" xfId="0" applyFill="1"/>
    <xf numFmtId="165" fontId="6" fillId="4" borderId="0" xfId="1" applyNumberFormat="1" applyFont="1" applyFill="1"/>
    <xf numFmtId="165" fontId="0" fillId="4" borderId="0" xfId="0" applyNumberFormat="1" applyFill="1"/>
    <xf numFmtId="4" fontId="0" fillId="4" borderId="0" xfId="0" applyNumberFormat="1" applyFill="1"/>
    <xf numFmtId="0" fontId="11" fillId="5" borderId="0" xfId="0" applyFont="1" applyFill="1"/>
    <xf numFmtId="0" fontId="12" fillId="5" borderId="0" xfId="0" applyFont="1" applyFill="1" applyAlignment="1">
      <alignment horizontal="left" indent="1"/>
    </xf>
    <xf numFmtId="0" fontId="12" fillId="6" borderId="0" xfId="0" applyFont="1" applyFill="1" applyAlignment="1">
      <alignment horizontal="left" indent="1"/>
    </xf>
    <xf numFmtId="165" fontId="6" fillId="0" borderId="0" xfId="1" applyNumberFormat="1" applyFont="1" applyFill="1"/>
    <xf numFmtId="0" fontId="12" fillId="4" borderId="0" xfId="0" applyFont="1" applyFill="1" applyAlignment="1">
      <alignment horizontal="left" indent="1"/>
    </xf>
    <xf numFmtId="165" fontId="7" fillId="4" borderId="0" xfId="0" applyNumberFormat="1" applyFont="1" applyFill="1"/>
    <xf numFmtId="165" fontId="7" fillId="0" borderId="0" xfId="0" applyNumberFormat="1" applyFont="1"/>
    <xf numFmtId="0" fontId="3" fillId="5" borderId="0" xfId="0" applyFont="1" applyFill="1" applyAlignment="1">
      <alignment horizontal="left" indent="1"/>
    </xf>
    <xf numFmtId="0" fontId="3" fillId="6" borderId="0" xfId="0" applyFont="1" applyFill="1" applyAlignment="1">
      <alignment horizontal="left" indent="1"/>
    </xf>
    <xf numFmtId="165" fontId="2" fillId="4" borderId="0" xfId="0" applyNumberFormat="1" applyFont="1" applyFill="1"/>
    <xf numFmtId="165" fontId="2" fillId="0" borderId="0" xfId="0" applyNumberFormat="1" applyFont="1"/>
    <xf numFmtId="0" fontId="14" fillId="4" borderId="0" xfId="0" applyFont="1" applyFill="1" applyAlignment="1">
      <alignment horizontal="left"/>
    </xf>
    <xf numFmtId="0" fontId="3" fillId="4" borderId="0" xfId="0" applyFont="1" applyFill="1" applyAlignment="1">
      <alignment horizontal="left" indent="1"/>
    </xf>
    <xf numFmtId="0" fontId="12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0" fontId="2" fillId="4" borderId="0" xfId="0" applyFont="1" applyFill="1" applyAlignment="1">
      <alignment horizontal="left"/>
    </xf>
    <xf numFmtId="166" fontId="0" fillId="4" borderId="0" xfId="0" applyNumberFormat="1" applyFill="1"/>
    <xf numFmtId="166" fontId="3" fillId="4" borderId="0" xfId="2" applyNumberFormat="1" applyFont="1" applyFill="1" applyBorder="1"/>
    <xf numFmtId="9" fontId="15" fillId="4" borderId="0" xfId="3" applyFont="1" applyFill="1" applyBorder="1"/>
    <xf numFmtId="0" fontId="3" fillId="0" borderId="0" xfId="0" applyFont="1"/>
    <xf numFmtId="0" fontId="2" fillId="4" borderId="0" xfId="0" applyFont="1" applyFill="1" applyAlignment="1">
      <alignment horizontal="center"/>
    </xf>
    <xf numFmtId="165" fontId="8" fillId="4" borderId="0" xfId="1" applyNumberFormat="1" applyFont="1" applyFill="1"/>
    <xf numFmtId="0" fontId="18" fillId="0" borderId="0" xfId="4" applyFont="1"/>
    <xf numFmtId="0" fontId="20" fillId="4" borderId="0" xfId="6" applyFont="1" applyFill="1"/>
    <xf numFmtId="0" fontId="18" fillId="4" borderId="0" xfId="6" applyFont="1" applyFill="1" applyAlignment="1">
      <alignment horizontal="left" indent="1"/>
    </xf>
    <xf numFmtId="166" fontId="18" fillId="0" borderId="0" xfId="7" applyNumberFormat="1" applyFont="1"/>
    <xf numFmtId="165" fontId="21" fillId="0" borderId="0" xfId="8" applyNumberFormat="1" applyFont="1"/>
    <xf numFmtId="0" fontId="20" fillId="4" borderId="0" xfId="6" applyFont="1" applyFill="1" applyAlignment="1">
      <alignment horizontal="left"/>
    </xf>
    <xf numFmtId="165" fontId="20" fillId="0" borderId="0" xfId="8" applyNumberFormat="1" applyFont="1"/>
    <xf numFmtId="0" fontId="20" fillId="0" borderId="0" xfId="4" applyFont="1"/>
    <xf numFmtId="0" fontId="18" fillId="0" borderId="0" xfId="4" applyFont="1" applyAlignment="1">
      <alignment horizontal="left" indent="1"/>
    </xf>
    <xf numFmtId="5" fontId="18" fillId="0" borderId="0" xfId="4" applyNumberFormat="1" applyFont="1"/>
    <xf numFmtId="165" fontId="18" fillId="0" borderId="0" xfId="8" applyNumberFormat="1" applyFont="1"/>
    <xf numFmtId="0" fontId="11" fillId="0" borderId="0" xfId="0" applyFont="1"/>
    <xf numFmtId="5" fontId="20" fillId="0" borderId="0" xfId="4" applyNumberFormat="1" applyFont="1"/>
    <xf numFmtId="9" fontId="18" fillId="0" borderId="0" xfId="9" applyFont="1"/>
    <xf numFmtId="165" fontId="20" fillId="0" borderId="0" xfId="9" applyNumberFormat="1" applyFont="1"/>
    <xf numFmtId="9" fontId="18" fillId="0" borderId="0" xfId="10" applyFont="1"/>
    <xf numFmtId="0" fontId="20" fillId="0" borderId="0" xfId="4" applyFont="1" applyAlignment="1">
      <alignment horizontal="left" indent="1"/>
    </xf>
    <xf numFmtId="0" fontId="22" fillId="0" borderId="0" xfId="4" applyFont="1" applyAlignment="1">
      <alignment horizontal="left" indent="1"/>
    </xf>
    <xf numFmtId="0" fontId="18" fillId="0" borderId="0" xfId="4" applyFont="1" applyAlignment="1">
      <alignment horizontal="left" indent="2"/>
    </xf>
    <xf numFmtId="165" fontId="18" fillId="0" borderId="0" xfId="8" applyNumberFormat="1" applyFont="1" applyBorder="1"/>
    <xf numFmtId="165" fontId="18" fillId="0" borderId="0" xfId="4" applyNumberFormat="1" applyFont="1"/>
    <xf numFmtId="165" fontId="21" fillId="0" borderId="0" xfId="8" applyNumberFormat="1" applyFont="1" applyBorder="1"/>
    <xf numFmtId="166" fontId="20" fillId="0" borderId="0" xfId="7" applyNumberFormat="1" applyFont="1"/>
    <xf numFmtId="166" fontId="20" fillId="0" borderId="0" xfId="7" applyNumberFormat="1" applyFont="1" applyFill="1"/>
    <xf numFmtId="0" fontId="23" fillId="7" borderId="2" xfId="0" applyFont="1" applyFill="1" applyBorder="1" applyAlignment="1">
      <alignment horizontal="center"/>
    </xf>
    <xf numFmtId="0" fontId="2" fillId="4" borderId="0" xfId="0" applyFont="1" applyFill="1" applyProtection="1">
      <protection locked="0"/>
    </xf>
    <xf numFmtId="165" fontId="3" fillId="4" borderId="0" xfId="0" applyNumberFormat="1" applyFont="1" applyFill="1"/>
    <xf numFmtId="49" fontId="4" fillId="4" borderId="0" xfId="0" applyNumberFormat="1" applyFont="1" applyFill="1" applyProtection="1">
      <protection locked="0"/>
    </xf>
    <xf numFmtId="49" fontId="24" fillId="5" borderId="0" xfId="0" applyNumberFormat="1" applyFont="1" applyFill="1"/>
    <xf numFmtId="49" fontId="5" fillId="4" borderId="0" xfId="0" applyNumberFormat="1" applyFont="1" applyFill="1" applyAlignment="1" applyProtection="1">
      <alignment horizontal="left" indent="1"/>
      <protection locked="0"/>
    </xf>
    <xf numFmtId="165" fontId="3" fillId="4" borderId="0" xfId="8" applyNumberFormat="1" applyFont="1" applyFill="1"/>
    <xf numFmtId="165" fontId="6" fillId="4" borderId="0" xfId="8" applyNumberFormat="1" applyFont="1" applyFill="1"/>
    <xf numFmtId="165" fontId="2" fillId="4" borderId="0" xfId="8" applyNumberFormat="1" applyFont="1" applyFill="1"/>
    <xf numFmtId="49" fontId="4" fillId="4" borderId="0" xfId="0" applyNumberFormat="1" applyFont="1" applyFill="1"/>
    <xf numFmtId="165" fontId="25" fillId="4" borderId="0" xfId="8" applyNumberFormat="1" applyFont="1" applyFill="1"/>
    <xf numFmtId="49" fontId="5" fillId="4" borderId="0" xfId="0" applyNumberFormat="1" applyFont="1" applyFill="1" applyAlignment="1">
      <alignment horizontal="left" indent="1"/>
    </xf>
    <xf numFmtId="0" fontId="26" fillId="4" borderId="0" xfId="0" applyFont="1" applyFill="1"/>
    <xf numFmtId="165" fontId="25" fillId="4" borderId="0" xfId="0" applyNumberFormat="1" applyFont="1" applyFill="1"/>
    <xf numFmtId="0" fontId="3" fillId="0" borderId="0" xfId="11" applyFont="1"/>
    <xf numFmtId="0" fontId="3" fillId="4" borderId="0" xfId="11" applyFont="1" applyFill="1"/>
    <xf numFmtId="49" fontId="4" fillId="4" borderId="0" xfId="11" applyNumberFormat="1" applyFont="1" applyFill="1" applyProtection="1">
      <protection locked="0"/>
    </xf>
    <xf numFmtId="49" fontId="5" fillId="4" borderId="0" xfId="11" applyNumberFormat="1" applyFont="1" applyFill="1" applyAlignment="1" applyProtection="1">
      <alignment horizontal="left" indent="1"/>
      <protection locked="0"/>
    </xf>
    <xf numFmtId="165" fontId="3" fillId="0" borderId="0" xfId="12" applyNumberFormat="1" applyFont="1"/>
    <xf numFmtId="165" fontId="5" fillId="4" borderId="0" xfId="12" applyNumberFormat="1" applyFont="1" applyFill="1" applyBorder="1" applyAlignment="1" applyProtection="1">
      <alignment horizontal="left" indent="1"/>
      <protection locked="0"/>
    </xf>
    <xf numFmtId="165" fontId="6" fillId="0" borderId="0" xfId="12" applyNumberFormat="1" applyFont="1"/>
    <xf numFmtId="49" fontId="4" fillId="4" borderId="0" xfId="11" applyNumberFormat="1" applyFont="1" applyFill="1"/>
    <xf numFmtId="169" fontId="25" fillId="0" borderId="0" xfId="13" applyNumberFormat="1" applyFont="1"/>
    <xf numFmtId="49" fontId="24" fillId="0" borderId="0" xfId="0" applyNumberFormat="1" applyFont="1"/>
    <xf numFmtId="49" fontId="4" fillId="0" borderId="0" xfId="11" applyNumberFormat="1" applyFont="1" applyProtection="1">
      <protection locked="0"/>
    </xf>
    <xf numFmtId="49" fontId="5" fillId="0" borderId="0" xfId="11" applyNumberFormat="1" applyFont="1" applyAlignment="1" applyProtection="1">
      <alignment horizontal="left" indent="1"/>
      <protection locked="0"/>
    </xf>
    <xf numFmtId="165" fontId="5" fillId="0" borderId="0" xfId="12" applyNumberFormat="1" applyFont="1" applyFill="1" applyBorder="1" applyAlignment="1" applyProtection="1">
      <alignment horizontal="left" indent="1"/>
      <protection locked="0"/>
    </xf>
    <xf numFmtId="49" fontId="5" fillId="0" borderId="0" xfId="11" applyNumberFormat="1" applyFont="1" applyAlignment="1">
      <alignment horizontal="left" indent="1"/>
    </xf>
    <xf numFmtId="165" fontId="25" fillId="0" borderId="0" xfId="12" applyNumberFormat="1" applyFont="1"/>
    <xf numFmtId="0" fontId="27" fillId="0" borderId="0" xfId="0" applyFont="1" applyAlignment="1">
      <alignment horizontal="center"/>
    </xf>
    <xf numFmtId="0" fontId="2" fillId="0" borderId="0" xfId="0" applyFont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165" fontId="3" fillId="0" borderId="4" xfId="8" applyNumberFormat="1" applyFont="1" applyBorder="1"/>
    <xf numFmtId="165" fontId="3" fillId="0" borderId="6" xfId="8" applyNumberFormat="1" applyFont="1" applyBorder="1"/>
    <xf numFmtId="165" fontId="3" fillId="0" borderId="7" xfId="8" applyNumberFormat="1" applyFont="1" applyBorder="1"/>
    <xf numFmtId="165" fontId="3" fillId="0" borderId="7" xfId="8" applyNumberFormat="1" applyFont="1" applyFill="1" applyBorder="1"/>
    <xf numFmtId="165" fontId="3" fillId="0" borderId="6" xfId="14" applyNumberFormat="1" applyFont="1" applyBorder="1"/>
    <xf numFmtId="165" fontId="3" fillId="0" borderId="7" xfId="14" applyNumberFormat="1" applyFont="1" applyBorder="1"/>
    <xf numFmtId="165" fontId="3" fillId="0" borderId="6" xfId="15" applyNumberFormat="1" applyFont="1" applyFill="1" applyBorder="1"/>
    <xf numFmtId="165" fontId="3" fillId="0" borderId="7" xfId="15" applyNumberFormat="1" applyFont="1" applyFill="1" applyBorder="1"/>
    <xf numFmtId="165" fontId="0" fillId="0" borderId="8" xfId="0" applyNumberFormat="1" applyBorder="1"/>
    <xf numFmtId="49" fontId="5" fillId="0" borderId="0" xfId="0" applyNumberFormat="1" applyFont="1" applyAlignment="1" applyProtection="1">
      <alignment horizontal="left"/>
      <protection locked="0"/>
    </xf>
    <xf numFmtId="165" fontId="3" fillId="0" borderId="9" xfId="14" applyNumberFormat="1" applyFont="1" applyBorder="1"/>
    <xf numFmtId="165" fontId="3" fillId="0" borderId="10" xfId="14" applyNumberFormat="1" applyFont="1" applyBorder="1"/>
    <xf numFmtId="165" fontId="2" fillId="0" borderId="6" xfId="14" applyNumberFormat="1" applyFont="1" applyBorder="1"/>
    <xf numFmtId="165" fontId="2" fillId="0" borderId="7" xfId="14" applyNumberFormat="1" applyFont="1" applyBorder="1"/>
    <xf numFmtId="0" fontId="0" fillId="0" borderId="8" xfId="0" applyBorder="1"/>
    <xf numFmtId="165" fontId="2" fillId="0" borderId="7" xfId="14" applyNumberFormat="1" applyFont="1" applyFill="1" applyBorder="1"/>
    <xf numFmtId="0" fontId="3" fillId="0" borderId="9" xfId="0" applyFont="1" applyBorder="1"/>
    <xf numFmtId="0" fontId="3" fillId="0" borderId="10" xfId="0" applyFont="1" applyBorder="1"/>
    <xf numFmtId="0" fontId="28" fillId="0" borderId="0" xfId="5" applyFont="1"/>
    <xf numFmtId="165" fontId="2" fillId="4" borderId="0" xfId="16" applyNumberFormat="1" applyFont="1" applyFill="1"/>
    <xf numFmtId="165" fontId="28" fillId="0" borderId="0" xfId="8" applyNumberFormat="1" applyFont="1"/>
    <xf numFmtId="165" fontId="3" fillId="0" borderId="0" xfId="16" applyNumberFormat="1" applyFont="1" applyFill="1"/>
    <xf numFmtId="165" fontId="3" fillId="0" borderId="0" xfId="8" applyNumberFormat="1" applyFont="1" applyFill="1"/>
    <xf numFmtId="165" fontId="15" fillId="4" borderId="0" xfId="16" applyNumberFormat="1" applyFont="1" applyFill="1"/>
    <xf numFmtId="165" fontId="15" fillId="4" borderId="0" xfId="8" applyNumberFormat="1" applyFont="1" applyFill="1"/>
    <xf numFmtId="165" fontId="3" fillId="4" borderId="0" xfId="16" applyNumberFormat="1" applyFont="1" applyFill="1" applyAlignment="1">
      <alignment horizontal="left" indent="2"/>
    </xf>
    <xf numFmtId="165" fontId="3" fillId="4" borderId="0" xfId="8" applyNumberFormat="1" applyFont="1" applyFill="1" applyAlignment="1">
      <alignment horizontal="left" indent="2"/>
    </xf>
    <xf numFmtId="165" fontId="3" fillId="0" borderId="0" xfId="16" applyNumberFormat="1" applyFont="1" applyFill="1" applyAlignment="1">
      <alignment horizontal="left" indent="2"/>
    </xf>
    <xf numFmtId="165" fontId="3" fillId="0" borderId="0" xfId="8" applyNumberFormat="1" applyFont="1" applyFill="1" applyAlignment="1">
      <alignment horizontal="left" indent="2"/>
    </xf>
    <xf numFmtId="165" fontId="30" fillId="0" borderId="0" xfId="8" applyNumberFormat="1" applyFont="1"/>
    <xf numFmtId="165" fontId="2" fillId="4" borderId="0" xfId="16" applyNumberFormat="1" applyFont="1" applyFill="1" applyBorder="1"/>
    <xf numFmtId="165" fontId="2" fillId="4" borderId="0" xfId="8" applyNumberFormat="1" applyFont="1" applyFill="1" applyBorder="1"/>
    <xf numFmtId="165" fontId="3" fillId="4" borderId="0" xfId="16" applyNumberFormat="1" applyFont="1" applyFill="1" applyBorder="1"/>
    <xf numFmtId="165" fontId="3" fillId="4" borderId="0" xfId="8" applyNumberFormat="1" applyFont="1" applyFill="1" applyBorder="1"/>
    <xf numFmtId="165" fontId="28" fillId="0" borderId="0" xfId="8" applyNumberFormat="1" applyFont="1" applyBorder="1"/>
    <xf numFmtId="165" fontId="3" fillId="4" borderId="0" xfId="16" applyNumberFormat="1" applyFont="1" applyFill="1" applyBorder="1" applyAlignment="1">
      <alignment horizontal="left" indent="2"/>
    </xf>
    <xf numFmtId="43" fontId="28" fillId="0" borderId="0" xfId="8" applyFont="1" applyBorder="1"/>
    <xf numFmtId="165" fontId="6" fillId="4" borderId="0" xfId="8" applyNumberFormat="1" applyFont="1" applyFill="1" applyBorder="1"/>
    <xf numFmtId="165" fontId="30" fillId="0" borderId="0" xfId="8" applyNumberFormat="1" applyFont="1" applyBorder="1"/>
    <xf numFmtId="165" fontId="3" fillId="0" borderId="0" xfId="8" applyNumberFormat="1" applyFont="1"/>
    <xf numFmtId="165" fontId="8" fillId="4" borderId="0" xfId="8" applyNumberFormat="1" applyFont="1" applyFill="1"/>
    <xf numFmtId="165" fontId="7" fillId="4" borderId="0" xfId="8" applyNumberFormat="1" applyFont="1" applyFill="1"/>
    <xf numFmtId="167" fontId="4" fillId="3" borderId="0" xfId="0" applyNumberFormat="1" applyFont="1" applyFill="1" applyAlignment="1">
      <alignment horizontal="center"/>
    </xf>
    <xf numFmtId="167" fontId="2" fillId="4" borderId="0" xfId="0" applyNumberFormat="1" applyFont="1" applyFill="1" applyAlignment="1">
      <alignment horizontal="center"/>
    </xf>
    <xf numFmtId="166" fontId="3" fillId="4" borderId="0" xfId="7" applyNumberFormat="1" applyFont="1" applyFill="1"/>
    <xf numFmtId="166" fontId="8" fillId="4" borderId="0" xfId="7" applyNumberFormat="1" applyFont="1" applyFill="1"/>
    <xf numFmtId="43" fontId="9" fillId="4" borderId="0" xfId="8" applyFont="1" applyFill="1"/>
    <xf numFmtId="165" fontId="0" fillId="4" borderId="0" xfId="8" applyNumberFormat="1" applyFont="1" applyFill="1"/>
    <xf numFmtId="165" fontId="0" fillId="0" borderId="0" xfId="8" applyNumberFormat="1" applyFont="1" applyFill="1"/>
    <xf numFmtId="165" fontId="6" fillId="0" borderId="0" xfId="8" applyNumberFormat="1" applyFont="1" applyFill="1"/>
    <xf numFmtId="9" fontId="0" fillId="4" borderId="0" xfId="9" applyFont="1" applyFill="1"/>
    <xf numFmtId="9" fontId="0" fillId="0" borderId="0" xfId="9" applyFont="1" applyFill="1"/>
    <xf numFmtId="9" fontId="13" fillId="4" borderId="0" xfId="9" applyFont="1" applyFill="1"/>
    <xf numFmtId="9" fontId="13" fillId="0" borderId="0" xfId="9" applyFont="1" applyFill="1"/>
    <xf numFmtId="166" fontId="8" fillId="0" borderId="0" xfId="7" applyNumberFormat="1" applyFont="1" applyFill="1"/>
    <xf numFmtId="0" fontId="0" fillId="5" borderId="0" xfId="0" applyFill="1"/>
    <xf numFmtId="165" fontId="7" fillId="0" borderId="0" xfId="8" applyNumberFormat="1" applyFont="1" applyFill="1"/>
    <xf numFmtId="166" fontId="3" fillId="4" borderId="0" xfId="7" applyNumberFormat="1" applyFont="1" applyFill="1" applyBorder="1"/>
    <xf numFmtId="166" fontId="3" fillId="0" borderId="0" xfId="7" applyNumberFormat="1" applyFont="1" applyFill="1" applyBorder="1"/>
    <xf numFmtId="9" fontId="15" fillId="4" borderId="0" xfId="9" applyFont="1" applyFill="1" applyBorder="1"/>
    <xf numFmtId="9" fontId="15" fillId="0" borderId="0" xfId="9" applyFont="1" applyFill="1" applyBorder="1"/>
    <xf numFmtId="0" fontId="2" fillId="4" borderId="0" xfId="16" applyNumberFormat="1" applyFont="1" applyFill="1"/>
    <xf numFmtId="0" fontId="3" fillId="0" borderId="0" xfId="16" applyNumberFormat="1" applyFont="1" applyFill="1"/>
    <xf numFmtId="0" fontId="15" fillId="4" borderId="0" xfId="16" applyNumberFormat="1" applyFont="1" applyFill="1"/>
    <xf numFmtId="0" fontId="3" fillId="4" borderId="0" xfId="16" applyNumberFormat="1" applyFont="1" applyFill="1" applyAlignment="1">
      <alignment horizontal="left" indent="2"/>
    </xf>
    <xf numFmtId="0" fontId="3" fillId="0" borderId="0" xfId="16" applyNumberFormat="1" applyFont="1" applyFill="1" applyAlignment="1">
      <alignment horizontal="left" indent="2"/>
    </xf>
    <xf numFmtId="0" fontId="2" fillId="4" borderId="0" xfId="16" applyNumberFormat="1" applyFont="1" applyFill="1" applyBorder="1"/>
    <xf numFmtId="0" fontId="3" fillId="4" borderId="0" xfId="16" applyNumberFormat="1" applyFont="1" applyFill="1" applyBorder="1"/>
    <xf numFmtId="0" fontId="3" fillId="4" borderId="0" xfId="16" applyNumberFormat="1" applyFont="1" applyFill="1" applyBorder="1" applyAlignment="1">
      <alignment horizontal="left" indent="2"/>
    </xf>
    <xf numFmtId="0" fontId="28" fillId="0" borderId="0" xfId="5" applyNumberFormat="1" applyFont="1" applyAlignment="1">
      <alignment horizontal="left" indent="2"/>
    </xf>
    <xf numFmtId="0" fontId="28" fillId="0" borderId="0" xfId="5" applyNumberFormat="1" applyFont="1"/>
    <xf numFmtId="0" fontId="3" fillId="4" borderId="0" xfId="16" applyNumberFormat="1" applyFont="1" applyFill="1"/>
    <xf numFmtId="0" fontId="2" fillId="0" borderId="0" xfId="0" applyNumberFormat="1" applyFont="1"/>
  </cellXfs>
  <cellStyles count="17">
    <cellStyle name="Comma" xfId="1" builtinId="3"/>
    <cellStyle name="Comma 2 4" xfId="14" xr:uid="{0701CF00-1BB4-784B-A83C-BFC1B42FA5F5}"/>
    <cellStyle name="Comma 2 5" xfId="8" xr:uid="{60E9D066-67F3-924B-8B4D-087505A0DD11}"/>
    <cellStyle name="Comma 3 2" xfId="12" xr:uid="{58A3D4DF-BD03-5045-B47F-3A9E9030CA74}"/>
    <cellStyle name="Comma 34" xfId="15" xr:uid="{3C433B6B-4F94-AA48-8B02-1A8B00E4CA06}"/>
    <cellStyle name="Comma 4 3" xfId="16" xr:uid="{29B10BC3-5771-A44B-8193-6EEA9A5B02E2}"/>
    <cellStyle name="Currency" xfId="2" builtinId="4"/>
    <cellStyle name="Currency 2 2" xfId="7" xr:uid="{BCE458AA-A0CC-724C-B798-E89977103620}"/>
    <cellStyle name="Currency 2 2 2" xfId="13" xr:uid="{674A1732-2ACB-CA4D-8D01-1D7C9576D1F0}"/>
    <cellStyle name="Normal" xfId="0" builtinId="0"/>
    <cellStyle name="Normal 2 9" xfId="4" xr:uid="{C0516292-FC5E-C244-9CF9-C7A0AE2F9CCC}"/>
    <cellStyle name="Normal 3 2 2" xfId="11" xr:uid="{32705494-E421-7742-B778-A83F568F67C1}"/>
    <cellStyle name="Normal 3 2 3" xfId="6" xr:uid="{1ED30217-1EA5-3A48-9FBE-98B193044A00}"/>
    <cellStyle name="Normal 3 4" xfId="5" xr:uid="{2E1A9BD5-CF5F-FC40-AFDA-DBE882E67D5A}"/>
    <cellStyle name="Percent" xfId="3" builtinId="5"/>
    <cellStyle name="Percent 2 4" xfId="9" xr:uid="{83D2C889-6751-A04A-99D5-576AC3876215}"/>
    <cellStyle name="Percent 3 2" xfId="10" xr:uid="{99FBCB53-6D83-5341-834C-A03592DD891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90611%20-%20Icertis%20-%20Analysis%20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PI Charts"/>
      <sheetName val="Dashboard"/>
      <sheetName val="Cohort Analysis (Monthly)"/>
      <sheetName val="Payback Chart (Monthly)"/>
      <sheetName val="Cohort Analysis (Quarterly)"/>
      <sheetName val="Payback Chart (Quarterly)"/>
      <sheetName val="CAC"/>
      <sheetName val="Rev Analysis"/>
      <sheetName val="Rev Charts"/>
      <sheetName val="Backup Calcs ==&gt;"/>
      <sheetName val="KPI Charts Support"/>
      <sheetName val="BASE Build Support"/>
      <sheetName val="Rev Build Support"/>
      <sheetName val="Raw Data ==&gt;"/>
      <sheetName val="IS (2016)"/>
      <sheetName val="IS (2017)"/>
      <sheetName val="IS (2018-19)"/>
      <sheetName val="BS (2016)"/>
      <sheetName val="BS (2017)"/>
      <sheetName val="BS (2018-19)"/>
      <sheetName val="CF (2016)"/>
      <sheetName val="CF (2017)"/>
      <sheetName val="CF (2018-19)"/>
      <sheetName val="MRR by Customer"/>
      <sheetName val="ARR by Custom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78">
          <cell r="D78">
            <v>-0.43941072473535314</v>
          </cell>
          <cell r="E78">
            <v>-0.43840571260079741</v>
          </cell>
          <cell r="F78">
            <v>103816.53022161918</v>
          </cell>
          <cell r="G78">
            <v>2.9831509321229532</v>
          </cell>
          <cell r="H78">
            <v>7.7648809645324945E-2</v>
          </cell>
          <cell r="I78">
            <v>0.33991718397010118</v>
          </cell>
          <cell r="J78">
            <v>5.6691060308367014E-4</v>
          </cell>
          <cell r="K78">
            <v>-0.46598984790034592</v>
          </cell>
          <cell r="L78">
            <v>-102794.98247824749</v>
          </cell>
          <cell r="M78">
            <v>-1241.7231676569209</v>
          </cell>
          <cell r="N78">
            <v>-1275.1147713304963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D24B9-5E21-0A41-81B5-C688CC6F0902}">
  <dimension ref="A1:BL135"/>
  <sheetViews>
    <sheetView workbookViewId="0">
      <selection activeCell="AA1" sqref="AA1"/>
    </sheetView>
  </sheetViews>
  <sheetFormatPr baseColWidth="10" defaultRowHeight="16" x14ac:dyDescent="0.2"/>
  <sheetData>
    <row r="1" spans="1:64" x14ac:dyDescent="0.2">
      <c r="A1" s="1" t="s">
        <v>0</v>
      </c>
      <c r="B1" s="2">
        <v>41670</v>
      </c>
      <c r="C1" s="2">
        <v>41698</v>
      </c>
      <c r="D1" s="2">
        <v>41729</v>
      </c>
      <c r="E1" s="2">
        <v>41759</v>
      </c>
      <c r="F1" s="2">
        <v>41790</v>
      </c>
      <c r="G1" s="2">
        <v>41820</v>
      </c>
      <c r="H1" s="2">
        <v>41851</v>
      </c>
      <c r="I1" s="2">
        <v>41882</v>
      </c>
      <c r="J1" s="2">
        <v>41912</v>
      </c>
      <c r="K1" s="2">
        <v>41943</v>
      </c>
      <c r="L1" s="2">
        <v>41973</v>
      </c>
      <c r="M1" s="2">
        <v>42004</v>
      </c>
      <c r="N1" s="2">
        <v>42035</v>
      </c>
      <c r="O1" s="2">
        <v>42063</v>
      </c>
      <c r="P1" s="2">
        <v>42094</v>
      </c>
      <c r="Q1" s="2">
        <v>42124</v>
      </c>
      <c r="R1" s="2">
        <v>42155</v>
      </c>
      <c r="S1" s="2">
        <v>42185</v>
      </c>
      <c r="T1" s="2">
        <v>42216</v>
      </c>
      <c r="U1" s="2">
        <v>42247</v>
      </c>
      <c r="V1" s="2">
        <v>42277</v>
      </c>
      <c r="W1" s="2">
        <v>42308</v>
      </c>
      <c r="X1" s="2">
        <v>42338</v>
      </c>
      <c r="Y1" s="2">
        <v>42369</v>
      </c>
      <c r="Z1" s="2">
        <v>42400</v>
      </c>
      <c r="AA1" s="2">
        <v>42429</v>
      </c>
      <c r="AB1" s="2">
        <v>42460</v>
      </c>
      <c r="AC1" s="2">
        <v>42490</v>
      </c>
      <c r="AD1" s="2">
        <v>42521</v>
      </c>
      <c r="AE1" s="2">
        <v>42551</v>
      </c>
      <c r="AF1" s="2">
        <v>42582</v>
      </c>
      <c r="AG1" s="2">
        <v>42613</v>
      </c>
      <c r="AH1" s="2">
        <v>42643</v>
      </c>
      <c r="AI1" s="2">
        <v>42674</v>
      </c>
      <c r="AJ1" s="2">
        <v>42704</v>
      </c>
      <c r="AK1" s="2">
        <v>42735</v>
      </c>
      <c r="AL1" s="2">
        <v>42766</v>
      </c>
      <c r="AM1" s="2">
        <v>42794</v>
      </c>
      <c r="AN1" s="2">
        <v>42825</v>
      </c>
      <c r="AO1" s="2">
        <v>42855</v>
      </c>
      <c r="AP1" s="2">
        <v>42886</v>
      </c>
      <c r="AQ1" s="2">
        <v>42916</v>
      </c>
      <c r="AR1" s="2">
        <v>42947</v>
      </c>
      <c r="AS1" s="2">
        <v>42978</v>
      </c>
      <c r="AT1" s="2">
        <v>43008</v>
      </c>
      <c r="AU1" s="2">
        <v>43039</v>
      </c>
      <c r="AV1" s="2">
        <v>43069</v>
      </c>
      <c r="AW1" s="2">
        <v>43100</v>
      </c>
      <c r="AX1" s="2">
        <v>43131</v>
      </c>
      <c r="AY1" s="2">
        <v>43159</v>
      </c>
      <c r="AZ1" s="2">
        <v>43190</v>
      </c>
      <c r="BA1" s="2">
        <v>43220</v>
      </c>
      <c r="BB1" s="2">
        <v>43251</v>
      </c>
      <c r="BC1" s="2">
        <v>43281</v>
      </c>
      <c r="BD1" s="2">
        <v>43312</v>
      </c>
      <c r="BE1" s="2">
        <v>43343</v>
      </c>
      <c r="BF1" s="2">
        <v>43373</v>
      </c>
      <c r="BG1" s="2">
        <v>43404</v>
      </c>
      <c r="BH1" s="2">
        <v>43434</v>
      </c>
      <c r="BI1" s="2">
        <v>43465</v>
      </c>
      <c r="BJ1" s="2">
        <v>43496</v>
      </c>
      <c r="BK1" s="2">
        <v>43524</v>
      </c>
      <c r="BL1" s="2">
        <v>43555</v>
      </c>
    </row>
    <row r="2" spans="1:64" x14ac:dyDescent="0.2">
      <c r="A2" s="3" t="s">
        <v>1</v>
      </c>
      <c r="B2" s="4" t="s">
        <v>2</v>
      </c>
      <c r="C2" s="4" t="s">
        <v>2</v>
      </c>
      <c r="D2" s="4" t="s">
        <v>2</v>
      </c>
      <c r="E2" s="4" t="s">
        <v>2</v>
      </c>
      <c r="F2" s="4" t="s">
        <v>2</v>
      </c>
      <c r="G2" s="4" t="s">
        <v>2</v>
      </c>
      <c r="H2" s="4" t="s">
        <v>2</v>
      </c>
      <c r="I2" s="4" t="s">
        <v>2</v>
      </c>
      <c r="J2" s="4" t="s">
        <v>2</v>
      </c>
      <c r="K2" s="4" t="s">
        <v>2</v>
      </c>
      <c r="L2" s="4" t="s">
        <v>2</v>
      </c>
      <c r="M2" s="4" t="s">
        <v>2</v>
      </c>
      <c r="N2" s="4" t="s">
        <v>2</v>
      </c>
      <c r="O2" s="4" t="s">
        <v>2</v>
      </c>
      <c r="P2" s="4" t="s">
        <v>2</v>
      </c>
      <c r="Q2" s="4" t="s">
        <v>2</v>
      </c>
      <c r="R2" s="4" t="s">
        <v>2</v>
      </c>
      <c r="S2" s="4" t="s">
        <v>2</v>
      </c>
      <c r="T2" s="4" t="s">
        <v>2</v>
      </c>
      <c r="U2" s="4" t="s">
        <v>2</v>
      </c>
      <c r="V2" s="4" t="s">
        <v>2</v>
      </c>
      <c r="W2" s="4" t="s">
        <v>2</v>
      </c>
      <c r="X2" s="4" t="s">
        <v>2</v>
      </c>
      <c r="Y2" s="4" t="s">
        <v>2</v>
      </c>
      <c r="Z2" s="4" t="s">
        <v>2</v>
      </c>
      <c r="AA2" s="4" t="s">
        <v>2</v>
      </c>
      <c r="AB2" s="4" t="s">
        <v>2</v>
      </c>
      <c r="AC2" s="4" t="s">
        <v>2</v>
      </c>
      <c r="AD2" s="4" t="s">
        <v>2</v>
      </c>
      <c r="AE2" s="4" t="s">
        <v>2</v>
      </c>
      <c r="AF2" s="4" t="s">
        <v>2</v>
      </c>
      <c r="AG2" s="4" t="s">
        <v>2</v>
      </c>
      <c r="AH2" s="4" t="s">
        <v>2</v>
      </c>
      <c r="AI2" s="4">
        <v>2752744.3816721304</v>
      </c>
      <c r="AJ2" s="4">
        <v>2693322.728262295</v>
      </c>
      <c r="AK2" s="4">
        <v>2628511.5762786879</v>
      </c>
      <c r="AL2" s="4">
        <v>2650156.8600000027</v>
      </c>
      <c r="AM2" s="4">
        <v>2654892</v>
      </c>
      <c r="AN2" s="4">
        <v>2666268.4147199998</v>
      </c>
      <c r="AO2" s="4">
        <v>2669984.4508799999</v>
      </c>
      <c r="AP2" s="4">
        <v>2756899.3583606593</v>
      </c>
      <c r="AQ2" s="4">
        <v>2799995.3950819704</v>
      </c>
      <c r="AR2" s="4">
        <v>2874348.5283442652</v>
      </c>
      <c r="AS2" s="4">
        <v>2946744</v>
      </c>
      <c r="AT2" s="4">
        <v>2971943.0948360688</v>
      </c>
      <c r="AU2" s="4">
        <v>3206000.2509291414</v>
      </c>
      <c r="AV2" s="4">
        <v>3202936.7540983642</v>
      </c>
      <c r="AW2" s="4">
        <v>3227876.5901639373</v>
      </c>
      <c r="AX2" s="4">
        <v>3327919.1994426269</v>
      </c>
      <c r="AY2" s="4">
        <v>3367338.2549246699</v>
      </c>
      <c r="AZ2" s="4">
        <v>3756641.8281200007</v>
      </c>
      <c r="BA2" s="4">
        <v>3742558.3025049199</v>
      </c>
      <c r="BB2" s="4">
        <v>3614071.3469994003</v>
      </c>
      <c r="BC2" s="4">
        <v>3922509.3385645598</v>
      </c>
      <c r="BD2" s="4">
        <v>3926644.7075104797</v>
      </c>
      <c r="BE2" s="4">
        <v>3879589.3158374405</v>
      </c>
      <c r="BF2" s="4">
        <v>3905447.8276800001</v>
      </c>
      <c r="BG2" s="4">
        <v>3834760.4217520002</v>
      </c>
      <c r="BH2" s="4">
        <v>3834760.4217520002</v>
      </c>
      <c r="BI2" s="4">
        <v>3834760.4217520002</v>
      </c>
      <c r="BJ2" s="4">
        <v>3834760.4217520002</v>
      </c>
      <c r="BK2" s="4">
        <v>3834760.4217520002</v>
      </c>
      <c r="BL2" s="4">
        <v>3834760.4217520002</v>
      </c>
    </row>
    <row r="3" spans="1:64" x14ac:dyDescent="0.2">
      <c r="A3" s="3" t="s">
        <v>3</v>
      </c>
      <c r="B3" s="4" t="s">
        <v>2</v>
      </c>
      <c r="C3" s="4" t="s">
        <v>2</v>
      </c>
      <c r="D3" s="4" t="s">
        <v>2</v>
      </c>
      <c r="E3" s="4" t="s">
        <v>2</v>
      </c>
      <c r="F3" s="4" t="s">
        <v>2</v>
      </c>
      <c r="G3" s="4" t="s">
        <v>2</v>
      </c>
      <c r="H3" s="4" t="s">
        <v>2</v>
      </c>
      <c r="I3" s="4" t="s">
        <v>2</v>
      </c>
      <c r="J3" s="4" t="s">
        <v>2</v>
      </c>
      <c r="K3" s="4" t="s">
        <v>2</v>
      </c>
      <c r="L3" s="4" t="s">
        <v>2</v>
      </c>
      <c r="M3" s="4" t="s">
        <v>2</v>
      </c>
      <c r="N3" s="4" t="s">
        <v>2</v>
      </c>
      <c r="O3" s="4" t="s">
        <v>2</v>
      </c>
      <c r="P3" s="4" t="s">
        <v>2</v>
      </c>
      <c r="Q3" s="4" t="s">
        <v>2</v>
      </c>
      <c r="R3" s="4" t="s">
        <v>2</v>
      </c>
      <c r="S3" s="4" t="s">
        <v>2</v>
      </c>
      <c r="T3" s="4" t="s">
        <v>2</v>
      </c>
      <c r="U3" s="4" t="s">
        <v>2</v>
      </c>
      <c r="V3" s="4" t="s">
        <v>2</v>
      </c>
      <c r="W3" s="4" t="s">
        <v>2</v>
      </c>
      <c r="X3" s="4" t="s">
        <v>2</v>
      </c>
      <c r="Y3" s="4" t="s">
        <v>2</v>
      </c>
      <c r="Z3" s="4" t="s">
        <v>2</v>
      </c>
      <c r="AA3" s="4" t="s">
        <v>2</v>
      </c>
      <c r="AB3" s="4" t="s">
        <v>2</v>
      </c>
      <c r="AC3" s="4" t="s">
        <v>2</v>
      </c>
      <c r="AD3" s="4" t="s">
        <v>2</v>
      </c>
      <c r="AE3" s="4" t="s">
        <v>2</v>
      </c>
      <c r="AF3" s="4" t="s">
        <v>2</v>
      </c>
      <c r="AG3" s="4" t="s">
        <v>2</v>
      </c>
      <c r="AH3" s="4" t="s">
        <v>2</v>
      </c>
      <c r="AI3" s="4" t="s">
        <v>2</v>
      </c>
      <c r="AJ3" s="4" t="s">
        <v>2</v>
      </c>
      <c r="AK3" s="4" t="s">
        <v>2</v>
      </c>
      <c r="AL3" s="4" t="s">
        <v>2</v>
      </c>
      <c r="AM3" s="4" t="s">
        <v>2</v>
      </c>
      <c r="AN3" s="4" t="s">
        <v>2</v>
      </c>
      <c r="AO3" s="4" t="s">
        <v>2</v>
      </c>
      <c r="AP3" s="4" t="s">
        <v>2</v>
      </c>
      <c r="AQ3" s="4" t="s">
        <v>2</v>
      </c>
      <c r="AR3" s="4" t="s">
        <v>2</v>
      </c>
      <c r="AS3" s="4" t="s">
        <v>2</v>
      </c>
      <c r="AT3" s="4" t="s">
        <v>2</v>
      </c>
      <c r="AU3" s="4" t="s">
        <v>2</v>
      </c>
      <c r="AV3" s="4" t="s">
        <v>2</v>
      </c>
      <c r="AW3" s="4" t="s">
        <v>2</v>
      </c>
      <c r="AX3" s="4" t="s">
        <v>2</v>
      </c>
      <c r="AY3" s="4" t="s">
        <v>2</v>
      </c>
      <c r="AZ3" s="4" t="s">
        <v>2</v>
      </c>
      <c r="BA3" s="4" t="s">
        <v>2</v>
      </c>
      <c r="BB3" s="4" t="s">
        <v>2</v>
      </c>
      <c r="BC3" s="4" t="s">
        <v>2</v>
      </c>
      <c r="BD3" s="4" t="s">
        <v>2</v>
      </c>
      <c r="BE3" s="4" t="s">
        <v>2</v>
      </c>
      <c r="BF3" s="4" t="s">
        <v>2</v>
      </c>
      <c r="BG3" s="4" t="s">
        <v>2</v>
      </c>
      <c r="BH3" s="4" t="s">
        <v>2</v>
      </c>
      <c r="BI3" s="4" t="s">
        <v>2</v>
      </c>
      <c r="BJ3" s="4" t="s">
        <v>2</v>
      </c>
      <c r="BK3" s="4" t="s">
        <v>2</v>
      </c>
      <c r="BL3" s="4">
        <v>3750914.666666667</v>
      </c>
    </row>
    <row r="4" spans="1:64" x14ac:dyDescent="0.2">
      <c r="A4" s="3" t="s">
        <v>4</v>
      </c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 t="s">
        <v>2</v>
      </c>
      <c r="H4" s="4" t="s">
        <v>2</v>
      </c>
      <c r="I4" s="4" t="s">
        <v>2</v>
      </c>
      <c r="J4" s="4" t="s">
        <v>2</v>
      </c>
      <c r="K4" s="4" t="s">
        <v>2</v>
      </c>
      <c r="L4" s="4" t="s">
        <v>2</v>
      </c>
      <c r="M4" s="4" t="s">
        <v>2</v>
      </c>
      <c r="N4" s="4" t="s">
        <v>2</v>
      </c>
      <c r="O4" s="4">
        <v>1000000</v>
      </c>
      <c r="P4" s="4">
        <v>1000000</v>
      </c>
      <c r="Q4" s="4">
        <v>1000000</v>
      </c>
      <c r="R4" s="4">
        <v>1000000</v>
      </c>
      <c r="S4" s="4">
        <v>1000000</v>
      </c>
      <c r="T4" s="4">
        <v>1000000</v>
      </c>
      <c r="U4" s="4">
        <v>1000000</v>
      </c>
      <c r="V4" s="4">
        <v>1000000</v>
      </c>
      <c r="W4" s="4">
        <v>1000000</v>
      </c>
      <c r="X4" s="4">
        <v>1000000</v>
      </c>
      <c r="Y4" s="4">
        <v>1000000</v>
      </c>
      <c r="Z4" s="4">
        <v>1000000</v>
      </c>
      <c r="AA4" s="4">
        <v>1525000</v>
      </c>
      <c r="AB4" s="4">
        <v>1525000</v>
      </c>
      <c r="AC4" s="4">
        <v>1553000</v>
      </c>
      <c r="AD4" s="4">
        <v>1553000</v>
      </c>
      <c r="AE4" s="4">
        <v>1553000</v>
      </c>
      <c r="AF4" s="4">
        <v>1553000</v>
      </c>
      <c r="AG4" s="4">
        <v>1553000</v>
      </c>
      <c r="AH4" s="4">
        <v>1553000</v>
      </c>
      <c r="AI4" s="4">
        <v>1553000</v>
      </c>
      <c r="AJ4" s="4">
        <v>1553000</v>
      </c>
      <c r="AK4" s="4">
        <v>1553000</v>
      </c>
      <c r="AL4" s="4">
        <v>2303000</v>
      </c>
      <c r="AM4" s="4">
        <v>2303000</v>
      </c>
      <c r="AN4" s="4">
        <v>2503000</v>
      </c>
      <c r="AO4" s="4">
        <v>2503000</v>
      </c>
      <c r="AP4" s="4">
        <v>2503000</v>
      </c>
      <c r="AQ4" s="4">
        <v>2503000</v>
      </c>
      <c r="AR4" s="4">
        <v>2503000</v>
      </c>
      <c r="AS4" s="4">
        <v>2503000</v>
      </c>
      <c r="AT4" s="4">
        <v>2778000.5714285714</v>
      </c>
      <c r="AU4" s="4">
        <v>2778000.5714285714</v>
      </c>
      <c r="AV4" s="4">
        <v>2778000.5714285714</v>
      </c>
      <c r="AW4" s="4">
        <v>3275000.5714285709</v>
      </c>
      <c r="AX4" s="4">
        <v>3247000.5714285709</v>
      </c>
      <c r="AY4" s="4">
        <v>3247000.5714285714</v>
      </c>
      <c r="AZ4" s="4">
        <v>3351992.5714285709</v>
      </c>
      <c r="BA4" s="4">
        <v>3351992.5714285709</v>
      </c>
      <c r="BB4" s="4">
        <v>3351992.5714285709</v>
      </c>
      <c r="BC4" s="4">
        <v>3736988.5714285709</v>
      </c>
      <c r="BD4" s="4">
        <v>3736988.5714285709</v>
      </c>
      <c r="BE4" s="4">
        <v>3736988.5714285709</v>
      </c>
      <c r="BF4" s="4">
        <v>3736988.5714285709</v>
      </c>
      <c r="BG4" s="4">
        <v>3736988.5714285709</v>
      </c>
      <c r="BH4" s="4">
        <v>3736988.5714285709</v>
      </c>
      <c r="BI4" s="4">
        <v>3736988.5714285709</v>
      </c>
      <c r="BJ4" s="4">
        <v>2986988.5714285709</v>
      </c>
      <c r="BK4" s="4">
        <v>2461988.5714285709</v>
      </c>
      <c r="BL4" s="4">
        <v>2678655.2380952379</v>
      </c>
    </row>
    <row r="5" spans="1:64" x14ac:dyDescent="0.2">
      <c r="A5" s="3" t="s">
        <v>5</v>
      </c>
      <c r="B5" s="4" t="s">
        <v>2</v>
      </c>
      <c r="C5" s="4" t="s">
        <v>2</v>
      </c>
      <c r="D5" s="4" t="s">
        <v>2</v>
      </c>
      <c r="E5" s="4" t="s">
        <v>2</v>
      </c>
      <c r="F5" s="4" t="s">
        <v>2</v>
      </c>
      <c r="G5" s="4" t="s">
        <v>2</v>
      </c>
      <c r="H5" s="4" t="s">
        <v>2</v>
      </c>
      <c r="I5" s="4" t="s">
        <v>2</v>
      </c>
      <c r="J5" s="4" t="s">
        <v>2</v>
      </c>
      <c r="K5" s="4" t="s">
        <v>2</v>
      </c>
      <c r="L5" s="4" t="s">
        <v>2</v>
      </c>
      <c r="M5" s="4" t="s">
        <v>2</v>
      </c>
      <c r="N5" s="4" t="s">
        <v>2</v>
      </c>
      <c r="O5" s="4" t="s">
        <v>2</v>
      </c>
      <c r="P5" s="4" t="s">
        <v>2</v>
      </c>
      <c r="Q5" s="4" t="s">
        <v>2</v>
      </c>
      <c r="R5" s="4" t="s">
        <v>2</v>
      </c>
      <c r="S5" s="4" t="s">
        <v>2</v>
      </c>
      <c r="T5" s="4" t="s">
        <v>2</v>
      </c>
      <c r="U5" s="4" t="s">
        <v>2</v>
      </c>
      <c r="V5" s="4" t="s">
        <v>2</v>
      </c>
      <c r="W5" s="4" t="s">
        <v>2</v>
      </c>
      <c r="X5" s="4" t="s">
        <v>2</v>
      </c>
      <c r="Y5" s="4" t="s">
        <v>2</v>
      </c>
      <c r="Z5" s="4" t="s">
        <v>2</v>
      </c>
      <c r="AA5" s="4" t="s">
        <v>2</v>
      </c>
      <c r="AB5" s="4" t="s">
        <v>2</v>
      </c>
      <c r="AC5" s="4" t="s">
        <v>2</v>
      </c>
      <c r="AD5" s="4" t="s">
        <v>2</v>
      </c>
      <c r="AE5" s="4" t="s">
        <v>2</v>
      </c>
      <c r="AF5" s="4" t="s">
        <v>2</v>
      </c>
      <c r="AG5" s="4" t="s">
        <v>2</v>
      </c>
      <c r="AH5" s="4" t="s">
        <v>2</v>
      </c>
      <c r="AI5" s="4" t="s">
        <v>2</v>
      </c>
      <c r="AJ5" s="4" t="s">
        <v>2</v>
      </c>
      <c r="AK5" s="4" t="s">
        <v>2</v>
      </c>
      <c r="AL5" s="4" t="s">
        <v>2</v>
      </c>
      <c r="AM5" s="4" t="s">
        <v>2</v>
      </c>
      <c r="AN5" s="4" t="s">
        <v>2</v>
      </c>
      <c r="AO5" s="4" t="s">
        <v>2</v>
      </c>
      <c r="AP5" s="4" t="s">
        <v>2</v>
      </c>
      <c r="AQ5" s="4" t="s">
        <v>2</v>
      </c>
      <c r="AR5" s="4" t="s">
        <v>2</v>
      </c>
      <c r="AS5" s="4" t="s">
        <v>2</v>
      </c>
      <c r="AT5" s="4" t="s">
        <v>2</v>
      </c>
      <c r="AU5" s="4" t="s">
        <v>2</v>
      </c>
      <c r="AV5" s="4" t="s">
        <v>2</v>
      </c>
      <c r="AW5" s="4" t="s">
        <v>2</v>
      </c>
      <c r="AX5" s="4" t="s">
        <v>2</v>
      </c>
      <c r="AY5" s="4" t="s">
        <v>2</v>
      </c>
      <c r="AZ5" s="4" t="s">
        <v>2</v>
      </c>
      <c r="BA5" s="4" t="s">
        <v>2</v>
      </c>
      <c r="BB5" s="4" t="s">
        <v>2</v>
      </c>
      <c r="BC5" s="4" t="s">
        <v>2</v>
      </c>
      <c r="BD5" s="4" t="s">
        <v>2</v>
      </c>
      <c r="BE5" s="4" t="s">
        <v>2</v>
      </c>
      <c r="BF5" s="4" t="s">
        <v>2</v>
      </c>
      <c r="BG5" s="4" t="s">
        <v>2</v>
      </c>
      <c r="BH5" s="4" t="s">
        <v>2</v>
      </c>
      <c r="BI5" s="4">
        <v>300000</v>
      </c>
      <c r="BJ5" s="4">
        <v>300000</v>
      </c>
      <c r="BK5" s="4">
        <v>300000</v>
      </c>
      <c r="BL5" s="4">
        <v>2066400</v>
      </c>
    </row>
    <row r="6" spans="1:64" x14ac:dyDescent="0.2">
      <c r="A6" s="3" t="s">
        <v>6</v>
      </c>
      <c r="B6" s="4" t="s">
        <v>2</v>
      </c>
      <c r="C6" s="4" t="s">
        <v>2</v>
      </c>
      <c r="D6" s="4" t="s">
        <v>2</v>
      </c>
      <c r="E6" s="4" t="s">
        <v>2</v>
      </c>
      <c r="F6" s="4" t="s">
        <v>2</v>
      </c>
      <c r="G6" s="4" t="s">
        <v>2</v>
      </c>
      <c r="H6" s="4" t="s">
        <v>2</v>
      </c>
      <c r="I6" s="4" t="s">
        <v>2</v>
      </c>
      <c r="J6" s="4" t="s">
        <v>2</v>
      </c>
      <c r="K6" s="4" t="s">
        <v>2</v>
      </c>
      <c r="L6" s="4" t="s">
        <v>2</v>
      </c>
      <c r="M6" s="4" t="s">
        <v>2</v>
      </c>
      <c r="N6" s="4" t="s">
        <v>2</v>
      </c>
      <c r="O6" s="4" t="s">
        <v>2</v>
      </c>
      <c r="P6" s="4" t="s">
        <v>2</v>
      </c>
      <c r="Q6" s="4" t="s">
        <v>2</v>
      </c>
      <c r="R6" s="4" t="s">
        <v>2</v>
      </c>
      <c r="S6" s="4" t="s">
        <v>2</v>
      </c>
      <c r="T6" s="4" t="s">
        <v>2</v>
      </c>
      <c r="U6" s="4" t="s">
        <v>2</v>
      </c>
      <c r="V6" s="4" t="s">
        <v>2</v>
      </c>
      <c r="W6" s="4" t="s">
        <v>2</v>
      </c>
      <c r="X6" s="4" t="s">
        <v>2</v>
      </c>
      <c r="Y6" s="4" t="s">
        <v>2</v>
      </c>
      <c r="Z6" s="4" t="s">
        <v>2</v>
      </c>
      <c r="AA6" s="4" t="s">
        <v>2</v>
      </c>
      <c r="AB6" s="4">
        <v>1320000</v>
      </c>
      <c r="AC6" s="4">
        <v>1320000</v>
      </c>
      <c r="AD6" s="4">
        <v>1320000</v>
      </c>
      <c r="AE6" s="4">
        <v>1320000</v>
      </c>
      <c r="AF6" s="4">
        <v>1320000</v>
      </c>
      <c r="AG6" s="4">
        <v>1320000</v>
      </c>
      <c r="AH6" s="4">
        <v>1320000</v>
      </c>
      <c r="AI6" s="4">
        <v>1320000</v>
      </c>
      <c r="AJ6" s="4">
        <v>1320000</v>
      </c>
      <c r="AK6" s="4">
        <v>1320000</v>
      </c>
      <c r="AL6" s="4">
        <v>1320000</v>
      </c>
      <c r="AM6" s="4">
        <v>1320000</v>
      </c>
      <c r="AN6" s="4">
        <v>1415454.5454545454</v>
      </c>
      <c r="AO6" s="4">
        <v>1415454.5454545454</v>
      </c>
      <c r="AP6" s="4">
        <v>1415454.5454545454</v>
      </c>
      <c r="AQ6" s="4">
        <v>1415454.5454545454</v>
      </c>
      <c r="AR6" s="4">
        <v>1415454.5454545454</v>
      </c>
      <c r="AS6" s="4">
        <v>1415454.5454545454</v>
      </c>
      <c r="AT6" s="4">
        <v>1415454.5454545454</v>
      </c>
      <c r="AU6" s="4">
        <v>1415454.5454545454</v>
      </c>
      <c r="AV6" s="4">
        <v>1415454.5454545454</v>
      </c>
      <c r="AW6" s="4">
        <v>1415454.5454545454</v>
      </c>
      <c r="AX6" s="4">
        <v>1462494.5454545454</v>
      </c>
      <c r="AY6" s="4">
        <v>1462494.5454545454</v>
      </c>
      <c r="AZ6" s="4">
        <v>1462494.5454545454</v>
      </c>
      <c r="BA6" s="4">
        <v>1462494.5454545454</v>
      </c>
      <c r="BB6" s="4">
        <v>1462494.5454545454</v>
      </c>
      <c r="BC6" s="4">
        <v>1462494.5454545454</v>
      </c>
      <c r="BD6" s="4">
        <v>1462494.5454545454</v>
      </c>
      <c r="BE6" s="4">
        <v>1462494.5454545454</v>
      </c>
      <c r="BF6" s="4">
        <v>1462494.5454545454</v>
      </c>
      <c r="BG6" s="4">
        <v>1462494.5454545454</v>
      </c>
      <c r="BH6" s="4">
        <v>1462494.5454545454</v>
      </c>
      <c r="BI6" s="4">
        <v>1462494.5454545454</v>
      </c>
      <c r="BJ6" s="4">
        <v>1462494.5454545454</v>
      </c>
      <c r="BK6" s="4">
        <v>1462494.5454545454</v>
      </c>
      <c r="BL6" s="4">
        <v>1580000</v>
      </c>
    </row>
    <row r="7" spans="1:64" x14ac:dyDescent="0.2">
      <c r="A7" s="3" t="s">
        <v>7</v>
      </c>
      <c r="B7" s="4" t="s">
        <v>2</v>
      </c>
      <c r="C7" s="4" t="s">
        <v>2</v>
      </c>
      <c r="D7" s="4" t="s">
        <v>2</v>
      </c>
      <c r="E7" s="4" t="s">
        <v>2</v>
      </c>
      <c r="F7" s="4" t="s">
        <v>2</v>
      </c>
      <c r="G7" s="4" t="s">
        <v>2</v>
      </c>
      <c r="H7" s="4" t="s">
        <v>2</v>
      </c>
      <c r="I7" s="4" t="s">
        <v>2</v>
      </c>
      <c r="J7" s="4" t="s">
        <v>2</v>
      </c>
      <c r="K7" s="4" t="s">
        <v>2</v>
      </c>
      <c r="L7" s="4" t="s">
        <v>2</v>
      </c>
      <c r="M7" s="4" t="s">
        <v>2</v>
      </c>
      <c r="N7" s="4" t="s">
        <v>2</v>
      </c>
      <c r="O7" s="4" t="s">
        <v>2</v>
      </c>
      <c r="P7" s="4" t="s">
        <v>2</v>
      </c>
      <c r="Q7" s="4" t="s">
        <v>2</v>
      </c>
      <c r="R7" s="4" t="s">
        <v>2</v>
      </c>
      <c r="S7" s="4" t="s">
        <v>2</v>
      </c>
      <c r="T7" s="4" t="s">
        <v>2</v>
      </c>
      <c r="U7" s="4" t="s">
        <v>2</v>
      </c>
      <c r="V7" s="4" t="s">
        <v>2</v>
      </c>
      <c r="W7" s="4" t="s">
        <v>2</v>
      </c>
      <c r="X7" s="4" t="s">
        <v>2</v>
      </c>
      <c r="Y7" s="4" t="s">
        <v>2</v>
      </c>
      <c r="Z7" s="4" t="s">
        <v>2</v>
      </c>
      <c r="AA7" s="4" t="s">
        <v>2</v>
      </c>
      <c r="AB7" s="4" t="s">
        <v>2</v>
      </c>
      <c r="AC7" s="4" t="s">
        <v>2</v>
      </c>
      <c r="AD7" s="4" t="s">
        <v>2</v>
      </c>
      <c r="AE7" s="4" t="s">
        <v>2</v>
      </c>
      <c r="AF7" s="4" t="s">
        <v>2</v>
      </c>
      <c r="AG7" s="4" t="s">
        <v>2</v>
      </c>
      <c r="AH7" s="4" t="s">
        <v>2</v>
      </c>
      <c r="AI7" s="4" t="s">
        <v>2</v>
      </c>
      <c r="AJ7" s="4" t="s">
        <v>2</v>
      </c>
      <c r="AK7" s="4" t="s">
        <v>2</v>
      </c>
      <c r="AL7" s="4" t="s">
        <v>2</v>
      </c>
      <c r="AM7" s="4" t="s">
        <v>2</v>
      </c>
      <c r="AN7" s="4" t="s">
        <v>2</v>
      </c>
      <c r="AO7" s="4" t="s">
        <v>2</v>
      </c>
      <c r="AP7" s="4" t="s">
        <v>2</v>
      </c>
      <c r="AQ7" s="4">
        <v>1205114.8800000001</v>
      </c>
      <c r="AR7" s="4">
        <v>1205114.8800000001</v>
      </c>
      <c r="AS7" s="4">
        <v>1205114.8800000001</v>
      </c>
      <c r="AT7" s="4">
        <v>1205114.8800000001</v>
      </c>
      <c r="AU7" s="4">
        <v>1205114.8800000001</v>
      </c>
      <c r="AV7" s="4">
        <v>1205114.8800000001</v>
      </c>
      <c r="AW7" s="4">
        <v>1205114.8800000001</v>
      </c>
      <c r="AX7" s="4">
        <v>1205114.8800000001</v>
      </c>
      <c r="AY7" s="4">
        <v>1205114.8800000001</v>
      </c>
      <c r="AZ7" s="4">
        <v>1256442.7906200001</v>
      </c>
      <c r="BA7" s="4">
        <v>1256442.7906200001</v>
      </c>
      <c r="BB7" s="4">
        <v>1256442.7906200001</v>
      </c>
      <c r="BC7" s="4">
        <v>1262161.8306199999</v>
      </c>
      <c r="BD7" s="4">
        <v>1262161.8306199999</v>
      </c>
      <c r="BE7" s="4">
        <v>1262161.8306199999</v>
      </c>
      <c r="BF7" s="4">
        <v>1262161.8306199999</v>
      </c>
      <c r="BG7" s="4">
        <v>1262161.8306199999</v>
      </c>
      <c r="BH7" s="4">
        <v>1262161.8306199999</v>
      </c>
      <c r="BI7" s="4">
        <v>1262161.8306199999</v>
      </c>
      <c r="BJ7" s="4">
        <v>1262161.8306199999</v>
      </c>
      <c r="BK7" s="4">
        <v>1262161.8306199999</v>
      </c>
      <c r="BL7" s="4">
        <v>1262161.8306199999</v>
      </c>
    </row>
    <row r="8" spans="1:64" x14ac:dyDescent="0.2">
      <c r="A8" s="3" t="s">
        <v>8</v>
      </c>
      <c r="B8" s="4" t="s">
        <v>2</v>
      </c>
      <c r="C8" s="4" t="s">
        <v>2</v>
      </c>
      <c r="D8" s="4" t="s">
        <v>2</v>
      </c>
      <c r="E8" s="4" t="s">
        <v>2</v>
      </c>
      <c r="F8" s="4" t="s">
        <v>2</v>
      </c>
      <c r="G8" s="4" t="s">
        <v>2</v>
      </c>
      <c r="H8" s="4" t="s">
        <v>2</v>
      </c>
      <c r="I8" s="4" t="s">
        <v>2</v>
      </c>
      <c r="J8" s="4" t="s">
        <v>2</v>
      </c>
      <c r="K8" s="4" t="s">
        <v>2</v>
      </c>
      <c r="L8" s="4" t="s">
        <v>2</v>
      </c>
      <c r="M8" s="4" t="s">
        <v>2</v>
      </c>
      <c r="N8" s="4" t="s">
        <v>2</v>
      </c>
      <c r="O8" s="4" t="s">
        <v>2</v>
      </c>
      <c r="P8" s="4" t="s">
        <v>2</v>
      </c>
      <c r="Q8" s="4" t="s">
        <v>2</v>
      </c>
      <c r="R8" s="4" t="s">
        <v>2</v>
      </c>
      <c r="S8" s="4" t="s">
        <v>2</v>
      </c>
      <c r="T8" s="4" t="s">
        <v>2</v>
      </c>
      <c r="U8" s="4" t="s">
        <v>2</v>
      </c>
      <c r="V8" s="4" t="s">
        <v>2</v>
      </c>
      <c r="W8" s="4" t="s">
        <v>2</v>
      </c>
      <c r="X8" s="4" t="s">
        <v>2</v>
      </c>
      <c r="Y8" s="4" t="s">
        <v>2</v>
      </c>
      <c r="Z8" s="4" t="s">
        <v>2</v>
      </c>
      <c r="AA8" s="4" t="s">
        <v>2</v>
      </c>
      <c r="AB8" s="4" t="s">
        <v>2</v>
      </c>
      <c r="AC8" s="4" t="s">
        <v>2</v>
      </c>
      <c r="AD8" s="4" t="s">
        <v>2</v>
      </c>
      <c r="AE8" s="4" t="s">
        <v>2</v>
      </c>
      <c r="AF8" s="4" t="s">
        <v>2</v>
      </c>
      <c r="AG8" s="4" t="s">
        <v>2</v>
      </c>
      <c r="AH8" s="4" t="s">
        <v>2</v>
      </c>
      <c r="AI8" s="4" t="s">
        <v>2</v>
      </c>
      <c r="AJ8" s="4" t="s">
        <v>2</v>
      </c>
      <c r="AK8" s="4" t="s">
        <v>2</v>
      </c>
      <c r="AL8" s="4" t="s">
        <v>2</v>
      </c>
      <c r="AM8" s="4" t="s">
        <v>2</v>
      </c>
      <c r="AN8" s="4" t="s">
        <v>2</v>
      </c>
      <c r="AO8" s="4" t="s">
        <v>2</v>
      </c>
      <c r="AP8" s="4" t="s">
        <v>2</v>
      </c>
      <c r="AQ8" s="4">
        <v>1039772.448</v>
      </c>
      <c r="AR8" s="4">
        <v>1039772.448</v>
      </c>
      <c r="AS8" s="4">
        <v>1039772.448</v>
      </c>
      <c r="AT8" s="4">
        <v>1039772.448</v>
      </c>
      <c r="AU8" s="4">
        <v>1039772.448</v>
      </c>
      <c r="AV8" s="4">
        <v>1039772.448</v>
      </c>
      <c r="AW8" s="4">
        <v>1039772.448</v>
      </c>
      <c r="AX8" s="4">
        <v>1039772.448</v>
      </c>
      <c r="AY8" s="4">
        <v>1039772.448</v>
      </c>
      <c r="AZ8" s="4">
        <v>1039772.448</v>
      </c>
      <c r="BA8" s="4">
        <v>1039772.448</v>
      </c>
      <c r="BB8" s="4">
        <v>1081772.4479999999</v>
      </c>
      <c r="BC8" s="4">
        <v>1116723.88986</v>
      </c>
      <c r="BD8" s="4">
        <v>1116723.88986</v>
      </c>
      <c r="BE8" s="4">
        <v>1116723.88986</v>
      </c>
      <c r="BF8" s="4">
        <v>1116723.88986</v>
      </c>
      <c r="BG8" s="4">
        <v>1081923.88986</v>
      </c>
      <c r="BH8" s="4">
        <v>1081923.88986</v>
      </c>
      <c r="BI8" s="4">
        <v>1222648.88986</v>
      </c>
      <c r="BJ8" s="4">
        <v>1222648.88986</v>
      </c>
      <c r="BK8" s="4">
        <v>1222648.88986</v>
      </c>
      <c r="BL8" s="4">
        <v>1222648.88986</v>
      </c>
    </row>
    <row r="9" spans="1:64" x14ac:dyDescent="0.2">
      <c r="A9" s="3" t="s">
        <v>9</v>
      </c>
      <c r="B9" s="4">
        <v>174996</v>
      </c>
      <c r="C9" s="4">
        <v>174996</v>
      </c>
      <c r="D9" s="4">
        <v>174996</v>
      </c>
      <c r="E9" s="4">
        <v>174996</v>
      </c>
      <c r="F9" s="4">
        <v>174996</v>
      </c>
      <c r="G9" s="4">
        <v>174996</v>
      </c>
      <c r="H9" s="4">
        <v>174996</v>
      </c>
      <c r="I9" s="4">
        <v>174996</v>
      </c>
      <c r="J9" s="4">
        <v>174996</v>
      </c>
      <c r="K9" s="4">
        <v>174996</v>
      </c>
      <c r="L9" s="4">
        <v>174996</v>
      </c>
      <c r="M9" s="4">
        <v>227500</v>
      </c>
      <c r="N9" s="4">
        <v>227500</v>
      </c>
      <c r="O9" s="4">
        <v>227500</v>
      </c>
      <c r="P9" s="4">
        <v>227500</v>
      </c>
      <c r="Q9" s="4">
        <v>227500</v>
      </c>
      <c r="R9" s="4">
        <v>227500</v>
      </c>
      <c r="S9" s="4">
        <v>227500</v>
      </c>
      <c r="T9" s="4">
        <v>227500</v>
      </c>
      <c r="U9" s="4">
        <v>1631500</v>
      </c>
      <c r="V9" s="4">
        <v>1631500</v>
      </c>
      <c r="W9" s="4">
        <v>1631500</v>
      </c>
      <c r="X9" s="4">
        <v>1631500</v>
      </c>
      <c r="Y9" s="4">
        <v>1631500</v>
      </c>
      <c r="Z9" s="4">
        <v>1631496</v>
      </c>
      <c r="AA9" s="4">
        <v>1631496</v>
      </c>
      <c r="AB9" s="4">
        <v>1631496</v>
      </c>
      <c r="AC9" s="4">
        <v>1735381.7142857141</v>
      </c>
      <c r="AD9" s="4">
        <v>1735381.7142857141</v>
      </c>
      <c r="AE9" s="4">
        <v>1735381.7142857141</v>
      </c>
      <c r="AF9" s="4">
        <v>1735381.7142857141</v>
      </c>
      <c r="AG9" s="4">
        <v>1735381.7142857141</v>
      </c>
      <c r="AH9" s="4">
        <v>1735381.7142857141</v>
      </c>
      <c r="AI9" s="4">
        <v>1735381.7142857141</v>
      </c>
      <c r="AJ9" s="4">
        <v>1873896</v>
      </c>
      <c r="AK9" s="4">
        <v>1873896</v>
      </c>
      <c r="AL9" s="4">
        <v>1873896</v>
      </c>
      <c r="AM9" s="4">
        <v>1873896</v>
      </c>
      <c r="AN9" s="4">
        <v>1873896</v>
      </c>
      <c r="AO9" s="4">
        <v>1646400</v>
      </c>
      <c r="AP9" s="4">
        <v>1646400</v>
      </c>
      <c r="AQ9" s="4">
        <v>1646400</v>
      </c>
      <c r="AR9" s="4">
        <v>1404000</v>
      </c>
      <c r="AS9" s="4">
        <v>1404000</v>
      </c>
      <c r="AT9" s="4">
        <v>1404000</v>
      </c>
      <c r="AU9" s="4">
        <v>1404000</v>
      </c>
      <c r="AV9" s="4">
        <v>1404000</v>
      </c>
      <c r="AW9" s="4">
        <v>1404000</v>
      </c>
      <c r="AX9" s="4">
        <v>1404000</v>
      </c>
      <c r="AY9" s="4">
        <v>1404000</v>
      </c>
      <c r="AZ9" s="4">
        <v>1404000</v>
      </c>
      <c r="BA9" s="4">
        <v>1404000</v>
      </c>
      <c r="BB9" s="4">
        <v>1404000</v>
      </c>
      <c r="BC9" s="4">
        <v>1404000</v>
      </c>
      <c r="BD9" s="4">
        <v>1404000</v>
      </c>
      <c r="BE9" s="4">
        <v>1404000</v>
      </c>
      <c r="BF9" s="4">
        <v>300000</v>
      </c>
      <c r="BG9" s="4">
        <v>225000</v>
      </c>
      <c r="BH9" s="4">
        <v>225000</v>
      </c>
      <c r="BI9" s="4">
        <v>1189285.7142857143</v>
      </c>
      <c r="BJ9" s="4">
        <v>1189285.7142857143</v>
      </c>
      <c r="BK9" s="4">
        <v>1189285.7142857143</v>
      </c>
      <c r="BL9" s="4">
        <v>1189285.7142857143</v>
      </c>
    </row>
    <row r="10" spans="1:64" x14ac:dyDescent="0.2">
      <c r="A10" s="3" t="s">
        <v>10</v>
      </c>
      <c r="B10" s="4" t="s">
        <v>2</v>
      </c>
      <c r="C10" s="4" t="s">
        <v>2</v>
      </c>
      <c r="D10" s="4" t="s">
        <v>2</v>
      </c>
      <c r="E10" s="4" t="s">
        <v>2</v>
      </c>
      <c r="F10" s="4" t="s">
        <v>2</v>
      </c>
      <c r="G10" s="4" t="s">
        <v>2</v>
      </c>
      <c r="H10" s="4" t="s">
        <v>2</v>
      </c>
      <c r="I10" s="4" t="s">
        <v>2</v>
      </c>
      <c r="J10" s="4" t="s">
        <v>2</v>
      </c>
      <c r="K10" s="4" t="s">
        <v>2</v>
      </c>
      <c r="L10" s="4" t="s">
        <v>2</v>
      </c>
      <c r="M10" s="4" t="s">
        <v>2</v>
      </c>
      <c r="N10" s="4" t="s">
        <v>2</v>
      </c>
      <c r="O10" s="4" t="s">
        <v>2</v>
      </c>
      <c r="P10" s="4" t="s">
        <v>2</v>
      </c>
      <c r="Q10" s="4" t="s">
        <v>2</v>
      </c>
      <c r="R10" s="4" t="s">
        <v>2</v>
      </c>
      <c r="S10" s="4" t="s">
        <v>2</v>
      </c>
      <c r="T10" s="4" t="s">
        <v>2</v>
      </c>
      <c r="U10" s="4" t="s">
        <v>2</v>
      </c>
      <c r="V10" s="4" t="s">
        <v>2</v>
      </c>
      <c r="W10" s="4" t="s">
        <v>2</v>
      </c>
      <c r="X10" s="4" t="s">
        <v>2</v>
      </c>
      <c r="Y10" s="4" t="s">
        <v>2</v>
      </c>
      <c r="Z10" s="4" t="s">
        <v>2</v>
      </c>
      <c r="AA10" s="4" t="s">
        <v>2</v>
      </c>
      <c r="AB10" s="4" t="s">
        <v>2</v>
      </c>
      <c r="AC10" s="4" t="s">
        <v>2</v>
      </c>
      <c r="AD10" s="4" t="s">
        <v>2</v>
      </c>
      <c r="AE10" s="4" t="s">
        <v>2</v>
      </c>
      <c r="AF10" s="4" t="s">
        <v>2</v>
      </c>
      <c r="AG10" s="4" t="s">
        <v>2</v>
      </c>
      <c r="AH10" s="4" t="s">
        <v>2</v>
      </c>
      <c r="AI10" s="4" t="s">
        <v>2</v>
      </c>
      <c r="AJ10" s="4" t="s">
        <v>2</v>
      </c>
      <c r="AK10" s="4" t="s">
        <v>2</v>
      </c>
      <c r="AL10" s="4" t="s">
        <v>2</v>
      </c>
      <c r="AM10" s="4" t="s">
        <v>2</v>
      </c>
      <c r="AN10" s="4" t="s">
        <v>2</v>
      </c>
      <c r="AO10" s="4" t="s">
        <v>2</v>
      </c>
      <c r="AP10" s="4" t="s">
        <v>2</v>
      </c>
      <c r="AQ10" s="4" t="s">
        <v>2</v>
      </c>
      <c r="AR10" s="4" t="s">
        <v>2</v>
      </c>
      <c r="AS10" s="4" t="s">
        <v>2</v>
      </c>
      <c r="AT10" s="4" t="s">
        <v>2</v>
      </c>
      <c r="AU10" s="4" t="s">
        <v>2</v>
      </c>
      <c r="AV10" s="4" t="s">
        <v>2</v>
      </c>
      <c r="AW10" s="4" t="s">
        <v>2</v>
      </c>
      <c r="AX10" s="4" t="s">
        <v>2</v>
      </c>
      <c r="AY10" s="4" t="s">
        <v>2</v>
      </c>
      <c r="AZ10" s="4" t="s">
        <v>2</v>
      </c>
      <c r="BA10" s="4" t="s">
        <v>2</v>
      </c>
      <c r="BB10" s="4" t="s">
        <v>2</v>
      </c>
      <c r="BC10" s="4" t="s">
        <v>2</v>
      </c>
      <c r="BD10" s="4" t="s">
        <v>2</v>
      </c>
      <c r="BE10" s="4" t="s">
        <v>2</v>
      </c>
      <c r="BF10" s="4">
        <v>1106142.8571428573</v>
      </c>
      <c r="BG10" s="4">
        <v>1106142.8571428573</v>
      </c>
      <c r="BH10" s="4">
        <v>1106142.8571428573</v>
      </c>
      <c r="BI10" s="4">
        <v>1106142.8571428573</v>
      </c>
      <c r="BJ10" s="4">
        <v>1106142.8571428573</v>
      </c>
      <c r="BK10" s="4">
        <v>1106142.8571428573</v>
      </c>
      <c r="BL10" s="4">
        <v>1106142.8571428573</v>
      </c>
    </row>
    <row r="11" spans="1:64" x14ac:dyDescent="0.2">
      <c r="A11" s="3" t="s">
        <v>11</v>
      </c>
      <c r="B11" s="4" t="s">
        <v>2</v>
      </c>
      <c r="C11" s="4" t="s">
        <v>2</v>
      </c>
      <c r="D11" s="4" t="s">
        <v>2</v>
      </c>
      <c r="E11" s="4" t="s">
        <v>2</v>
      </c>
      <c r="F11" s="4" t="s">
        <v>2</v>
      </c>
      <c r="G11" s="4" t="s">
        <v>2</v>
      </c>
      <c r="H11" s="4" t="s">
        <v>2</v>
      </c>
      <c r="I11" s="4" t="s">
        <v>2</v>
      </c>
      <c r="J11" s="4" t="s">
        <v>2</v>
      </c>
      <c r="K11" s="4" t="s">
        <v>2</v>
      </c>
      <c r="L11" s="4" t="s">
        <v>2</v>
      </c>
      <c r="M11" s="4" t="s">
        <v>2</v>
      </c>
      <c r="N11" s="4" t="s">
        <v>2</v>
      </c>
      <c r="O11" s="4" t="s">
        <v>2</v>
      </c>
      <c r="P11" s="4" t="s">
        <v>2</v>
      </c>
      <c r="Q11" s="4" t="s">
        <v>2</v>
      </c>
      <c r="R11" s="4" t="s">
        <v>2</v>
      </c>
      <c r="S11" s="4" t="s">
        <v>2</v>
      </c>
      <c r="T11" s="4" t="s">
        <v>2</v>
      </c>
      <c r="U11" s="4" t="s">
        <v>2</v>
      </c>
      <c r="V11" s="4" t="s">
        <v>2</v>
      </c>
      <c r="W11" s="4" t="s">
        <v>2</v>
      </c>
      <c r="X11" s="4" t="s">
        <v>2</v>
      </c>
      <c r="Y11" s="4" t="s">
        <v>2</v>
      </c>
      <c r="Z11" s="4" t="s">
        <v>2</v>
      </c>
      <c r="AA11" s="4" t="s">
        <v>2</v>
      </c>
      <c r="AB11" s="4" t="s">
        <v>2</v>
      </c>
      <c r="AC11" s="4" t="s">
        <v>2</v>
      </c>
      <c r="AD11" s="4" t="s">
        <v>2</v>
      </c>
      <c r="AE11" s="4" t="s">
        <v>2</v>
      </c>
      <c r="AF11" s="4" t="s">
        <v>2</v>
      </c>
      <c r="AG11" s="4" t="s">
        <v>2</v>
      </c>
      <c r="AH11" s="4" t="s">
        <v>2</v>
      </c>
      <c r="AI11" s="4" t="s">
        <v>2</v>
      </c>
      <c r="AJ11" s="4" t="s">
        <v>2</v>
      </c>
      <c r="AK11" s="4" t="s">
        <v>2</v>
      </c>
      <c r="AL11" s="4" t="s">
        <v>2</v>
      </c>
      <c r="AM11" s="4" t="s">
        <v>2</v>
      </c>
      <c r="AN11" s="4" t="s">
        <v>2</v>
      </c>
      <c r="AO11" s="4" t="s">
        <v>2</v>
      </c>
      <c r="AP11" s="4" t="s">
        <v>2</v>
      </c>
      <c r="AQ11" s="4" t="s">
        <v>2</v>
      </c>
      <c r="AR11" s="4" t="s">
        <v>2</v>
      </c>
      <c r="AS11" s="4" t="s">
        <v>2</v>
      </c>
      <c r="AT11" s="4" t="s">
        <v>2</v>
      </c>
      <c r="AU11" s="4" t="s">
        <v>2</v>
      </c>
      <c r="AV11" s="4" t="s">
        <v>2</v>
      </c>
      <c r="AW11" s="4" t="s">
        <v>2</v>
      </c>
      <c r="AX11" s="4" t="s">
        <v>2</v>
      </c>
      <c r="AY11" s="4" t="s">
        <v>2</v>
      </c>
      <c r="AZ11" s="4" t="s">
        <v>2</v>
      </c>
      <c r="BA11" s="4" t="s">
        <v>2</v>
      </c>
      <c r="BB11" s="4" t="s">
        <v>2</v>
      </c>
      <c r="BC11" s="4" t="s">
        <v>2</v>
      </c>
      <c r="BD11" s="4" t="s">
        <v>2</v>
      </c>
      <c r="BE11" s="4" t="s">
        <v>2</v>
      </c>
      <c r="BF11" s="4" t="s">
        <v>2</v>
      </c>
      <c r="BG11" s="4" t="s">
        <v>2</v>
      </c>
      <c r="BH11" s="4" t="s">
        <v>2</v>
      </c>
      <c r="BI11" s="4">
        <v>859459.45945945953</v>
      </c>
      <c r="BJ11" s="4">
        <v>859459.45945945953</v>
      </c>
      <c r="BK11" s="4">
        <v>859459.45945945953</v>
      </c>
      <c r="BL11" s="4">
        <v>859459.45945945953</v>
      </c>
    </row>
    <row r="12" spans="1:64" x14ac:dyDescent="0.2">
      <c r="A12" s="3" t="s">
        <v>12</v>
      </c>
      <c r="B12" s="4" t="s">
        <v>2</v>
      </c>
      <c r="C12" s="4" t="s">
        <v>2</v>
      </c>
      <c r="D12" s="4" t="s">
        <v>2</v>
      </c>
      <c r="E12" s="4" t="s">
        <v>2</v>
      </c>
      <c r="F12" s="4" t="s">
        <v>2</v>
      </c>
      <c r="G12" s="4" t="s">
        <v>2</v>
      </c>
      <c r="H12" s="4" t="s">
        <v>2</v>
      </c>
      <c r="I12" s="4" t="s">
        <v>2</v>
      </c>
      <c r="J12" s="4" t="s">
        <v>2</v>
      </c>
      <c r="K12" s="4" t="s">
        <v>2</v>
      </c>
      <c r="L12" s="4" t="s">
        <v>2</v>
      </c>
      <c r="M12" s="4" t="s">
        <v>2</v>
      </c>
      <c r="N12" s="4" t="s">
        <v>2</v>
      </c>
      <c r="O12" s="4" t="s">
        <v>2</v>
      </c>
      <c r="P12" s="4" t="s">
        <v>2</v>
      </c>
      <c r="Q12" s="4" t="s">
        <v>2</v>
      </c>
      <c r="R12" s="4" t="s">
        <v>2</v>
      </c>
      <c r="S12" s="4" t="s">
        <v>2</v>
      </c>
      <c r="T12" s="4" t="s">
        <v>2</v>
      </c>
      <c r="U12" s="4" t="s">
        <v>2</v>
      </c>
      <c r="V12" s="4" t="s">
        <v>2</v>
      </c>
      <c r="W12" s="4" t="s">
        <v>2</v>
      </c>
      <c r="X12" s="4" t="s">
        <v>2</v>
      </c>
      <c r="Y12" s="4" t="s">
        <v>2</v>
      </c>
      <c r="Z12" s="4" t="s">
        <v>2</v>
      </c>
      <c r="AA12" s="4" t="s">
        <v>2</v>
      </c>
      <c r="AB12" s="4" t="s">
        <v>2</v>
      </c>
      <c r="AC12" s="4" t="s">
        <v>2</v>
      </c>
      <c r="AD12" s="4" t="s">
        <v>2</v>
      </c>
      <c r="AE12" s="4" t="s">
        <v>2</v>
      </c>
      <c r="AF12" s="4" t="s">
        <v>2</v>
      </c>
      <c r="AG12" s="4" t="s">
        <v>2</v>
      </c>
      <c r="AH12" s="4" t="s">
        <v>2</v>
      </c>
      <c r="AI12" s="4" t="s">
        <v>2</v>
      </c>
      <c r="AJ12" s="4" t="s">
        <v>2</v>
      </c>
      <c r="AK12" s="4" t="s">
        <v>2</v>
      </c>
      <c r="AL12" s="4" t="s">
        <v>2</v>
      </c>
      <c r="AM12" s="4" t="s">
        <v>2</v>
      </c>
      <c r="AN12" s="4" t="s">
        <v>2</v>
      </c>
      <c r="AO12" s="4" t="s">
        <v>2</v>
      </c>
      <c r="AP12" s="4" t="s">
        <v>2</v>
      </c>
      <c r="AQ12" s="4" t="s">
        <v>2</v>
      </c>
      <c r="AR12" s="4" t="s">
        <v>2</v>
      </c>
      <c r="AS12" s="4" t="s">
        <v>2</v>
      </c>
      <c r="AT12" s="4" t="s">
        <v>2</v>
      </c>
      <c r="AU12" s="4" t="s">
        <v>2</v>
      </c>
      <c r="AV12" s="4" t="s">
        <v>2</v>
      </c>
      <c r="AW12" s="4" t="s">
        <v>2</v>
      </c>
      <c r="AX12" s="4" t="s">
        <v>2</v>
      </c>
      <c r="AY12" s="4" t="s">
        <v>2</v>
      </c>
      <c r="AZ12" s="4">
        <v>663629.26829268294</v>
      </c>
      <c r="BA12" s="4">
        <v>663629.26829268294</v>
      </c>
      <c r="BB12" s="4">
        <v>663629.26829268294</v>
      </c>
      <c r="BC12" s="4">
        <v>663629.26829268294</v>
      </c>
      <c r="BD12" s="4">
        <v>663629.26829268294</v>
      </c>
      <c r="BE12" s="4">
        <v>663629.26829268294</v>
      </c>
      <c r="BF12" s="4">
        <v>663629.26829268294</v>
      </c>
      <c r="BG12" s="4">
        <v>692477.63192904659</v>
      </c>
      <c r="BH12" s="4">
        <v>692477.63192904659</v>
      </c>
      <c r="BI12" s="4">
        <v>692477.63192904659</v>
      </c>
      <c r="BJ12" s="4">
        <v>692477.63192904659</v>
      </c>
      <c r="BK12" s="4">
        <v>777477.63192904647</v>
      </c>
      <c r="BL12" s="4">
        <v>777477.63192904647</v>
      </c>
    </row>
    <row r="13" spans="1:64" x14ac:dyDescent="0.2">
      <c r="A13" s="3" t="s">
        <v>13</v>
      </c>
      <c r="B13" s="4" t="s">
        <v>2</v>
      </c>
      <c r="C13" s="4" t="s">
        <v>2</v>
      </c>
      <c r="D13" s="4" t="s">
        <v>2</v>
      </c>
      <c r="E13" s="4" t="s">
        <v>2</v>
      </c>
      <c r="F13" s="4" t="s">
        <v>2</v>
      </c>
      <c r="G13" s="4" t="s">
        <v>2</v>
      </c>
      <c r="H13" s="4" t="s">
        <v>2</v>
      </c>
      <c r="I13" s="4" t="s">
        <v>2</v>
      </c>
      <c r="J13" s="4" t="s">
        <v>2</v>
      </c>
      <c r="K13" s="4" t="s">
        <v>2</v>
      </c>
      <c r="L13" s="4" t="s">
        <v>2</v>
      </c>
      <c r="M13" s="4" t="s">
        <v>2</v>
      </c>
      <c r="N13" s="4" t="s">
        <v>2</v>
      </c>
      <c r="O13" s="4" t="s">
        <v>2</v>
      </c>
      <c r="P13" s="4" t="s">
        <v>2</v>
      </c>
      <c r="Q13" s="4" t="s">
        <v>2</v>
      </c>
      <c r="R13" s="4" t="s">
        <v>2</v>
      </c>
      <c r="S13" s="4" t="s">
        <v>2</v>
      </c>
      <c r="T13" s="4" t="s">
        <v>2</v>
      </c>
      <c r="U13" s="4" t="s">
        <v>2</v>
      </c>
      <c r="V13" s="4" t="s">
        <v>2</v>
      </c>
      <c r="W13" s="4" t="s">
        <v>2</v>
      </c>
      <c r="X13" s="4" t="s">
        <v>2</v>
      </c>
      <c r="Y13" s="4" t="s">
        <v>2</v>
      </c>
      <c r="Z13" s="4" t="s">
        <v>2</v>
      </c>
      <c r="AA13" s="4" t="s">
        <v>2</v>
      </c>
      <c r="AB13" s="4" t="s">
        <v>2</v>
      </c>
      <c r="AC13" s="4" t="s">
        <v>2</v>
      </c>
      <c r="AD13" s="4" t="s">
        <v>2</v>
      </c>
      <c r="AE13" s="4" t="s">
        <v>2</v>
      </c>
      <c r="AF13" s="4" t="s">
        <v>2</v>
      </c>
      <c r="AG13" s="4" t="s">
        <v>2</v>
      </c>
      <c r="AH13" s="4" t="s">
        <v>2</v>
      </c>
      <c r="AI13" s="4" t="s">
        <v>2</v>
      </c>
      <c r="AJ13" s="4" t="s">
        <v>2</v>
      </c>
      <c r="AK13" s="4" t="s">
        <v>2</v>
      </c>
      <c r="AL13" s="4" t="s">
        <v>2</v>
      </c>
      <c r="AM13" s="4" t="s">
        <v>2</v>
      </c>
      <c r="AN13" s="4" t="s">
        <v>2</v>
      </c>
      <c r="AO13" s="4" t="s">
        <v>2</v>
      </c>
      <c r="AP13" s="4" t="s">
        <v>2</v>
      </c>
      <c r="AQ13" s="4" t="s">
        <v>2</v>
      </c>
      <c r="AR13" s="4" t="s">
        <v>2</v>
      </c>
      <c r="AS13" s="4" t="s">
        <v>2</v>
      </c>
      <c r="AT13" s="4" t="s">
        <v>2</v>
      </c>
      <c r="AU13" s="4" t="s">
        <v>2</v>
      </c>
      <c r="AV13" s="4" t="s">
        <v>2</v>
      </c>
      <c r="AW13" s="4" t="s">
        <v>2</v>
      </c>
      <c r="AX13" s="4" t="s">
        <v>2</v>
      </c>
      <c r="AY13" s="4" t="s">
        <v>2</v>
      </c>
      <c r="AZ13" s="4" t="s">
        <v>2</v>
      </c>
      <c r="BA13" s="4" t="s">
        <v>2</v>
      </c>
      <c r="BB13" s="4" t="s">
        <v>2</v>
      </c>
      <c r="BC13" s="4" t="s">
        <v>2</v>
      </c>
      <c r="BD13" s="4" t="s">
        <v>2</v>
      </c>
      <c r="BE13" s="4" t="s">
        <v>2</v>
      </c>
      <c r="BF13" s="4" t="s">
        <v>2</v>
      </c>
      <c r="BG13" s="4" t="s">
        <v>2</v>
      </c>
      <c r="BH13" s="4" t="s">
        <v>2</v>
      </c>
      <c r="BI13" s="4" t="s">
        <v>2</v>
      </c>
      <c r="BJ13" s="4" t="s">
        <v>2</v>
      </c>
      <c r="BK13" s="4" t="s">
        <v>2</v>
      </c>
      <c r="BL13" s="4">
        <v>761904.76190476189</v>
      </c>
    </row>
    <row r="14" spans="1:64" x14ac:dyDescent="0.2">
      <c r="A14" s="3" t="s">
        <v>14</v>
      </c>
      <c r="B14" s="4" t="s">
        <v>2</v>
      </c>
      <c r="C14" s="4" t="s">
        <v>2</v>
      </c>
      <c r="D14" s="4" t="s">
        <v>2</v>
      </c>
      <c r="E14" s="4" t="s">
        <v>2</v>
      </c>
      <c r="F14" s="4" t="s">
        <v>2</v>
      </c>
      <c r="G14" s="4" t="s">
        <v>2</v>
      </c>
      <c r="H14" s="4" t="s">
        <v>2</v>
      </c>
      <c r="I14" s="4" t="s">
        <v>2</v>
      </c>
      <c r="J14" s="4" t="s">
        <v>2</v>
      </c>
      <c r="K14" s="4" t="s">
        <v>2</v>
      </c>
      <c r="L14" s="4" t="s">
        <v>2</v>
      </c>
      <c r="M14" s="4" t="s">
        <v>2</v>
      </c>
      <c r="N14" s="4" t="s">
        <v>2</v>
      </c>
      <c r="O14" s="4" t="s">
        <v>2</v>
      </c>
      <c r="P14" s="4" t="s">
        <v>2</v>
      </c>
      <c r="Q14" s="4" t="s">
        <v>2</v>
      </c>
      <c r="R14" s="4" t="s">
        <v>2</v>
      </c>
      <c r="S14" s="4" t="s">
        <v>2</v>
      </c>
      <c r="T14" s="4" t="s">
        <v>2</v>
      </c>
      <c r="U14" s="4" t="s">
        <v>2</v>
      </c>
      <c r="V14" s="4" t="s">
        <v>2</v>
      </c>
      <c r="W14" s="4" t="s">
        <v>2</v>
      </c>
      <c r="X14" s="4" t="s">
        <v>2</v>
      </c>
      <c r="Y14" s="4" t="s">
        <v>2</v>
      </c>
      <c r="Z14" s="4" t="s">
        <v>2</v>
      </c>
      <c r="AA14" s="4" t="s">
        <v>2</v>
      </c>
      <c r="AB14" s="4" t="s">
        <v>2</v>
      </c>
      <c r="AC14" s="4" t="s">
        <v>2</v>
      </c>
      <c r="AD14" s="4" t="s">
        <v>2</v>
      </c>
      <c r="AE14" s="4" t="s">
        <v>2</v>
      </c>
      <c r="AF14" s="4" t="s">
        <v>2</v>
      </c>
      <c r="AG14" s="4" t="s">
        <v>2</v>
      </c>
      <c r="AH14" s="4" t="s">
        <v>2</v>
      </c>
      <c r="AI14" s="4" t="s">
        <v>2</v>
      </c>
      <c r="AJ14" s="4" t="s">
        <v>2</v>
      </c>
      <c r="AK14" s="4" t="s">
        <v>2</v>
      </c>
      <c r="AL14" s="4" t="s">
        <v>2</v>
      </c>
      <c r="AM14" s="4" t="s">
        <v>2</v>
      </c>
      <c r="AN14" s="4" t="s">
        <v>2</v>
      </c>
      <c r="AO14" s="4" t="s">
        <v>2</v>
      </c>
      <c r="AP14" s="4" t="s">
        <v>2</v>
      </c>
      <c r="AQ14" s="4" t="s">
        <v>2</v>
      </c>
      <c r="AR14" s="4" t="s">
        <v>2</v>
      </c>
      <c r="AS14" s="4" t="s">
        <v>2</v>
      </c>
      <c r="AT14" s="4" t="s">
        <v>2</v>
      </c>
      <c r="AU14" s="4" t="s">
        <v>2</v>
      </c>
      <c r="AV14" s="4" t="s">
        <v>2</v>
      </c>
      <c r="AW14" s="4" t="s">
        <v>2</v>
      </c>
      <c r="AX14" s="4" t="s">
        <v>2</v>
      </c>
      <c r="AY14" s="4" t="s">
        <v>2</v>
      </c>
      <c r="AZ14" s="4" t="s">
        <v>2</v>
      </c>
      <c r="BA14" s="4" t="s">
        <v>2</v>
      </c>
      <c r="BB14" s="4" t="s">
        <v>2</v>
      </c>
      <c r="BC14" s="4" t="s">
        <v>2</v>
      </c>
      <c r="BD14" s="4" t="s">
        <v>2</v>
      </c>
      <c r="BE14" s="4" t="s">
        <v>2</v>
      </c>
      <c r="BF14" s="4" t="s">
        <v>2</v>
      </c>
      <c r="BG14" s="4" t="s">
        <v>2</v>
      </c>
      <c r="BH14" s="4" t="s">
        <v>2</v>
      </c>
      <c r="BI14" s="4">
        <v>758976</v>
      </c>
      <c r="BJ14" s="4">
        <v>758976</v>
      </c>
      <c r="BK14" s="4">
        <v>758976</v>
      </c>
      <c r="BL14" s="4">
        <v>758976</v>
      </c>
    </row>
    <row r="15" spans="1:64" x14ac:dyDescent="0.2">
      <c r="A15" s="3" t="s">
        <v>15</v>
      </c>
      <c r="B15" s="4" t="s">
        <v>2</v>
      </c>
      <c r="C15" s="4" t="s">
        <v>2</v>
      </c>
      <c r="D15" s="4" t="s">
        <v>2</v>
      </c>
      <c r="E15" s="4" t="s">
        <v>2</v>
      </c>
      <c r="F15" s="4" t="s">
        <v>2</v>
      </c>
      <c r="G15" s="4" t="s">
        <v>2</v>
      </c>
      <c r="H15" s="4" t="s">
        <v>2</v>
      </c>
      <c r="I15" s="4" t="s">
        <v>2</v>
      </c>
      <c r="J15" s="4" t="s">
        <v>2</v>
      </c>
      <c r="K15" s="4" t="s">
        <v>2</v>
      </c>
      <c r="L15" s="4" t="s">
        <v>2</v>
      </c>
      <c r="M15" s="4" t="s">
        <v>2</v>
      </c>
      <c r="N15" s="4" t="s">
        <v>2</v>
      </c>
      <c r="O15" s="4" t="s">
        <v>2</v>
      </c>
      <c r="P15" s="4" t="s">
        <v>2</v>
      </c>
      <c r="Q15" s="4" t="s">
        <v>2</v>
      </c>
      <c r="R15" s="4" t="s">
        <v>2</v>
      </c>
      <c r="S15" s="4" t="s">
        <v>2</v>
      </c>
      <c r="T15" s="4" t="s">
        <v>2</v>
      </c>
      <c r="U15" s="4" t="s">
        <v>2</v>
      </c>
      <c r="V15" s="4" t="s">
        <v>2</v>
      </c>
      <c r="W15" s="4" t="s">
        <v>2</v>
      </c>
      <c r="X15" s="4" t="s">
        <v>2</v>
      </c>
      <c r="Y15" s="4" t="s">
        <v>2</v>
      </c>
      <c r="Z15" s="4" t="s">
        <v>2</v>
      </c>
      <c r="AA15" s="4" t="s">
        <v>2</v>
      </c>
      <c r="AB15" s="4" t="s">
        <v>2</v>
      </c>
      <c r="AC15" s="4" t="s">
        <v>2</v>
      </c>
      <c r="AD15" s="4" t="s">
        <v>2</v>
      </c>
      <c r="AE15" s="4" t="s">
        <v>2</v>
      </c>
      <c r="AF15" s="4" t="s">
        <v>2</v>
      </c>
      <c r="AG15" s="4" t="s">
        <v>2</v>
      </c>
      <c r="AH15" s="4" t="s">
        <v>2</v>
      </c>
      <c r="AI15" s="4" t="s">
        <v>2</v>
      </c>
      <c r="AJ15" s="4" t="s">
        <v>2</v>
      </c>
      <c r="AK15" s="4" t="s">
        <v>2</v>
      </c>
      <c r="AL15" s="4" t="s">
        <v>2</v>
      </c>
      <c r="AM15" s="4" t="s">
        <v>2</v>
      </c>
      <c r="AN15" s="4" t="s">
        <v>2</v>
      </c>
      <c r="AO15" s="4" t="s">
        <v>2</v>
      </c>
      <c r="AP15" s="4" t="s">
        <v>2</v>
      </c>
      <c r="AQ15" s="4" t="s">
        <v>2</v>
      </c>
      <c r="AR15" s="4" t="s">
        <v>2</v>
      </c>
      <c r="AS15" s="4" t="s">
        <v>2</v>
      </c>
      <c r="AT15" s="4" t="s">
        <v>2</v>
      </c>
      <c r="AU15" s="4" t="s">
        <v>2</v>
      </c>
      <c r="AV15" s="4">
        <v>731368.42105263157</v>
      </c>
      <c r="AW15" s="4">
        <v>731368.42105263157</v>
      </c>
      <c r="AX15" s="4">
        <v>731368.42105263157</v>
      </c>
      <c r="AY15" s="4">
        <v>731368.42105263157</v>
      </c>
      <c r="AZ15" s="4">
        <v>731368.42105263157</v>
      </c>
      <c r="BA15" s="4">
        <v>731368.42105263157</v>
      </c>
      <c r="BB15" s="4">
        <v>731368.42105263157</v>
      </c>
      <c r="BC15" s="4">
        <v>731368.42105263157</v>
      </c>
      <c r="BD15" s="4">
        <v>731368.42105263157</v>
      </c>
      <c r="BE15" s="4">
        <v>731368.42105263157</v>
      </c>
      <c r="BF15" s="4">
        <v>731368.42105263157</v>
      </c>
      <c r="BG15" s="4">
        <v>731368.42105263157</v>
      </c>
      <c r="BH15" s="4">
        <v>731368.42105263157</v>
      </c>
      <c r="BI15" s="4">
        <v>731368.42105263157</v>
      </c>
      <c r="BJ15" s="4">
        <v>731368.42105263157</v>
      </c>
      <c r="BK15" s="4">
        <v>731368.42105263157</v>
      </c>
      <c r="BL15" s="4">
        <v>731368.42105263157</v>
      </c>
    </row>
    <row r="16" spans="1:64" x14ac:dyDescent="0.2">
      <c r="A16" s="3" t="s">
        <v>16</v>
      </c>
      <c r="B16" s="4" t="s">
        <v>2</v>
      </c>
      <c r="C16" s="4" t="s">
        <v>2</v>
      </c>
      <c r="D16" s="4" t="s">
        <v>2</v>
      </c>
      <c r="E16" s="4" t="s">
        <v>2</v>
      </c>
      <c r="F16" s="4" t="s">
        <v>2</v>
      </c>
      <c r="G16" s="4" t="s">
        <v>2</v>
      </c>
      <c r="H16" s="4" t="s">
        <v>2</v>
      </c>
      <c r="I16" s="4" t="s">
        <v>2</v>
      </c>
      <c r="J16" s="4" t="s">
        <v>2</v>
      </c>
      <c r="K16" s="4" t="s">
        <v>2</v>
      </c>
      <c r="L16" s="4" t="s">
        <v>2</v>
      </c>
      <c r="M16" s="4" t="s">
        <v>2</v>
      </c>
      <c r="N16" s="4" t="s">
        <v>2</v>
      </c>
      <c r="O16" s="4" t="s">
        <v>2</v>
      </c>
      <c r="P16" s="4" t="s">
        <v>2</v>
      </c>
      <c r="Q16" s="4" t="s">
        <v>2</v>
      </c>
      <c r="R16" s="4" t="s">
        <v>2</v>
      </c>
      <c r="S16" s="4" t="s">
        <v>2</v>
      </c>
      <c r="T16" s="4" t="s">
        <v>2</v>
      </c>
      <c r="U16" s="4" t="s">
        <v>2</v>
      </c>
      <c r="V16" s="4" t="s">
        <v>2</v>
      </c>
      <c r="W16" s="4" t="s">
        <v>2</v>
      </c>
      <c r="X16" s="4" t="s">
        <v>2</v>
      </c>
      <c r="Y16" s="4" t="s">
        <v>2</v>
      </c>
      <c r="Z16" s="4" t="s">
        <v>2</v>
      </c>
      <c r="AA16" s="4" t="s">
        <v>2</v>
      </c>
      <c r="AB16" s="4" t="s">
        <v>2</v>
      </c>
      <c r="AC16" s="4" t="s">
        <v>2</v>
      </c>
      <c r="AD16" s="4" t="s">
        <v>2</v>
      </c>
      <c r="AE16" s="4" t="s">
        <v>2</v>
      </c>
      <c r="AF16" s="4" t="s">
        <v>2</v>
      </c>
      <c r="AG16" s="4" t="s">
        <v>2</v>
      </c>
      <c r="AH16" s="4" t="s">
        <v>2</v>
      </c>
      <c r="AI16" s="4" t="s">
        <v>2</v>
      </c>
      <c r="AJ16" s="4" t="s">
        <v>2</v>
      </c>
      <c r="AK16" s="4">
        <v>696666.72</v>
      </c>
      <c r="AL16" s="4">
        <v>696666.72</v>
      </c>
      <c r="AM16" s="4">
        <v>696666.72</v>
      </c>
      <c r="AN16" s="4">
        <v>696666.72</v>
      </c>
      <c r="AO16" s="4">
        <v>696666.72</v>
      </c>
      <c r="AP16" s="4">
        <v>696666.72</v>
      </c>
      <c r="AQ16" s="4">
        <v>696666.72</v>
      </c>
      <c r="AR16" s="4">
        <v>696666.72</v>
      </c>
      <c r="AS16" s="4">
        <v>696666.72</v>
      </c>
      <c r="AT16" s="4">
        <v>696666.72</v>
      </c>
      <c r="AU16" s="4">
        <v>696666.72</v>
      </c>
      <c r="AV16" s="4">
        <v>696666.72</v>
      </c>
      <c r="AW16" s="4">
        <v>696666.72</v>
      </c>
      <c r="AX16" s="4">
        <v>696666.72</v>
      </c>
      <c r="AY16" s="4">
        <v>696666.72</v>
      </c>
      <c r="AZ16" s="4">
        <v>696666.72</v>
      </c>
      <c r="BA16" s="4">
        <v>696666.72</v>
      </c>
      <c r="BB16" s="4">
        <v>696666.72</v>
      </c>
      <c r="BC16" s="4">
        <v>696666.72</v>
      </c>
      <c r="BD16" s="4">
        <v>696666.72</v>
      </c>
      <c r="BE16" s="4">
        <v>696666.72</v>
      </c>
      <c r="BF16" s="4">
        <v>696666.72</v>
      </c>
      <c r="BG16" s="4">
        <v>696666.72</v>
      </c>
      <c r="BH16" s="4">
        <v>696666.72</v>
      </c>
      <c r="BI16" s="4">
        <v>696666.72</v>
      </c>
      <c r="BJ16" s="4">
        <v>696666.72</v>
      </c>
      <c r="BK16" s="4">
        <v>696666.72</v>
      </c>
      <c r="BL16" s="4">
        <v>696666.72</v>
      </c>
    </row>
    <row r="17" spans="1:64" x14ac:dyDescent="0.2">
      <c r="A17" s="3" t="s">
        <v>17</v>
      </c>
      <c r="B17" s="4" t="s">
        <v>2</v>
      </c>
      <c r="C17" s="4" t="s">
        <v>2</v>
      </c>
      <c r="D17" s="4" t="s">
        <v>2</v>
      </c>
      <c r="E17" s="4" t="s">
        <v>2</v>
      </c>
      <c r="F17" s="4" t="s">
        <v>2</v>
      </c>
      <c r="G17" s="4" t="s">
        <v>2</v>
      </c>
      <c r="H17" s="4" t="s">
        <v>2</v>
      </c>
      <c r="I17" s="4" t="s">
        <v>2</v>
      </c>
      <c r="J17" s="4" t="s">
        <v>2</v>
      </c>
      <c r="K17" s="4" t="s">
        <v>2</v>
      </c>
      <c r="L17" s="4" t="s">
        <v>2</v>
      </c>
      <c r="M17" s="4" t="s">
        <v>2</v>
      </c>
      <c r="N17" s="4" t="s">
        <v>2</v>
      </c>
      <c r="O17" s="4" t="s">
        <v>2</v>
      </c>
      <c r="P17" s="4" t="s">
        <v>2</v>
      </c>
      <c r="Q17" s="4" t="s">
        <v>2</v>
      </c>
      <c r="R17" s="4" t="s">
        <v>2</v>
      </c>
      <c r="S17" s="4" t="s">
        <v>2</v>
      </c>
      <c r="T17" s="4" t="s">
        <v>2</v>
      </c>
      <c r="U17" s="4" t="s">
        <v>2</v>
      </c>
      <c r="V17" s="4" t="s">
        <v>2</v>
      </c>
      <c r="W17" s="4" t="s">
        <v>2</v>
      </c>
      <c r="X17" s="4" t="s">
        <v>2</v>
      </c>
      <c r="Y17" s="4" t="s">
        <v>2</v>
      </c>
      <c r="Z17" s="4" t="s">
        <v>2</v>
      </c>
      <c r="AA17" s="4" t="s">
        <v>2</v>
      </c>
      <c r="AB17" s="4" t="s">
        <v>2</v>
      </c>
      <c r="AC17" s="4" t="s">
        <v>2</v>
      </c>
      <c r="AD17" s="4" t="s">
        <v>2</v>
      </c>
      <c r="AE17" s="4" t="s">
        <v>2</v>
      </c>
      <c r="AF17" s="4" t="s">
        <v>2</v>
      </c>
      <c r="AG17" s="4" t="s">
        <v>2</v>
      </c>
      <c r="AH17" s="4" t="s">
        <v>2</v>
      </c>
      <c r="AI17" s="4" t="s">
        <v>2</v>
      </c>
      <c r="AJ17" s="4" t="s">
        <v>2</v>
      </c>
      <c r="AK17" s="4" t="s">
        <v>2</v>
      </c>
      <c r="AL17" s="4" t="s">
        <v>2</v>
      </c>
      <c r="AM17" s="4" t="s">
        <v>2</v>
      </c>
      <c r="AN17" s="4" t="s">
        <v>2</v>
      </c>
      <c r="AO17" s="4" t="s">
        <v>2</v>
      </c>
      <c r="AP17" s="4" t="s">
        <v>2</v>
      </c>
      <c r="AQ17" s="4" t="s">
        <v>2</v>
      </c>
      <c r="AR17" s="4" t="s">
        <v>2</v>
      </c>
      <c r="AS17" s="4" t="s">
        <v>2</v>
      </c>
      <c r="AT17" s="4" t="s">
        <v>2</v>
      </c>
      <c r="AU17" s="4" t="s">
        <v>2</v>
      </c>
      <c r="AV17" s="4" t="s">
        <v>2</v>
      </c>
      <c r="AW17" s="4" t="s">
        <v>2</v>
      </c>
      <c r="AX17" s="4" t="s">
        <v>2</v>
      </c>
      <c r="AY17" s="4" t="s">
        <v>2</v>
      </c>
      <c r="AZ17" s="4" t="s">
        <v>2</v>
      </c>
      <c r="BA17" s="4" t="s">
        <v>2</v>
      </c>
      <c r="BB17" s="4" t="s">
        <v>2</v>
      </c>
      <c r="BC17" s="4" t="s">
        <v>2</v>
      </c>
      <c r="BD17" s="4" t="s">
        <v>2</v>
      </c>
      <c r="BE17" s="4" t="s">
        <v>2</v>
      </c>
      <c r="BF17" s="4">
        <v>678461.5384615385</v>
      </c>
      <c r="BG17" s="4">
        <v>678461.5384615385</v>
      </c>
      <c r="BH17" s="4">
        <v>678461.5384615385</v>
      </c>
      <c r="BI17" s="4">
        <v>678461.5384615385</v>
      </c>
      <c r="BJ17" s="4">
        <v>678461.5384615385</v>
      </c>
      <c r="BK17" s="4">
        <v>678461.5384615385</v>
      </c>
      <c r="BL17" s="4">
        <v>678461.5384615385</v>
      </c>
    </row>
    <row r="18" spans="1:64" x14ac:dyDescent="0.2">
      <c r="A18" s="3" t="s">
        <v>18</v>
      </c>
      <c r="B18" s="4" t="s">
        <v>2</v>
      </c>
      <c r="C18" s="4" t="s">
        <v>2</v>
      </c>
      <c r="D18" s="4" t="s">
        <v>2</v>
      </c>
      <c r="E18" s="4" t="s">
        <v>2</v>
      </c>
      <c r="F18" s="4" t="s">
        <v>2</v>
      </c>
      <c r="G18" s="4" t="s">
        <v>2</v>
      </c>
      <c r="H18" s="4" t="s">
        <v>2</v>
      </c>
      <c r="I18" s="4" t="s">
        <v>2</v>
      </c>
      <c r="J18" s="4" t="s">
        <v>2</v>
      </c>
      <c r="K18" s="4" t="s">
        <v>2</v>
      </c>
      <c r="L18" s="4" t="s">
        <v>2</v>
      </c>
      <c r="M18" s="4" t="s">
        <v>2</v>
      </c>
      <c r="N18" s="4" t="s">
        <v>2</v>
      </c>
      <c r="O18" s="4" t="s">
        <v>2</v>
      </c>
      <c r="P18" s="4" t="s">
        <v>2</v>
      </c>
      <c r="Q18" s="4" t="s">
        <v>2</v>
      </c>
      <c r="R18" s="4" t="s">
        <v>2</v>
      </c>
      <c r="S18" s="4" t="s">
        <v>2</v>
      </c>
      <c r="T18" s="4" t="s">
        <v>2</v>
      </c>
      <c r="U18" s="4" t="s">
        <v>2</v>
      </c>
      <c r="V18" s="4" t="s">
        <v>2</v>
      </c>
      <c r="W18" s="4" t="s">
        <v>2</v>
      </c>
      <c r="X18" s="4" t="s">
        <v>2</v>
      </c>
      <c r="Y18" s="4" t="s">
        <v>2</v>
      </c>
      <c r="Z18" s="4" t="s">
        <v>2</v>
      </c>
      <c r="AA18" s="4" t="s">
        <v>2</v>
      </c>
      <c r="AB18" s="4" t="s">
        <v>2</v>
      </c>
      <c r="AC18" s="4" t="s">
        <v>2</v>
      </c>
      <c r="AD18" s="4" t="s">
        <v>2</v>
      </c>
      <c r="AE18" s="4" t="s">
        <v>2</v>
      </c>
      <c r="AF18" s="4" t="s">
        <v>2</v>
      </c>
      <c r="AG18" s="4" t="s">
        <v>2</v>
      </c>
      <c r="AH18" s="4" t="s">
        <v>2</v>
      </c>
      <c r="AI18" s="4" t="s">
        <v>2</v>
      </c>
      <c r="AJ18" s="4" t="s">
        <v>2</v>
      </c>
      <c r="AK18" s="4" t="s">
        <v>2</v>
      </c>
      <c r="AL18" s="4" t="s">
        <v>2</v>
      </c>
      <c r="AM18" s="4" t="s">
        <v>2</v>
      </c>
      <c r="AN18" s="4" t="s">
        <v>2</v>
      </c>
      <c r="AO18" s="4" t="s">
        <v>2</v>
      </c>
      <c r="AP18" s="4" t="s">
        <v>2</v>
      </c>
      <c r="AQ18" s="4" t="s">
        <v>2</v>
      </c>
      <c r="AR18" s="4" t="s">
        <v>2</v>
      </c>
      <c r="AS18" s="4" t="s">
        <v>2</v>
      </c>
      <c r="AT18" s="4" t="s">
        <v>2</v>
      </c>
      <c r="AU18" s="4" t="s">
        <v>2</v>
      </c>
      <c r="AV18" s="4" t="s">
        <v>2</v>
      </c>
      <c r="AW18" s="4" t="s">
        <v>2</v>
      </c>
      <c r="AX18" s="4" t="s">
        <v>2</v>
      </c>
      <c r="AY18" s="4" t="s">
        <v>2</v>
      </c>
      <c r="AZ18" s="4">
        <v>600347.88837209297</v>
      </c>
      <c r="BA18" s="4">
        <v>616256.76976744179</v>
      </c>
      <c r="BB18" s="4">
        <v>616256.76976744179</v>
      </c>
      <c r="BC18" s="4">
        <v>616256.76976744179</v>
      </c>
      <c r="BD18" s="4">
        <v>616256.76976744179</v>
      </c>
      <c r="BE18" s="4">
        <v>616256.76976744179</v>
      </c>
      <c r="BF18" s="4">
        <v>616256.76976744179</v>
      </c>
      <c r="BG18" s="4">
        <v>600656.76976744179</v>
      </c>
      <c r="BH18" s="4">
        <v>600656.76976744179</v>
      </c>
      <c r="BI18" s="4">
        <v>600656.76976744179</v>
      </c>
      <c r="BJ18" s="4">
        <v>600656.76976744179</v>
      </c>
      <c r="BK18" s="4">
        <v>600656.76976744179</v>
      </c>
      <c r="BL18" s="4">
        <v>676050.06009002251</v>
      </c>
    </row>
    <row r="19" spans="1:64" x14ac:dyDescent="0.2">
      <c r="A19" s="3" t="s">
        <v>19</v>
      </c>
      <c r="B19" s="4" t="s">
        <v>2</v>
      </c>
      <c r="C19" s="4" t="s">
        <v>2</v>
      </c>
      <c r="D19" s="4" t="s">
        <v>2</v>
      </c>
      <c r="E19" s="4" t="s">
        <v>2</v>
      </c>
      <c r="F19" s="4" t="s">
        <v>2</v>
      </c>
      <c r="G19" s="4" t="s">
        <v>2</v>
      </c>
      <c r="H19" s="4" t="s">
        <v>2</v>
      </c>
      <c r="I19" s="4" t="s">
        <v>2</v>
      </c>
      <c r="J19" s="4" t="s">
        <v>2</v>
      </c>
      <c r="K19" s="4" t="s">
        <v>2</v>
      </c>
      <c r="L19" s="4" t="s">
        <v>2</v>
      </c>
      <c r="M19" s="4" t="s">
        <v>2</v>
      </c>
      <c r="N19" s="4" t="s">
        <v>2</v>
      </c>
      <c r="O19" s="4" t="s">
        <v>2</v>
      </c>
      <c r="P19" s="4" t="s">
        <v>2</v>
      </c>
      <c r="Q19" s="4" t="s">
        <v>2</v>
      </c>
      <c r="R19" s="4" t="s">
        <v>2</v>
      </c>
      <c r="S19" s="4" t="s">
        <v>2</v>
      </c>
      <c r="T19" s="4" t="s">
        <v>2</v>
      </c>
      <c r="U19" s="4" t="s">
        <v>2</v>
      </c>
      <c r="V19" s="4" t="s">
        <v>2</v>
      </c>
      <c r="W19" s="4" t="s">
        <v>2</v>
      </c>
      <c r="X19" s="4" t="s">
        <v>2</v>
      </c>
      <c r="Y19" s="4" t="s">
        <v>2</v>
      </c>
      <c r="Z19" s="4" t="s">
        <v>2</v>
      </c>
      <c r="AA19" s="4" t="s">
        <v>2</v>
      </c>
      <c r="AB19" s="4" t="s">
        <v>2</v>
      </c>
      <c r="AC19" s="4" t="s">
        <v>2</v>
      </c>
      <c r="AD19" s="4" t="s">
        <v>2</v>
      </c>
      <c r="AE19" s="4" t="s">
        <v>2</v>
      </c>
      <c r="AF19" s="4" t="s">
        <v>2</v>
      </c>
      <c r="AG19" s="4" t="s">
        <v>2</v>
      </c>
      <c r="AH19" s="4" t="s">
        <v>2</v>
      </c>
      <c r="AI19" s="4" t="s">
        <v>2</v>
      </c>
      <c r="AJ19" s="4" t="s">
        <v>2</v>
      </c>
      <c r="AK19" s="4" t="s">
        <v>2</v>
      </c>
      <c r="AL19" s="4" t="s">
        <v>2</v>
      </c>
      <c r="AM19" s="4" t="s">
        <v>2</v>
      </c>
      <c r="AN19" s="4" t="s">
        <v>2</v>
      </c>
      <c r="AO19" s="4" t="s">
        <v>2</v>
      </c>
      <c r="AP19" s="4" t="s">
        <v>2</v>
      </c>
      <c r="AQ19" s="4" t="s">
        <v>2</v>
      </c>
      <c r="AR19" s="4" t="s">
        <v>2</v>
      </c>
      <c r="AS19" s="4" t="s">
        <v>2</v>
      </c>
      <c r="AT19" s="4" t="s">
        <v>2</v>
      </c>
      <c r="AU19" s="4" t="s">
        <v>2</v>
      </c>
      <c r="AV19" s="4" t="s">
        <v>2</v>
      </c>
      <c r="AW19" s="4" t="s">
        <v>2</v>
      </c>
      <c r="AX19" s="4">
        <v>662400</v>
      </c>
      <c r="AY19" s="4">
        <v>662400</v>
      </c>
      <c r="AZ19" s="4">
        <v>662400</v>
      </c>
      <c r="BA19" s="4">
        <v>662400</v>
      </c>
      <c r="BB19" s="4">
        <v>662400</v>
      </c>
      <c r="BC19" s="4">
        <v>662400</v>
      </c>
      <c r="BD19" s="4">
        <v>662400</v>
      </c>
      <c r="BE19" s="4">
        <v>662400</v>
      </c>
      <c r="BF19" s="4">
        <v>662400</v>
      </c>
      <c r="BG19" s="4">
        <v>662400</v>
      </c>
      <c r="BH19" s="4">
        <v>662400</v>
      </c>
      <c r="BI19" s="4">
        <v>662400</v>
      </c>
      <c r="BJ19" s="4">
        <v>662400</v>
      </c>
      <c r="BK19" s="4">
        <v>662400</v>
      </c>
      <c r="BL19" s="4">
        <v>662400</v>
      </c>
    </row>
    <row r="20" spans="1:64" x14ac:dyDescent="0.2">
      <c r="A20" s="3" t="s">
        <v>20</v>
      </c>
      <c r="B20" s="4" t="s">
        <v>2</v>
      </c>
      <c r="C20" s="4" t="s">
        <v>2</v>
      </c>
      <c r="D20" s="4" t="s">
        <v>2</v>
      </c>
      <c r="E20" s="4" t="s">
        <v>2</v>
      </c>
      <c r="F20" s="4" t="s">
        <v>2</v>
      </c>
      <c r="G20" s="4" t="s">
        <v>2</v>
      </c>
      <c r="H20" s="4" t="s">
        <v>2</v>
      </c>
      <c r="I20" s="4" t="s">
        <v>2</v>
      </c>
      <c r="J20" s="4" t="s">
        <v>2</v>
      </c>
      <c r="K20" s="4" t="s">
        <v>2</v>
      </c>
      <c r="L20" s="4" t="s">
        <v>2</v>
      </c>
      <c r="M20" s="4" t="s">
        <v>2</v>
      </c>
      <c r="N20" s="4" t="s">
        <v>2</v>
      </c>
      <c r="O20" s="4" t="s">
        <v>2</v>
      </c>
      <c r="P20" s="4" t="s">
        <v>2</v>
      </c>
      <c r="Q20" s="4" t="s">
        <v>2</v>
      </c>
      <c r="R20" s="4" t="s">
        <v>2</v>
      </c>
      <c r="S20" s="4" t="s">
        <v>2</v>
      </c>
      <c r="T20" s="4" t="s">
        <v>2</v>
      </c>
      <c r="U20" s="4" t="s">
        <v>2</v>
      </c>
      <c r="V20" s="4" t="s">
        <v>2</v>
      </c>
      <c r="W20" s="4" t="s">
        <v>2</v>
      </c>
      <c r="X20" s="4" t="s">
        <v>2</v>
      </c>
      <c r="Y20" s="4" t="s">
        <v>2</v>
      </c>
      <c r="Z20" s="4" t="s">
        <v>2</v>
      </c>
      <c r="AA20" s="4" t="s">
        <v>2</v>
      </c>
      <c r="AB20" s="4" t="s">
        <v>2</v>
      </c>
      <c r="AC20" s="4" t="s">
        <v>2</v>
      </c>
      <c r="AD20" s="4" t="s">
        <v>2</v>
      </c>
      <c r="AE20" s="4" t="s">
        <v>2</v>
      </c>
      <c r="AF20" s="4" t="s">
        <v>2</v>
      </c>
      <c r="AG20" s="4" t="s">
        <v>2</v>
      </c>
      <c r="AH20" s="4" t="s">
        <v>2</v>
      </c>
      <c r="AI20" s="4" t="s">
        <v>2</v>
      </c>
      <c r="AJ20" s="4" t="s">
        <v>2</v>
      </c>
      <c r="AK20" s="4" t="s">
        <v>2</v>
      </c>
      <c r="AL20" s="4" t="s">
        <v>2</v>
      </c>
      <c r="AM20" s="4" t="s">
        <v>2</v>
      </c>
      <c r="AN20" s="4" t="s">
        <v>2</v>
      </c>
      <c r="AO20" s="4" t="s">
        <v>2</v>
      </c>
      <c r="AP20" s="4" t="s">
        <v>2</v>
      </c>
      <c r="AQ20" s="4" t="s">
        <v>2</v>
      </c>
      <c r="AR20" s="4" t="s">
        <v>2</v>
      </c>
      <c r="AS20" s="4" t="s">
        <v>2</v>
      </c>
      <c r="AT20" s="4" t="s">
        <v>2</v>
      </c>
      <c r="AU20" s="4" t="s">
        <v>2</v>
      </c>
      <c r="AV20" s="4" t="s">
        <v>2</v>
      </c>
      <c r="AW20" s="4" t="s">
        <v>2</v>
      </c>
      <c r="AX20" s="4" t="s">
        <v>2</v>
      </c>
      <c r="AY20" s="4" t="s">
        <v>2</v>
      </c>
      <c r="AZ20" s="4" t="s">
        <v>2</v>
      </c>
      <c r="BA20" s="4" t="s">
        <v>2</v>
      </c>
      <c r="BB20" s="4" t="s">
        <v>2</v>
      </c>
      <c r="BC20" s="4" t="s">
        <v>2</v>
      </c>
      <c r="BD20" s="4" t="s">
        <v>2</v>
      </c>
      <c r="BE20" s="4" t="s">
        <v>2</v>
      </c>
      <c r="BF20" s="4" t="s">
        <v>2</v>
      </c>
      <c r="BG20" s="4" t="s">
        <v>2</v>
      </c>
      <c r="BH20" s="4" t="s">
        <v>2</v>
      </c>
      <c r="BI20" s="4" t="s">
        <v>2</v>
      </c>
      <c r="BJ20" s="4">
        <v>722630</v>
      </c>
      <c r="BK20" s="4">
        <v>722630</v>
      </c>
      <c r="BL20" s="4">
        <v>648140.14999999944</v>
      </c>
    </row>
    <row r="21" spans="1:64" x14ac:dyDescent="0.2">
      <c r="A21" s="3" t="s">
        <v>21</v>
      </c>
      <c r="B21" s="4" t="s">
        <v>2</v>
      </c>
      <c r="C21" s="4" t="s">
        <v>2</v>
      </c>
      <c r="D21" s="4" t="s">
        <v>2</v>
      </c>
      <c r="E21" s="4" t="s">
        <v>2</v>
      </c>
      <c r="F21" s="4" t="s">
        <v>2</v>
      </c>
      <c r="G21" s="4" t="s">
        <v>2</v>
      </c>
      <c r="H21" s="4" t="s">
        <v>2</v>
      </c>
      <c r="I21" s="4" t="s">
        <v>2</v>
      </c>
      <c r="J21" s="4" t="s">
        <v>2</v>
      </c>
      <c r="K21" s="4" t="s">
        <v>2</v>
      </c>
      <c r="L21" s="4" t="s">
        <v>2</v>
      </c>
      <c r="M21" s="4" t="s">
        <v>2</v>
      </c>
      <c r="N21" s="4" t="s">
        <v>2</v>
      </c>
      <c r="O21" s="4" t="s">
        <v>2</v>
      </c>
      <c r="P21" s="4" t="s">
        <v>2</v>
      </c>
      <c r="Q21" s="4" t="s">
        <v>2</v>
      </c>
      <c r="R21" s="4" t="s">
        <v>2</v>
      </c>
      <c r="S21" s="4" t="s">
        <v>2</v>
      </c>
      <c r="T21" s="4" t="s">
        <v>2</v>
      </c>
      <c r="U21" s="4" t="s">
        <v>2</v>
      </c>
      <c r="V21" s="4" t="s">
        <v>2</v>
      </c>
      <c r="W21" s="4" t="s">
        <v>2</v>
      </c>
      <c r="X21" s="4" t="s">
        <v>2</v>
      </c>
      <c r="Y21" s="4" t="s">
        <v>2</v>
      </c>
      <c r="Z21" s="4" t="s">
        <v>2</v>
      </c>
      <c r="AA21" s="4" t="s">
        <v>2</v>
      </c>
      <c r="AB21" s="4" t="s">
        <v>2</v>
      </c>
      <c r="AC21" s="4" t="s">
        <v>2</v>
      </c>
      <c r="AD21" s="4" t="s">
        <v>2</v>
      </c>
      <c r="AE21" s="4" t="s">
        <v>2</v>
      </c>
      <c r="AF21" s="4" t="s">
        <v>2</v>
      </c>
      <c r="AG21" s="4" t="s">
        <v>2</v>
      </c>
      <c r="AH21" s="4" t="s">
        <v>2</v>
      </c>
      <c r="AI21" s="4" t="s">
        <v>2</v>
      </c>
      <c r="AJ21" s="4" t="s">
        <v>2</v>
      </c>
      <c r="AK21" s="4" t="s">
        <v>2</v>
      </c>
      <c r="AL21" s="4" t="s">
        <v>2</v>
      </c>
      <c r="AM21" s="4">
        <v>560307.69230769237</v>
      </c>
      <c r="AN21" s="4">
        <v>560307.69230769237</v>
      </c>
      <c r="AO21" s="4">
        <v>560307.69230769237</v>
      </c>
      <c r="AP21" s="4">
        <v>560307.69230769237</v>
      </c>
      <c r="AQ21" s="4">
        <v>560307.69230769237</v>
      </c>
      <c r="AR21" s="4">
        <v>560307.69230769237</v>
      </c>
      <c r="AS21" s="4">
        <v>560307.69230769237</v>
      </c>
      <c r="AT21" s="4">
        <v>560307.69230769237</v>
      </c>
      <c r="AU21" s="4">
        <v>560307.69230769237</v>
      </c>
      <c r="AV21" s="4">
        <v>560307.69230769237</v>
      </c>
      <c r="AW21" s="4">
        <v>560307.69230769237</v>
      </c>
      <c r="AX21" s="4">
        <v>560307.69230769237</v>
      </c>
      <c r="AY21" s="4">
        <v>560307.69230769237</v>
      </c>
      <c r="AZ21" s="4">
        <v>560307.69230769237</v>
      </c>
      <c r="BA21" s="4">
        <v>560307.69230769237</v>
      </c>
      <c r="BB21" s="4">
        <v>560307.69230769237</v>
      </c>
      <c r="BC21" s="4">
        <v>560307.69230769237</v>
      </c>
      <c r="BD21" s="4">
        <v>560307.69230769237</v>
      </c>
      <c r="BE21" s="4">
        <v>560307.69230769237</v>
      </c>
      <c r="BF21" s="4">
        <v>560307.69230769237</v>
      </c>
      <c r="BG21" s="4">
        <v>560307.69230769237</v>
      </c>
      <c r="BH21" s="4">
        <v>560307.69230769237</v>
      </c>
      <c r="BI21" s="4">
        <v>625307.69230769225</v>
      </c>
      <c r="BJ21" s="4">
        <v>645307.69230769237</v>
      </c>
      <c r="BK21" s="4">
        <v>645307.69230769237</v>
      </c>
      <c r="BL21" s="4">
        <v>645307.69230769237</v>
      </c>
    </row>
    <row r="22" spans="1:64" x14ac:dyDescent="0.2">
      <c r="A22" s="3" t="s">
        <v>22</v>
      </c>
      <c r="B22" s="4" t="s">
        <v>2</v>
      </c>
      <c r="C22" s="4" t="s">
        <v>2</v>
      </c>
      <c r="D22" s="4" t="s">
        <v>2</v>
      </c>
      <c r="E22" s="4" t="s">
        <v>2</v>
      </c>
      <c r="F22" s="4" t="s">
        <v>2</v>
      </c>
      <c r="G22" s="4" t="s">
        <v>2</v>
      </c>
      <c r="H22" s="4" t="s">
        <v>2</v>
      </c>
      <c r="I22" s="4" t="s">
        <v>2</v>
      </c>
      <c r="J22" s="4" t="s">
        <v>2</v>
      </c>
      <c r="K22" s="4" t="s">
        <v>2</v>
      </c>
      <c r="L22" s="4" t="s">
        <v>2</v>
      </c>
      <c r="M22" s="4" t="s">
        <v>2</v>
      </c>
      <c r="N22" s="4" t="s">
        <v>2</v>
      </c>
      <c r="O22" s="4" t="s">
        <v>2</v>
      </c>
      <c r="P22" s="4" t="s">
        <v>2</v>
      </c>
      <c r="Q22" s="4" t="s">
        <v>2</v>
      </c>
      <c r="R22" s="4" t="s">
        <v>2</v>
      </c>
      <c r="S22" s="4" t="s">
        <v>2</v>
      </c>
      <c r="T22" s="4" t="s">
        <v>2</v>
      </c>
      <c r="U22" s="4" t="s">
        <v>2</v>
      </c>
      <c r="V22" s="4" t="s">
        <v>2</v>
      </c>
      <c r="W22" s="4" t="s">
        <v>2</v>
      </c>
      <c r="X22" s="4" t="s">
        <v>2</v>
      </c>
      <c r="Y22" s="4" t="s">
        <v>2</v>
      </c>
      <c r="Z22" s="4" t="s">
        <v>2</v>
      </c>
      <c r="AA22" s="4" t="s">
        <v>2</v>
      </c>
      <c r="AB22" s="4" t="s">
        <v>2</v>
      </c>
      <c r="AC22" s="4" t="s">
        <v>2</v>
      </c>
      <c r="AD22" s="4" t="s">
        <v>2</v>
      </c>
      <c r="AE22" s="4" t="s">
        <v>2</v>
      </c>
      <c r="AF22" s="4" t="s">
        <v>2</v>
      </c>
      <c r="AG22" s="4" t="s">
        <v>2</v>
      </c>
      <c r="AH22" s="4" t="s">
        <v>2</v>
      </c>
      <c r="AI22" s="4" t="s">
        <v>2</v>
      </c>
      <c r="AJ22" s="4" t="s">
        <v>2</v>
      </c>
      <c r="AK22" s="4" t="s">
        <v>2</v>
      </c>
      <c r="AL22" s="4" t="s">
        <v>2</v>
      </c>
      <c r="AM22" s="4" t="s">
        <v>2</v>
      </c>
      <c r="AN22" s="4" t="s">
        <v>2</v>
      </c>
      <c r="AO22" s="4" t="s">
        <v>2</v>
      </c>
      <c r="AP22" s="4" t="s">
        <v>2</v>
      </c>
      <c r="AQ22" s="4" t="s">
        <v>2</v>
      </c>
      <c r="AR22" s="4" t="s">
        <v>2</v>
      </c>
      <c r="AS22" s="4" t="s">
        <v>2</v>
      </c>
      <c r="AT22" s="4" t="s">
        <v>2</v>
      </c>
      <c r="AU22" s="4" t="s">
        <v>2</v>
      </c>
      <c r="AV22" s="4" t="s">
        <v>2</v>
      </c>
      <c r="AW22" s="4" t="s">
        <v>2</v>
      </c>
      <c r="AX22" s="4" t="s">
        <v>2</v>
      </c>
      <c r="AY22" s="4" t="s">
        <v>2</v>
      </c>
      <c r="AZ22" s="4" t="s">
        <v>2</v>
      </c>
      <c r="BA22" s="4" t="s">
        <v>2</v>
      </c>
      <c r="BB22" s="4" t="s">
        <v>2</v>
      </c>
      <c r="BC22" s="4" t="s">
        <v>2</v>
      </c>
      <c r="BD22" s="4" t="s">
        <v>2</v>
      </c>
      <c r="BE22" s="4" t="s">
        <v>2</v>
      </c>
      <c r="BF22" s="4" t="s">
        <v>2</v>
      </c>
      <c r="BG22" s="4" t="s">
        <v>2</v>
      </c>
      <c r="BH22" s="4" t="s">
        <v>2</v>
      </c>
      <c r="BI22" s="4" t="s">
        <v>2</v>
      </c>
      <c r="BJ22" s="4">
        <v>643287.96</v>
      </c>
      <c r="BK22" s="4">
        <v>643287.96</v>
      </c>
      <c r="BL22" s="4">
        <v>643287.96</v>
      </c>
    </row>
    <row r="23" spans="1:64" x14ac:dyDescent="0.2">
      <c r="A23" s="3" t="s">
        <v>23</v>
      </c>
      <c r="B23" s="4" t="s">
        <v>2</v>
      </c>
      <c r="C23" s="4" t="s">
        <v>2</v>
      </c>
      <c r="D23" s="4" t="s">
        <v>2</v>
      </c>
      <c r="E23" s="4" t="s">
        <v>2</v>
      </c>
      <c r="F23" s="4" t="s">
        <v>2</v>
      </c>
      <c r="G23" s="4" t="s">
        <v>2</v>
      </c>
      <c r="H23" s="4" t="s">
        <v>2</v>
      </c>
      <c r="I23" s="4">
        <v>450000</v>
      </c>
      <c r="J23" s="4">
        <v>450000</v>
      </c>
      <c r="K23" s="4">
        <v>450000</v>
      </c>
      <c r="L23" s="4">
        <v>450000</v>
      </c>
      <c r="M23" s="4">
        <v>450000</v>
      </c>
      <c r="N23" s="4">
        <v>450000</v>
      </c>
      <c r="O23" s="4">
        <v>450000</v>
      </c>
      <c r="P23" s="4">
        <v>450000</v>
      </c>
      <c r="Q23" s="4">
        <v>450000</v>
      </c>
      <c r="R23" s="4">
        <v>450000</v>
      </c>
      <c r="S23" s="4">
        <v>450000</v>
      </c>
      <c r="T23" s="4">
        <v>450000</v>
      </c>
      <c r="U23" s="4">
        <v>450000</v>
      </c>
      <c r="V23" s="4">
        <v>450000</v>
      </c>
      <c r="W23" s="4">
        <v>450000</v>
      </c>
      <c r="X23" s="4">
        <v>450000</v>
      </c>
      <c r="Y23" s="4">
        <v>450000</v>
      </c>
      <c r="Z23" s="4">
        <v>450000</v>
      </c>
      <c r="AA23" s="4">
        <v>450000</v>
      </c>
      <c r="AB23" s="4">
        <v>450000</v>
      </c>
      <c r="AC23" s="4">
        <v>450000</v>
      </c>
      <c r="AD23" s="4">
        <v>450000</v>
      </c>
      <c r="AE23" s="4">
        <v>450000</v>
      </c>
      <c r="AF23" s="4">
        <v>450000</v>
      </c>
      <c r="AG23" s="4">
        <v>450000</v>
      </c>
      <c r="AH23" s="4">
        <v>450000</v>
      </c>
      <c r="AI23" s="4">
        <v>450000</v>
      </c>
      <c r="AJ23" s="4">
        <v>450000</v>
      </c>
      <c r="AK23" s="4">
        <v>450000</v>
      </c>
      <c r="AL23" s="4">
        <v>450000</v>
      </c>
      <c r="AM23" s="4">
        <v>450000</v>
      </c>
      <c r="AN23" s="4">
        <v>450000</v>
      </c>
      <c r="AO23" s="4">
        <v>450000</v>
      </c>
      <c r="AP23" s="4">
        <v>450000</v>
      </c>
      <c r="AQ23" s="4">
        <v>450000</v>
      </c>
      <c r="AR23" s="4">
        <v>450000</v>
      </c>
      <c r="AS23" s="4">
        <v>450000</v>
      </c>
      <c r="AT23" s="4">
        <v>450000</v>
      </c>
      <c r="AU23" s="4">
        <v>450000</v>
      </c>
      <c r="AV23" s="4">
        <v>450000</v>
      </c>
      <c r="AW23" s="4">
        <v>450000</v>
      </c>
      <c r="AX23" s="4">
        <v>450000</v>
      </c>
      <c r="AY23" s="4">
        <v>450000</v>
      </c>
      <c r="AZ23" s="4">
        <v>450000</v>
      </c>
      <c r="BA23" s="4">
        <v>450000</v>
      </c>
      <c r="BB23" s="4">
        <v>450000</v>
      </c>
      <c r="BC23" s="4">
        <v>530001</v>
      </c>
      <c r="BD23" s="4">
        <v>530001</v>
      </c>
      <c r="BE23" s="4">
        <v>530001</v>
      </c>
      <c r="BF23" s="4">
        <v>530001</v>
      </c>
      <c r="BG23" s="4">
        <v>572001</v>
      </c>
      <c r="BH23" s="4">
        <v>572001</v>
      </c>
      <c r="BI23" s="4">
        <v>641001</v>
      </c>
      <c r="BJ23" s="4">
        <v>641001</v>
      </c>
      <c r="BK23" s="4">
        <v>641001</v>
      </c>
      <c r="BL23" s="4">
        <v>641001</v>
      </c>
    </row>
    <row r="24" spans="1:64" x14ac:dyDescent="0.2">
      <c r="A24" s="3" t="s">
        <v>24</v>
      </c>
      <c r="B24" s="4" t="s">
        <v>2</v>
      </c>
      <c r="C24" s="4" t="s">
        <v>2</v>
      </c>
      <c r="D24" s="4" t="s">
        <v>2</v>
      </c>
      <c r="E24" s="4" t="s">
        <v>2</v>
      </c>
      <c r="F24" s="4" t="s">
        <v>2</v>
      </c>
      <c r="G24" s="4" t="s">
        <v>2</v>
      </c>
      <c r="H24" s="4" t="s">
        <v>2</v>
      </c>
      <c r="I24" s="4" t="s">
        <v>2</v>
      </c>
      <c r="J24" s="4" t="s">
        <v>2</v>
      </c>
      <c r="K24" s="4" t="s">
        <v>2</v>
      </c>
      <c r="L24" s="4" t="s">
        <v>2</v>
      </c>
      <c r="M24" s="4" t="s">
        <v>2</v>
      </c>
      <c r="N24" s="4" t="s">
        <v>2</v>
      </c>
      <c r="O24" s="4" t="s">
        <v>2</v>
      </c>
      <c r="P24" s="4" t="s">
        <v>2</v>
      </c>
      <c r="Q24" s="4" t="s">
        <v>2</v>
      </c>
      <c r="R24" s="4" t="s">
        <v>2</v>
      </c>
      <c r="S24" s="4" t="s">
        <v>2</v>
      </c>
      <c r="T24" s="4" t="s">
        <v>2</v>
      </c>
      <c r="U24" s="4" t="s">
        <v>2</v>
      </c>
      <c r="V24" s="4" t="s">
        <v>2</v>
      </c>
      <c r="W24" s="4" t="s">
        <v>2</v>
      </c>
      <c r="X24" s="4" t="s">
        <v>2</v>
      </c>
      <c r="Y24" s="4" t="s">
        <v>2</v>
      </c>
      <c r="Z24" s="4" t="s">
        <v>2</v>
      </c>
      <c r="AA24" s="4" t="s">
        <v>2</v>
      </c>
      <c r="AB24" s="4" t="s">
        <v>2</v>
      </c>
      <c r="AC24" s="4" t="s">
        <v>2</v>
      </c>
      <c r="AD24" s="4" t="s">
        <v>2</v>
      </c>
      <c r="AE24" s="4" t="s">
        <v>2</v>
      </c>
      <c r="AF24" s="4" t="s">
        <v>2</v>
      </c>
      <c r="AG24" s="4" t="s">
        <v>2</v>
      </c>
      <c r="AH24" s="4" t="s">
        <v>2</v>
      </c>
      <c r="AI24" s="4" t="s">
        <v>2</v>
      </c>
      <c r="AJ24" s="4" t="s">
        <v>2</v>
      </c>
      <c r="AK24" s="4" t="s">
        <v>2</v>
      </c>
      <c r="AL24" s="4" t="s">
        <v>2</v>
      </c>
      <c r="AM24" s="4" t="s">
        <v>2</v>
      </c>
      <c r="AN24" s="4" t="s">
        <v>2</v>
      </c>
      <c r="AO24" s="4" t="s">
        <v>2</v>
      </c>
      <c r="AP24" s="4" t="s">
        <v>2</v>
      </c>
      <c r="AQ24" s="4" t="s">
        <v>2</v>
      </c>
      <c r="AR24" s="4" t="s">
        <v>2</v>
      </c>
      <c r="AS24" s="4" t="s">
        <v>2</v>
      </c>
      <c r="AT24" s="4" t="s">
        <v>2</v>
      </c>
      <c r="AU24" s="4" t="s">
        <v>2</v>
      </c>
      <c r="AV24" s="4">
        <v>403183.78378378379</v>
      </c>
      <c r="AW24" s="4">
        <v>403183.78378378379</v>
      </c>
      <c r="AX24" s="4">
        <v>403183.78378378379</v>
      </c>
      <c r="AY24" s="4">
        <v>403183.78378378379</v>
      </c>
      <c r="AZ24" s="4">
        <v>403183.78378378379</v>
      </c>
      <c r="BA24" s="4">
        <v>403183.78378378379</v>
      </c>
      <c r="BB24" s="4">
        <v>403183.78378378379</v>
      </c>
      <c r="BC24" s="4">
        <v>403183.78378378379</v>
      </c>
      <c r="BD24" s="4">
        <v>403183.78378378379</v>
      </c>
      <c r="BE24" s="4">
        <v>450668.75675675669</v>
      </c>
      <c r="BF24" s="4">
        <v>450668.75675675669</v>
      </c>
      <c r="BG24" s="4">
        <v>450668.75675675669</v>
      </c>
      <c r="BH24" s="4">
        <v>450668.75675675669</v>
      </c>
      <c r="BI24" s="4">
        <v>606668.75675675669</v>
      </c>
      <c r="BJ24" s="4">
        <v>606668.75675675669</v>
      </c>
      <c r="BK24" s="4">
        <v>606668.75675675669</v>
      </c>
      <c r="BL24" s="4">
        <v>606668.75675675669</v>
      </c>
    </row>
    <row r="25" spans="1:64" x14ac:dyDescent="0.2">
      <c r="A25" s="3" t="s">
        <v>25</v>
      </c>
      <c r="B25" s="4" t="s">
        <v>2</v>
      </c>
      <c r="C25" s="4" t="s">
        <v>2</v>
      </c>
      <c r="D25" s="4" t="s">
        <v>2</v>
      </c>
      <c r="E25" s="4" t="s">
        <v>2</v>
      </c>
      <c r="F25" s="4" t="s">
        <v>2</v>
      </c>
      <c r="G25" s="4" t="s">
        <v>2</v>
      </c>
      <c r="H25" s="4" t="s">
        <v>2</v>
      </c>
      <c r="I25" s="4" t="s">
        <v>2</v>
      </c>
      <c r="J25" s="4" t="s">
        <v>2</v>
      </c>
      <c r="K25" s="4" t="s">
        <v>2</v>
      </c>
      <c r="L25" s="4" t="s">
        <v>2</v>
      </c>
      <c r="M25" s="4" t="s">
        <v>2</v>
      </c>
      <c r="N25" s="4" t="s">
        <v>2</v>
      </c>
      <c r="O25" s="4" t="s">
        <v>2</v>
      </c>
      <c r="P25" s="4" t="s">
        <v>2</v>
      </c>
      <c r="Q25" s="4" t="s">
        <v>2</v>
      </c>
      <c r="R25" s="4" t="s">
        <v>2</v>
      </c>
      <c r="S25" s="4" t="s">
        <v>2</v>
      </c>
      <c r="T25" s="4" t="s">
        <v>2</v>
      </c>
      <c r="U25" s="4" t="s">
        <v>2</v>
      </c>
      <c r="V25" s="4" t="s">
        <v>2</v>
      </c>
      <c r="W25" s="4" t="s">
        <v>2</v>
      </c>
      <c r="X25" s="4" t="s">
        <v>2</v>
      </c>
      <c r="Y25" s="4" t="s">
        <v>2</v>
      </c>
      <c r="Z25" s="4" t="s">
        <v>2</v>
      </c>
      <c r="AA25" s="4" t="s">
        <v>2</v>
      </c>
      <c r="AB25" s="4" t="s">
        <v>2</v>
      </c>
      <c r="AC25" s="4" t="s">
        <v>2</v>
      </c>
      <c r="AD25" s="4" t="s">
        <v>2</v>
      </c>
      <c r="AE25" s="4" t="s">
        <v>2</v>
      </c>
      <c r="AF25" s="4" t="s">
        <v>2</v>
      </c>
      <c r="AG25" s="4" t="s">
        <v>2</v>
      </c>
      <c r="AH25" s="4" t="s">
        <v>2</v>
      </c>
      <c r="AI25" s="4" t="s">
        <v>2</v>
      </c>
      <c r="AJ25" s="4" t="s">
        <v>2</v>
      </c>
      <c r="AK25" s="4" t="s">
        <v>2</v>
      </c>
      <c r="AL25" s="4" t="s">
        <v>2</v>
      </c>
      <c r="AM25" s="4" t="s">
        <v>2</v>
      </c>
      <c r="AN25" s="4" t="s">
        <v>2</v>
      </c>
      <c r="AO25" s="4" t="s">
        <v>2</v>
      </c>
      <c r="AP25" s="4" t="s">
        <v>2</v>
      </c>
      <c r="AQ25" s="4" t="s">
        <v>2</v>
      </c>
      <c r="AR25" s="4" t="s">
        <v>2</v>
      </c>
      <c r="AS25" s="4" t="s">
        <v>2</v>
      </c>
      <c r="AT25" s="4" t="s">
        <v>2</v>
      </c>
      <c r="AU25" s="4" t="s">
        <v>2</v>
      </c>
      <c r="AV25" s="4" t="s">
        <v>2</v>
      </c>
      <c r="AW25" s="4" t="s">
        <v>2</v>
      </c>
      <c r="AX25" s="4" t="s">
        <v>2</v>
      </c>
      <c r="AY25" s="4" t="s">
        <v>2</v>
      </c>
      <c r="AZ25" s="4" t="s">
        <v>2</v>
      </c>
      <c r="BA25" s="4" t="s">
        <v>2</v>
      </c>
      <c r="BB25" s="4" t="s">
        <v>2</v>
      </c>
      <c r="BC25" s="4" t="s">
        <v>2</v>
      </c>
      <c r="BD25" s="4" t="s">
        <v>2</v>
      </c>
      <c r="BE25" s="4" t="s">
        <v>2</v>
      </c>
      <c r="BF25" s="4" t="s">
        <v>2</v>
      </c>
      <c r="BG25" s="4" t="s">
        <v>2</v>
      </c>
      <c r="BH25" s="4" t="s">
        <v>2</v>
      </c>
      <c r="BI25" s="4" t="s">
        <v>2</v>
      </c>
      <c r="BJ25" s="4">
        <v>312000</v>
      </c>
      <c r="BK25" s="4">
        <v>312000</v>
      </c>
      <c r="BL25" s="4">
        <v>548750</v>
      </c>
    </row>
    <row r="26" spans="1:64" x14ac:dyDescent="0.2">
      <c r="A26" s="3" t="s">
        <v>26</v>
      </c>
      <c r="B26" s="4" t="s">
        <v>2</v>
      </c>
      <c r="C26" s="4" t="s">
        <v>2</v>
      </c>
      <c r="D26" s="4" t="s">
        <v>2</v>
      </c>
      <c r="E26" s="4" t="s">
        <v>2</v>
      </c>
      <c r="F26" s="4" t="s">
        <v>2</v>
      </c>
      <c r="G26" s="4" t="s">
        <v>2</v>
      </c>
      <c r="H26" s="4" t="s">
        <v>2</v>
      </c>
      <c r="I26" s="4">
        <v>77800</v>
      </c>
      <c r="J26" s="4">
        <v>77800</v>
      </c>
      <c r="K26" s="4">
        <v>77800</v>
      </c>
      <c r="L26" s="4">
        <v>216000</v>
      </c>
      <c r="M26" s="4">
        <v>216000</v>
      </c>
      <c r="N26" s="4">
        <v>216000</v>
      </c>
      <c r="O26" s="4">
        <v>216000</v>
      </c>
      <c r="P26" s="4">
        <v>216000</v>
      </c>
      <c r="Q26" s="4">
        <v>216000</v>
      </c>
      <c r="R26" s="4">
        <v>246000</v>
      </c>
      <c r="S26" s="4">
        <v>246000</v>
      </c>
      <c r="T26" s="4">
        <v>336000</v>
      </c>
      <c r="U26" s="4">
        <v>336000</v>
      </c>
      <c r="V26" s="4">
        <v>381000</v>
      </c>
      <c r="W26" s="4">
        <v>381000</v>
      </c>
      <c r="X26" s="4">
        <v>381000</v>
      </c>
      <c r="Y26" s="4">
        <v>401000</v>
      </c>
      <c r="Z26" s="4">
        <v>401000</v>
      </c>
      <c r="AA26" s="4">
        <v>401000</v>
      </c>
      <c r="AB26" s="4">
        <v>401000</v>
      </c>
      <c r="AC26" s="4">
        <v>401000</v>
      </c>
      <c r="AD26" s="4">
        <v>366000</v>
      </c>
      <c r="AE26" s="4">
        <v>366000</v>
      </c>
      <c r="AF26" s="4">
        <v>366000</v>
      </c>
      <c r="AG26" s="4">
        <v>415999.92000000004</v>
      </c>
      <c r="AH26" s="4">
        <v>415999.92000000004</v>
      </c>
      <c r="AI26" s="4">
        <v>415999.92000000004</v>
      </c>
      <c r="AJ26" s="4">
        <v>415999.92000000004</v>
      </c>
      <c r="AK26" s="4">
        <v>465999.83999999997</v>
      </c>
      <c r="AL26" s="4">
        <v>445999.92000000004</v>
      </c>
      <c r="AM26" s="4">
        <v>445999.92000000004</v>
      </c>
      <c r="AN26" s="4">
        <v>445999.92000000004</v>
      </c>
      <c r="AO26" s="4">
        <v>445999.92000000004</v>
      </c>
      <c r="AP26" s="4">
        <v>445999.92000000004</v>
      </c>
      <c r="AQ26" s="4">
        <v>545999.91999999993</v>
      </c>
      <c r="AR26" s="4">
        <v>545999.91999999993</v>
      </c>
      <c r="AS26" s="4">
        <v>545999.91999999993</v>
      </c>
      <c r="AT26" s="4">
        <v>545999.91999999993</v>
      </c>
      <c r="AU26" s="4">
        <v>545999.91999999993</v>
      </c>
      <c r="AV26" s="4">
        <v>545999.91999999993</v>
      </c>
      <c r="AW26" s="4">
        <v>545999.91999999993</v>
      </c>
      <c r="AX26" s="4">
        <v>545999.91999999993</v>
      </c>
      <c r="AY26" s="4">
        <v>545999.91999999993</v>
      </c>
      <c r="AZ26" s="4">
        <v>545999.91999999993</v>
      </c>
      <c r="BA26" s="4">
        <v>545999.91999999993</v>
      </c>
      <c r="BB26" s="4">
        <v>545999.91999999993</v>
      </c>
      <c r="BC26" s="4">
        <v>545999.91999999993</v>
      </c>
      <c r="BD26" s="4">
        <v>545999.91999999993</v>
      </c>
      <c r="BE26" s="4">
        <v>545999.91999999993</v>
      </c>
      <c r="BF26" s="4">
        <v>545999.91999999993</v>
      </c>
      <c r="BG26" s="4">
        <v>545999.91999999993</v>
      </c>
      <c r="BH26" s="4">
        <v>545999.91999999993</v>
      </c>
      <c r="BI26" s="4">
        <v>545999.91999999993</v>
      </c>
      <c r="BJ26" s="4">
        <v>545999.91999999993</v>
      </c>
      <c r="BK26" s="4">
        <v>545999.91999999993</v>
      </c>
      <c r="BL26" s="4">
        <v>545999.91999999993</v>
      </c>
    </row>
    <row r="27" spans="1:64" x14ac:dyDescent="0.2">
      <c r="A27" s="3" t="s">
        <v>27</v>
      </c>
      <c r="B27" s="4" t="s">
        <v>2</v>
      </c>
      <c r="C27" s="4" t="s">
        <v>2</v>
      </c>
      <c r="D27" s="4" t="s">
        <v>2</v>
      </c>
      <c r="E27" s="4" t="s">
        <v>2</v>
      </c>
      <c r="F27" s="4" t="s">
        <v>2</v>
      </c>
      <c r="G27" s="4" t="s">
        <v>2</v>
      </c>
      <c r="H27" s="4" t="s">
        <v>2</v>
      </c>
      <c r="I27" s="4" t="s">
        <v>2</v>
      </c>
      <c r="J27" s="4" t="s">
        <v>2</v>
      </c>
      <c r="K27" s="4" t="s">
        <v>2</v>
      </c>
      <c r="L27" s="4" t="s">
        <v>2</v>
      </c>
      <c r="M27" s="4" t="s">
        <v>2</v>
      </c>
      <c r="N27" s="4" t="s">
        <v>2</v>
      </c>
      <c r="O27" s="4" t="s">
        <v>2</v>
      </c>
      <c r="P27" s="4" t="s">
        <v>2</v>
      </c>
      <c r="Q27" s="4" t="s">
        <v>2</v>
      </c>
      <c r="R27" s="4" t="s">
        <v>2</v>
      </c>
      <c r="S27" s="4" t="s">
        <v>2</v>
      </c>
      <c r="T27" s="4" t="s">
        <v>2</v>
      </c>
      <c r="U27" s="4" t="s">
        <v>2</v>
      </c>
      <c r="V27" s="4" t="s">
        <v>2</v>
      </c>
      <c r="W27" s="4" t="s">
        <v>2</v>
      </c>
      <c r="X27" s="4" t="s">
        <v>2</v>
      </c>
      <c r="Y27" s="4" t="s">
        <v>2</v>
      </c>
      <c r="Z27" s="4" t="s">
        <v>2</v>
      </c>
      <c r="AA27" s="4" t="s">
        <v>2</v>
      </c>
      <c r="AB27" s="4" t="s">
        <v>2</v>
      </c>
      <c r="AC27" s="4" t="s">
        <v>2</v>
      </c>
      <c r="AD27" s="4" t="s">
        <v>2</v>
      </c>
      <c r="AE27" s="4" t="s">
        <v>2</v>
      </c>
      <c r="AF27" s="4" t="s">
        <v>2</v>
      </c>
      <c r="AG27" s="4" t="s">
        <v>2</v>
      </c>
      <c r="AH27" s="4" t="s">
        <v>2</v>
      </c>
      <c r="AI27" s="4" t="s">
        <v>2</v>
      </c>
      <c r="AJ27" s="4" t="s">
        <v>2</v>
      </c>
      <c r="AK27" s="4" t="s">
        <v>2</v>
      </c>
      <c r="AL27" s="4" t="s">
        <v>2</v>
      </c>
      <c r="AM27" s="4" t="s">
        <v>2</v>
      </c>
      <c r="AN27" s="4" t="s">
        <v>2</v>
      </c>
      <c r="AO27" s="4" t="s">
        <v>2</v>
      </c>
      <c r="AP27" s="4" t="s">
        <v>2</v>
      </c>
      <c r="AQ27" s="4" t="s">
        <v>2</v>
      </c>
      <c r="AR27" s="4" t="s">
        <v>2</v>
      </c>
      <c r="AS27" s="4" t="s">
        <v>2</v>
      </c>
      <c r="AT27" s="4">
        <v>532628.57142857136</v>
      </c>
      <c r="AU27" s="4">
        <v>532628.57142857136</v>
      </c>
      <c r="AV27" s="4">
        <v>532628.57142857136</v>
      </c>
      <c r="AW27" s="4">
        <v>532628.57142857136</v>
      </c>
      <c r="AX27" s="4">
        <v>532628.57142857136</v>
      </c>
      <c r="AY27" s="4">
        <v>532628.57142857136</v>
      </c>
      <c r="AZ27" s="4">
        <v>542628.57142857136</v>
      </c>
      <c r="BA27" s="4">
        <v>542628.57142857136</v>
      </c>
      <c r="BB27" s="4">
        <v>542628.57142857136</v>
      </c>
      <c r="BC27" s="4">
        <v>542628.57142857136</v>
      </c>
      <c r="BD27" s="4">
        <v>542628.57142857136</v>
      </c>
      <c r="BE27" s="4">
        <v>542628.57142857136</v>
      </c>
      <c r="BF27" s="4">
        <v>542628.57142857136</v>
      </c>
      <c r="BG27" s="4">
        <v>542628.57142857136</v>
      </c>
      <c r="BH27" s="4">
        <v>542628.57142857136</v>
      </c>
      <c r="BI27" s="4">
        <v>542628.57142857136</v>
      </c>
      <c r="BJ27" s="4">
        <v>542628.57142857136</v>
      </c>
      <c r="BK27" s="4">
        <v>542628.57142857136</v>
      </c>
      <c r="BL27" s="4">
        <v>542628.57142857136</v>
      </c>
    </row>
    <row r="28" spans="1:64" x14ac:dyDescent="0.2">
      <c r="A28" s="3" t="s">
        <v>28</v>
      </c>
      <c r="B28" s="4" t="s">
        <v>2</v>
      </c>
      <c r="C28" s="4" t="s">
        <v>2</v>
      </c>
      <c r="D28" s="4" t="s">
        <v>2</v>
      </c>
      <c r="E28" s="4" t="s">
        <v>2</v>
      </c>
      <c r="F28" s="4" t="s">
        <v>2</v>
      </c>
      <c r="G28" s="4" t="s">
        <v>2</v>
      </c>
      <c r="H28" s="4" t="s">
        <v>2</v>
      </c>
      <c r="I28" s="4" t="s">
        <v>2</v>
      </c>
      <c r="J28" s="4" t="s">
        <v>2</v>
      </c>
      <c r="K28" s="4" t="s">
        <v>2</v>
      </c>
      <c r="L28" s="4" t="s">
        <v>2</v>
      </c>
      <c r="M28" s="4" t="s">
        <v>2</v>
      </c>
      <c r="N28" s="4" t="s">
        <v>2</v>
      </c>
      <c r="O28" s="4" t="s">
        <v>2</v>
      </c>
      <c r="P28" s="4" t="s">
        <v>2</v>
      </c>
      <c r="Q28" s="4" t="s">
        <v>2</v>
      </c>
      <c r="R28" s="4" t="s">
        <v>2</v>
      </c>
      <c r="S28" s="4" t="s">
        <v>2</v>
      </c>
      <c r="T28" s="4" t="s">
        <v>2</v>
      </c>
      <c r="U28" s="4" t="s">
        <v>2</v>
      </c>
      <c r="V28" s="4" t="s">
        <v>2</v>
      </c>
      <c r="W28" s="4" t="s">
        <v>2</v>
      </c>
      <c r="X28" s="4" t="s">
        <v>2</v>
      </c>
      <c r="Y28" s="4" t="s">
        <v>2</v>
      </c>
      <c r="Z28" s="4" t="s">
        <v>2</v>
      </c>
      <c r="AA28" s="4" t="s">
        <v>2</v>
      </c>
      <c r="AB28" s="4" t="s">
        <v>2</v>
      </c>
      <c r="AC28" s="4" t="s">
        <v>2</v>
      </c>
      <c r="AD28" s="4" t="s">
        <v>2</v>
      </c>
      <c r="AE28" s="4" t="s">
        <v>2</v>
      </c>
      <c r="AF28" s="4" t="s">
        <v>2</v>
      </c>
      <c r="AG28" s="4" t="s">
        <v>2</v>
      </c>
      <c r="AH28" s="4" t="s">
        <v>2</v>
      </c>
      <c r="AI28" s="4" t="s">
        <v>2</v>
      </c>
      <c r="AJ28" s="4" t="s">
        <v>2</v>
      </c>
      <c r="AK28" s="4" t="s">
        <v>2</v>
      </c>
      <c r="AL28" s="4" t="s">
        <v>2</v>
      </c>
      <c r="AM28" s="4" t="s">
        <v>2</v>
      </c>
      <c r="AN28" s="4" t="s">
        <v>2</v>
      </c>
      <c r="AO28" s="4" t="s">
        <v>2</v>
      </c>
      <c r="AP28" s="4" t="s">
        <v>2</v>
      </c>
      <c r="AQ28" s="4" t="s">
        <v>2</v>
      </c>
      <c r="AR28" s="4" t="s">
        <v>2</v>
      </c>
      <c r="AS28" s="4" t="s">
        <v>2</v>
      </c>
      <c r="AT28" s="4" t="s">
        <v>2</v>
      </c>
      <c r="AU28" s="4" t="s">
        <v>2</v>
      </c>
      <c r="AV28" s="4" t="s">
        <v>2</v>
      </c>
      <c r="AW28" s="4">
        <v>276923.07692307694</v>
      </c>
      <c r="AX28" s="4">
        <v>276923.07692307694</v>
      </c>
      <c r="AY28" s="4">
        <v>276923.07692307694</v>
      </c>
      <c r="AZ28" s="4">
        <v>276923.07692307694</v>
      </c>
      <c r="BA28" s="4">
        <v>276923.07692307694</v>
      </c>
      <c r="BB28" s="4">
        <v>276923.07692307694</v>
      </c>
      <c r="BC28" s="4">
        <v>276923.07692307694</v>
      </c>
      <c r="BD28" s="4">
        <v>276923.07692307694</v>
      </c>
      <c r="BE28" s="4">
        <v>276923.07692307694</v>
      </c>
      <c r="BF28" s="4">
        <v>276923.07692307694</v>
      </c>
      <c r="BG28" s="4">
        <v>276923.07692307694</v>
      </c>
      <c r="BH28" s="4">
        <v>276923.07692307694</v>
      </c>
      <c r="BI28" s="4">
        <v>276923.07692307694</v>
      </c>
      <c r="BJ28" s="4">
        <v>276923.07692307694</v>
      </c>
      <c r="BK28" s="4">
        <v>276923.07692307694</v>
      </c>
      <c r="BL28" s="4">
        <v>525230.76923076925</v>
      </c>
    </row>
    <row r="29" spans="1:64" x14ac:dyDescent="0.2">
      <c r="A29" s="3" t="s">
        <v>29</v>
      </c>
      <c r="B29" s="4" t="s">
        <v>2</v>
      </c>
      <c r="C29" s="4" t="s">
        <v>2</v>
      </c>
      <c r="D29" s="4" t="s">
        <v>2</v>
      </c>
      <c r="E29" s="4" t="s">
        <v>2</v>
      </c>
      <c r="F29" s="4" t="s">
        <v>2</v>
      </c>
      <c r="G29" s="4" t="s">
        <v>2</v>
      </c>
      <c r="H29" s="4" t="s">
        <v>2</v>
      </c>
      <c r="I29" s="4" t="s">
        <v>2</v>
      </c>
      <c r="J29" s="4" t="s">
        <v>2</v>
      </c>
      <c r="K29" s="4" t="s">
        <v>2</v>
      </c>
      <c r="L29" s="4" t="s">
        <v>2</v>
      </c>
      <c r="M29" s="4" t="s">
        <v>2</v>
      </c>
      <c r="N29" s="4" t="s">
        <v>2</v>
      </c>
      <c r="O29" s="4" t="s">
        <v>2</v>
      </c>
      <c r="P29" s="4" t="s">
        <v>2</v>
      </c>
      <c r="Q29" s="4" t="s">
        <v>2</v>
      </c>
      <c r="R29" s="4" t="s">
        <v>2</v>
      </c>
      <c r="S29" s="4" t="s">
        <v>2</v>
      </c>
      <c r="T29" s="4" t="s">
        <v>2</v>
      </c>
      <c r="U29" s="4" t="s">
        <v>2</v>
      </c>
      <c r="V29" s="4" t="s">
        <v>2</v>
      </c>
      <c r="W29" s="4" t="s">
        <v>2</v>
      </c>
      <c r="X29" s="4" t="s">
        <v>2</v>
      </c>
      <c r="Y29" s="4">
        <v>480000</v>
      </c>
      <c r="Z29" s="4">
        <v>480000</v>
      </c>
      <c r="AA29" s="4">
        <v>480000</v>
      </c>
      <c r="AB29" s="4">
        <v>480000</v>
      </c>
      <c r="AC29" s="4">
        <v>480000</v>
      </c>
      <c r="AD29" s="4">
        <v>480000</v>
      </c>
      <c r="AE29" s="4">
        <v>480000</v>
      </c>
      <c r="AF29" s="4">
        <v>480000</v>
      </c>
      <c r="AG29" s="4">
        <v>480000</v>
      </c>
      <c r="AH29" s="4">
        <v>480000</v>
      </c>
      <c r="AI29" s="4">
        <v>480000</v>
      </c>
      <c r="AJ29" s="4">
        <v>480000</v>
      </c>
      <c r="AK29" s="4">
        <v>580000</v>
      </c>
      <c r="AL29" s="4">
        <v>580000</v>
      </c>
      <c r="AM29" s="4">
        <v>580000</v>
      </c>
      <c r="AN29" s="4">
        <v>580000</v>
      </c>
      <c r="AO29" s="4">
        <v>580000</v>
      </c>
      <c r="AP29" s="4">
        <v>580000</v>
      </c>
      <c r="AQ29" s="4">
        <v>580000</v>
      </c>
      <c r="AR29" s="4">
        <v>580000</v>
      </c>
      <c r="AS29" s="4">
        <v>580000</v>
      </c>
      <c r="AT29" s="4">
        <v>628000</v>
      </c>
      <c r="AU29" s="4">
        <v>628000</v>
      </c>
      <c r="AV29" s="4">
        <v>628000</v>
      </c>
      <c r="AW29" s="4">
        <v>628000</v>
      </c>
      <c r="AX29" s="4">
        <v>628000</v>
      </c>
      <c r="AY29" s="4">
        <v>628000</v>
      </c>
      <c r="AZ29" s="4">
        <v>628000</v>
      </c>
      <c r="BA29" s="4">
        <v>580000</v>
      </c>
      <c r="BB29" s="4">
        <v>598000</v>
      </c>
      <c r="BC29" s="4">
        <v>598000</v>
      </c>
      <c r="BD29" s="4">
        <v>598000</v>
      </c>
      <c r="BE29" s="4">
        <v>598000</v>
      </c>
      <c r="BF29" s="4">
        <v>598000</v>
      </c>
      <c r="BG29" s="4">
        <v>598000</v>
      </c>
      <c r="BH29" s="4">
        <v>598000</v>
      </c>
      <c r="BI29" s="4">
        <v>598000</v>
      </c>
      <c r="BJ29" s="4">
        <v>494400</v>
      </c>
      <c r="BK29" s="4">
        <v>494400</v>
      </c>
      <c r="BL29" s="4">
        <v>494400</v>
      </c>
    </row>
    <row r="30" spans="1:64" x14ac:dyDescent="0.2">
      <c r="A30" s="3" t="s">
        <v>30</v>
      </c>
      <c r="B30" s="4" t="s">
        <v>2</v>
      </c>
      <c r="C30" s="4" t="s">
        <v>2</v>
      </c>
      <c r="D30" s="4" t="s">
        <v>2</v>
      </c>
      <c r="E30" s="4" t="s">
        <v>2</v>
      </c>
      <c r="F30" s="4" t="s">
        <v>2</v>
      </c>
      <c r="G30" s="4">
        <v>183500</v>
      </c>
      <c r="H30" s="4">
        <v>183500</v>
      </c>
      <c r="I30" s="4">
        <v>183500</v>
      </c>
      <c r="J30" s="4">
        <v>183500</v>
      </c>
      <c r="K30" s="4">
        <v>183500</v>
      </c>
      <c r="L30" s="4">
        <v>183500</v>
      </c>
      <c r="M30" s="4">
        <v>183500</v>
      </c>
      <c r="N30" s="4">
        <v>183500</v>
      </c>
      <c r="O30" s="4">
        <v>183500</v>
      </c>
      <c r="P30" s="4">
        <v>183500</v>
      </c>
      <c r="Q30" s="4">
        <v>183500</v>
      </c>
      <c r="R30" s="4">
        <v>183500</v>
      </c>
      <c r="S30" s="4">
        <v>183500</v>
      </c>
      <c r="T30" s="4">
        <v>183500</v>
      </c>
      <c r="U30" s="4">
        <v>183500</v>
      </c>
      <c r="V30" s="4">
        <v>183500</v>
      </c>
      <c r="W30" s="4">
        <v>183500</v>
      </c>
      <c r="X30" s="4">
        <v>183500</v>
      </c>
      <c r="Y30" s="4">
        <v>183500</v>
      </c>
      <c r="Z30" s="4">
        <v>183500</v>
      </c>
      <c r="AA30" s="4">
        <v>183500</v>
      </c>
      <c r="AB30" s="4">
        <v>232200</v>
      </c>
      <c r="AC30" s="4">
        <v>232200</v>
      </c>
      <c r="AD30" s="4">
        <v>232200</v>
      </c>
      <c r="AE30" s="4">
        <v>232200</v>
      </c>
      <c r="AF30" s="4">
        <v>232200</v>
      </c>
      <c r="AG30" s="4">
        <v>232200</v>
      </c>
      <c r="AH30" s="4">
        <v>232200</v>
      </c>
      <c r="AI30" s="4">
        <v>391539.19999999995</v>
      </c>
      <c r="AJ30" s="4">
        <v>424539.19999999995</v>
      </c>
      <c r="AK30" s="4">
        <v>424539.19999999995</v>
      </c>
      <c r="AL30" s="4">
        <v>424539.19999999995</v>
      </c>
      <c r="AM30" s="4">
        <v>424539.19999999995</v>
      </c>
      <c r="AN30" s="4">
        <v>424539.19999999995</v>
      </c>
      <c r="AO30" s="4">
        <v>424539.19999999995</v>
      </c>
      <c r="AP30" s="4">
        <v>584539.15999999992</v>
      </c>
      <c r="AQ30" s="4">
        <v>401039.16000000003</v>
      </c>
      <c r="AR30" s="4">
        <v>401039.16000000003</v>
      </c>
      <c r="AS30" s="4">
        <v>401039.16000000003</v>
      </c>
      <c r="AT30" s="4">
        <v>401039.16000000003</v>
      </c>
      <c r="AU30" s="4">
        <v>401039.16000000003</v>
      </c>
      <c r="AV30" s="4">
        <v>401039.16000000003</v>
      </c>
      <c r="AW30" s="4">
        <v>401039.16000000003</v>
      </c>
      <c r="AX30" s="4">
        <v>401039.16000000003</v>
      </c>
      <c r="AY30" s="4">
        <v>401039.16000000003</v>
      </c>
      <c r="AZ30" s="4">
        <v>449735.16000000003</v>
      </c>
      <c r="BA30" s="4">
        <v>449735.16000000003</v>
      </c>
      <c r="BB30" s="4">
        <v>466895.91675675666</v>
      </c>
      <c r="BC30" s="4">
        <v>466895.91675675666</v>
      </c>
      <c r="BD30" s="4">
        <v>466895.91675675666</v>
      </c>
      <c r="BE30" s="4">
        <v>466895.91675675666</v>
      </c>
      <c r="BF30" s="4">
        <v>466895.91675675666</v>
      </c>
      <c r="BG30" s="4">
        <v>466895.91675675666</v>
      </c>
      <c r="BH30" s="4">
        <v>466895.91675675666</v>
      </c>
      <c r="BI30" s="4">
        <v>466895.91675675666</v>
      </c>
      <c r="BJ30" s="4">
        <v>466895.91675675666</v>
      </c>
      <c r="BK30" s="4">
        <v>466895.91675675666</v>
      </c>
      <c r="BL30" s="4">
        <v>483364.33780938829</v>
      </c>
    </row>
    <row r="31" spans="1:64" x14ac:dyDescent="0.2">
      <c r="A31" s="3" t="s">
        <v>31</v>
      </c>
      <c r="B31" s="4" t="s">
        <v>2</v>
      </c>
      <c r="C31" s="4" t="s">
        <v>2</v>
      </c>
      <c r="D31" s="4" t="s">
        <v>2</v>
      </c>
      <c r="E31" s="4" t="s">
        <v>2</v>
      </c>
      <c r="F31" s="4" t="s">
        <v>2</v>
      </c>
      <c r="G31" s="4" t="s">
        <v>2</v>
      </c>
      <c r="H31" s="4" t="s">
        <v>2</v>
      </c>
      <c r="I31" s="4" t="s">
        <v>2</v>
      </c>
      <c r="J31" s="4" t="s">
        <v>2</v>
      </c>
      <c r="K31" s="4" t="s">
        <v>2</v>
      </c>
      <c r="L31" s="4" t="s">
        <v>2</v>
      </c>
      <c r="M31" s="4" t="s">
        <v>2</v>
      </c>
      <c r="N31" s="4" t="s">
        <v>2</v>
      </c>
      <c r="O31" s="4" t="s">
        <v>2</v>
      </c>
      <c r="P31" s="4" t="s">
        <v>2</v>
      </c>
      <c r="Q31" s="4" t="s">
        <v>2</v>
      </c>
      <c r="R31" s="4" t="s">
        <v>2</v>
      </c>
      <c r="S31" s="4" t="s">
        <v>2</v>
      </c>
      <c r="T31" s="4" t="s">
        <v>2</v>
      </c>
      <c r="U31" s="4" t="s">
        <v>2</v>
      </c>
      <c r="V31" s="4" t="s">
        <v>2</v>
      </c>
      <c r="W31" s="4" t="s">
        <v>2</v>
      </c>
      <c r="X31" s="4" t="s">
        <v>2</v>
      </c>
      <c r="Y31" s="4" t="s">
        <v>2</v>
      </c>
      <c r="Z31" s="4" t="s">
        <v>2</v>
      </c>
      <c r="AA31" s="4" t="s">
        <v>2</v>
      </c>
      <c r="AB31" s="4" t="s">
        <v>2</v>
      </c>
      <c r="AC31" s="4" t="s">
        <v>2</v>
      </c>
      <c r="AD31" s="4" t="s">
        <v>2</v>
      </c>
      <c r="AE31" s="4" t="s">
        <v>2</v>
      </c>
      <c r="AF31" s="4" t="s">
        <v>2</v>
      </c>
      <c r="AG31" s="4" t="s">
        <v>2</v>
      </c>
      <c r="AH31" s="4" t="s">
        <v>2</v>
      </c>
      <c r="AI31" s="4" t="s">
        <v>2</v>
      </c>
      <c r="AJ31" s="4" t="s">
        <v>2</v>
      </c>
      <c r="AK31" s="4" t="s">
        <v>2</v>
      </c>
      <c r="AL31" s="4" t="s">
        <v>2</v>
      </c>
      <c r="AM31" s="4" t="s">
        <v>2</v>
      </c>
      <c r="AN31" s="4" t="s">
        <v>2</v>
      </c>
      <c r="AO31" s="4" t="s">
        <v>2</v>
      </c>
      <c r="AP31" s="4" t="s">
        <v>2</v>
      </c>
      <c r="AQ31" s="4" t="s">
        <v>2</v>
      </c>
      <c r="AR31" s="4" t="s">
        <v>2</v>
      </c>
      <c r="AS31" s="4" t="s">
        <v>2</v>
      </c>
      <c r="AT31" s="4">
        <v>430000</v>
      </c>
      <c r="AU31" s="4" t="s">
        <v>2</v>
      </c>
      <c r="AV31" s="4" t="s">
        <v>2</v>
      </c>
      <c r="AW31" s="4">
        <v>448250</v>
      </c>
      <c r="AX31" s="4">
        <v>448250</v>
      </c>
      <c r="AY31" s="4">
        <v>448250</v>
      </c>
      <c r="AZ31" s="4">
        <v>448250</v>
      </c>
      <c r="BA31" s="4">
        <v>448250</v>
      </c>
      <c r="BB31" s="4">
        <v>448250</v>
      </c>
      <c r="BC31" s="4">
        <v>448250</v>
      </c>
      <c r="BD31" s="4">
        <v>448250</v>
      </c>
      <c r="BE31" s="4">
        <v>448250</v>
      </c>
      <c r="BF31" s="4">
        <v>448250</v>
      </c>
      <c r="BG31" s="4">
        <v>448250</v>
      </c>
      <c r="BH31" s="4">
        <v>448250</v>
      </c>
      <c r="BI31" s="4">
        <v>448250</v>
      </c>
      <c r="BJ31" s="4">
        <v>448250</v>
      </c>
      <c r="BK31" s="4">
        <v>448250</v>
      </c>
      <c r="BL31" s="4">
        <v>448250</v>
      </c>
    </row>
    <row r="32" spans="1:64" x14ac:dyDescent="0.2">
      <c r="A32" s="3" t="s">
        <v>32</v>
      </c>
      <c r="B32" s="4" t="s">
        <v>2</v>
      </c>
      <c r="C32" s="4" t="s">
        <v>2</v>
      </c>
      <c r="D32" s="4" t="s">
        <v>2</v>
      </c>
      <c r="E32" s="4" t="s">
        <v>2</v>
      </c>
      <c r="F32" s="4" t="s">
        <v>2</v>
      </c>
      <c r="G32" s="4" t="s">
        <v>2</v>
      </c>
      <c r="H32" s="4" t="s">
        <v>2</v>
      </c>
      <c r="I32" s="4" t="s">
        <v>2</v>
      </c>
      <c r="J32" s="4" t="s">
        <v>2</v>
      </c>
      <c r="K32" s="4" t="s">
        <v>2</v>
      </c>
      <c r="L32" s="4" t="s">
        <v>2</v>
      </c>
      <c r="M32" s="4" t="s">
        <v>2</v>
      </c>
      <c r="N32" s="4" t="s">
        <v>2</v>
      </c>
      <c r="O32" s="4" t="s">
        <v>2</v>
      </c>
      <c r="P32" s="4" t="s">
        <v>2</v>
      </c>
      <c r="Q32" s="4" t="s">
        <v>2</v>
      </c>
      <c r="R32" s="4" t="s">
        <v>2</v>
      </c>
      <c r="S32" s="4" t="s">
        <v>2</v>
      </c>
      <c r="T32" s="4" t="s">
        <v>2</v>
      </c>
      <c r="U32" s="4" t="s">
        <v>2</v>
      </c>
      <c r="V32" s="4" t="s">
        <v>2</v>
      </c>
      <c r="W32" s="4" t="s">
        <v>2</v>
      </c>
      <c r="X32" s="4" t="s">
        <v>2</v>
      </c>
      <c r="Y32" s="4" t="s">
        <v>2</v>
      </c>
      <c r="Z32" s="4" t="s">
        <v>2</v>
      </c>
      <c r="AA32" s="4" t="s">
        <v>2</v>
      </c>
      <c r="AB32" s="4" t="s">
        <v>2</v>
      </c>
      <c r="AC32" s="4" t="s">
        <v>2</v>
      </c>
      <c r="AD32" s="4" t="s">
        <v>2</v>
      </c>
      <c r="AE32" s="4" t="s">
        <v>2</v>
      </c>
      <c r="AF32" s="4" t="s">
        <v>2</v>
      </c>
      <c r="AG32" s="4" t="s">
        <v>2</v>
      </c>
      <c r="AH32" s="4" t="s">
        <v>2</v>
      </c>
      <c r="AI32" s="4" t="s">
        <v>2</v>
      </c>
      <c r="AJ32" s="4" t="s">
        <v>2</v>
      </c>
      <c r="AK32" s="4" t="s">
        <v>2</v>
      </c>
      <c r="AL32" s="4" t="s">
        <v>2</v>
      </c>
      <c r="AM32" s="4" t="s">
        <v>2</v>
      </c>
      <c r="AN32" s="4" t="s">
        <v>2</v>
      </c>
      <c r="AO32" s="4" t="s">
        <v>2</v>
      </c>
      <c r="AP32" s="4" t="s">
        <v>2</v>
      </c>
      <c r="AQ32" s="4" t="s">
        <v>2</v>
      </c>
      <c r="AR32" s="4" t="s">
        <v>2</v>
      </c>
      <c r="AS32" s="4" t="s">
        <v>2</v>
      </c>
      <c r="AT32" s="4" t="s">
        <v>2</v>
      </c>
      <c r="AU32" s="4" t="s">
        <v>2</v>
      </c>
      <c r="AV32" s="4" t="s">
        <v>2</v>
      </c>
      <c r="AW32" s="4" t="s">
        <v>2</v>
      </c>
      <c r="AX32" s="4" t="s">
        <v>2</v>
      </c>
      <c r="AY32" s="4" t="s">
        <v>2</v>
      </c>
      <c r="AZ32" s="4" t="s">
        <v>2</v>
      </c>
      <c r="BA32" s="4" t="s">
        <v>2</v>
      </c>
      <c r="BB32" s="4" t="s">
        <v>2</v>
      </c>
      <c r="BC32" s="4">
        <v>382200</v>
      </c>
      <c r="BD32" s="4">
        <v>382200</v>
      </c>
      <c r="BE32" s="4">
        <v>382200</v>
      </c>
      <c r="BF32" s="4">
        <v>382200</v>
      </c>
      <c r="BG32" s="4">
        <v>382200</v>
      </c>
      <c r="BH32" s="4">
        <v>382200</v>
      </c>
      <c r="BI32" s="4">
        <v>382200</v>
      </c>
      <c r="BJ32" s="4">
        <v>382200</v>
      </c>
      <c r="BK32" s="4">
        <v>422672.57142857136</v>
      </c>
      <c r="BL32" s="4">
        <v>422672.57142857136</v>
      </c>
    </row>
    <row r="33" spans="1:64" x14ac:dyDescent="0.2">
      <c r="A33" s="3" t="s">
        <v>33</v>
      </c>
      <c r="B33" s="4" t="s">
        <v>2</v>
      </c>
      <c r="C33" s="4" t="s">
        <v>2</v>
      </c>
      <c r="D33" s="4" t="s">
        <v>2</v>
      </c>
      <c r="E33" s="4" t="s">
        <v>2</v>
      </c>
      <c r="F33" s="4" t="s">
        <v>2</v>
      </c>
      <c r="G33" s="4" t="s">
        <v>2</v>
      </c>
      <c r="H33" s="4" t="s">
        <v>2</v>
      </c>
      <c r="I33" s="4" t="s">
        <v>2</v>
      </c>
      <c r="J33" s="4" t="s">
        <v>2</v>
      </c>
      <c r="K33" s="4" t="s">
        <v>2</v>
      </c>
      <c r="L33" s="4" t="s">
        <v>2</v>
      </c>
      <c r="M33" s="4" t="s">
        <v>2</v>
      </c>
      <c r="N33" s="4" t="s">
        <v>2</v>
      </c>
      <c r="O33" s="4" t="s">
        <v>2</v>
      </c>
      <c r="P33" s="4" t="s">
        <v>2</v>
      </c>
      <c r="Q33" s="4" t="s">
        <v>2</v>
      </c>
      <c r="R33" s="4" t="s">
        <v>2</v>
      </c>
      <c r="S33" s="4" t="s">
        <v>2</v>
      </c>
      <c r="T33" s="4" t="s">
        <v>2</v>
      </c>
      <c r="U33" s="4" t="s">
        <v>2</v>
      </c>
      <c r="V33" s="4" t="s">
        <v>2</v>
      </c>
      <c r="W33" s="4" t="s">
        <v>2</v>
      </c>
      <c r="X33" s="4" t="s">
        <v>2</v>
      </c>
      <c r="Y33" s="4" t="s">
        <v>2</v>
      </c>
      <c r="Z33" s="4" t="s">
        <v>2</v>
      </c>
      <c r="AA33" s="4" t="s">
        <v>2</v>
      </c>
      <c r="AB33" s="4" t="s">
        <v>2</v>
      </c>
      <c r="AC33" s="4" t="s">
        <v>2</v>
      </c>
      <c r="AD33" s="4" t="s">
        <v>2</v>
      </c>
      <c r="AE33" s="4" t="s">
        <v>2</v>
      </c>
      <c r="AF33" s="4" t="s">
        <v>2</v>
      </c>
      <c r="AG33" s="4" t="s">
        <v>2</v>
      </c>
      <c r="AH33" s="4" t="s">
        <v>2</v>
      </c>
      <c r="AI33" s="4" t="s">
        <v>2</v>
      </c>
      <c r="AJ33" s="4" t="s">
        <v>2</v>
      </c>
      <c r="AK33" s="4" t="s">
        <v>2</v>
      </c>
      <c r="AL33" s="4" t="s">
        <v>2</v>
      </c>
      <c r="AM33" s="4" t="s">
        <v>2</v>
      </c>
      <c r="AN33" s="4" t="s">
        <v>2</v>
      </c>
      <c r="AO33" s="4" t="s">
        <v>2</v>
      </c>
      <c r="AP33" s="4" t="s">
        <v>2</v>
      </c>
      <c r="AQ33" s="4" t="s">
        <v>2</v>
      </c>
      <c r="AR33" s="4" t="s">
        <v>2</v>
      </c>
      <c r="AS33" s="4" t="s">
        <v>2</v>
      </c>
      <c r="AT33" s="4" t="s">
        <v>2</v>
      </c>
      <c r="AU33" s="4" t="s">
        <v>2</v>
      </c>
      <c r="AV33" s="4" t="s">
        <v>2</v>
      </c>
      <c r="AW33" s="4">
        <v>413762</v>
      </c>
      <c r="AX33" s="4">
        <v>413762</v>
      </c>
      <c r="AY33" s="4">
        <v>413762</v>
      </c>
      <c r="AZ33" s="4">
        <v>413762</v>
      </c>
      <c r="BA33" s="4">
        <v>413762</v>
      </c>
      <c r="BB33" s="4">
        <v>413762</v>
      </c>
      <c r="BC33" s="4">
        <v>413762</v>
      </c>
      <c r="BD33" s="4">
        <v>413762</v>
      </c>
      <c r="BE33" s="4">
        <v>413762</v>
      </c>
      <c r="BF33" s="4">
        <v>413762</v>
      </c>
      <c r="BG33" s="4">
        <v>413762</v>
      </c>
      <c r="BH33" s="4">
        <v>413762</v>
      </c>
      <c r="BI33" s="4">
        <v>413762</v>
      </c>
      <c r="BJ33" s="4">
        <v>413762</v>
      </c>
      <c r="BK33" s="4">
        <v>413762</v>
      </c>
      <c r="BL33" s="4">
        <v>413762</v>
      </c>
    </row>
    <row r="34" spans="1:64" x14ac:dyDescent="0.2">
      <c r="A34" s="3" t="s">
        <v>34</v>
      </c>
      <c r="B34" s="4" t="s">
        <v>2</v>
      </c>
      <c r="C34" s="4" t="s">
        <v>2</v>
      </c>
      <c r="D34" s="4" t="s">
        <v>2</v>
      </c>
      <c r="E34" s="4" t="s">
        <v>2</v>
      </c>
      <c r="F34" s="4" t="s">
        <v>2</v>
      </c>
      <c r="G34" s="4" t="s">
        <v>2</v>
      </c>
      <c r="H34" s="4" t="s">
        <v>2</v>
      </c>
      <c r="I34" s="4" t="s">
        <v>2</v>
      </c>
      <c r="J34" s="4" t="s">
        <v>2</v>
      </c>
      <c r="K34" s="4" t="s">
        <v>2</v>
      </c>
      <c r="L34" s="4" t="s">
        <v>2</v>
      </c>
      <c r="M34" s="4" t="s">
        <v>2</v>
      </c>
      <c r="N34" s="4" t="s">
        <v>2</v>
      </c>
      <c r="O34" s="4" t="s">
        <v>2</v>
      </c>
      <c r="P34" s="4" t="s">
        <v>2</v>
      </c>
      <c r="Q34" s="4" t="s">
        <v>2</v>
      </c>
      <c r="R34" s="4" t="s">
        <v>2</v>
      </c>
      <c r="S34" s="4" t="s">
        <v>2</v>
      </c>
      <c r="T34" s="4" t="s">
        <v>2</v>
      </c>
      <c r="U34" s="4" t="s">
        <v>2</v>
      </c>
      <c r="V34" s="4" t="s">
        <v>2</v>
      </c>
      <c r="W34" s="4" t="s">
        <v>2</v>
      </c>
      <c r="X34" s="4" t="s">
        <v>2</v>
      </c>
      <c r="Y34" s="4" t="s">
        <v>2</v>
      </c>
      <c r="Z34" s="4" t="s">
        <v>2</v>
      </c>
      <c r="AA34" s="4" t="s">
        <v>2</v>
      </c>
      <c r="AB34" s="4" t="s">
        <v>2</v>
      </c>
      <c r="AC34" s="4" t="s">
        <v>2</v>
      </c>
      <c r="AD34" s="4" t="s">
        <v>2</v>
      </c>
      <c r="AE34" s="4" t="s">
        <v>2</v>
      </c>
      <c r="AF34" s="4" t="s">
        <v>2</v>
      </c>
      <c r="AG34" s="4" t="s">
        <v>2</v>
      </c>
      <c r="AH34" s="4" t="s">
        <v>2</v>
      </c>
      <c r="AI34" s="4" t="s">
        <v>2</v>
      </c>
      <c r="AJ34" s="4" t="s">
        <v>2</v>
      </c>
      <c r="AK34" s="4">
        <v>308333.33333333337</v>
      </c>
      <c r="AL34" s="4">
        <v>308333.33333333337</v>
      </c>
      <c r="AM34" s="4">
        <v>308333.33333333337</v>
      </c>
      <c r="AN34" s="4">
        <v>308333.33333333337</v>
      </c>
      <c r="AO34" s="4">
        <v>308333.33333333337</v>
      </c>
      <c r="AP34" s="4">
        <v>308333.33333333337</v>
      </c>
      <c r="AQ34" s="4">
        <v>308333.33333333337</v>
      </c>
      <c r="AR34" s="4">
        <v>308333.33333333337</v>
      </c>
      <c r="AS34" s="4">
        <v>308333.33333333337</v>
      </c>
      <c r="AT34" s="4">
        <v>308333.33333333337</v>
      </c>
      <c r="AU34" s="4">
        <v>308333.33333333337</v>
      </c>
      <c r="AV34" s="4">
        <v>348333.29333333333</v>
      </c>
      <c r="AW34" s="4">
        <v>348333.29333333333</v>
      </c>
      <c r="AX34" s="4">
        <v>348333.29333333333</v>
      </c>
      <c r="AY34" s="4">
        <v>348333.29333333333</v>
      </c>
      <c r="AZ34" s="4">
        <v>403333.29333333333</v>
      </c>
      <c r="BA34" s="4">
        <v>403333.29333333333</v>
      </c>
      <c r="BB34" s="4">
        <v>403333.29333333333</v>
      </c>
      <c r="BC34" s="4">
        <v>403333.29333333333</v>
      </c>
      <c r="BD34" s="4">
        <v>403333.29333333333</v>
      </c>
      <c r="BE34" s="4">
        <v>403333.29333333333</v>
      </c>
      <c r="BF34" s="4">
        <v>403333.29333333333</v>
      </c>
      <c r="BG34" s="4">
        <v>403333.29333333333</v>
      </c>
      <c r="BH34" s="4">
        <v>393333.33333333337</v>
      </c>
      <c r="BI34" s="4">
        <v>393333.33333333337</v>
      </c>
      <c r="BJ34" s="4">
        <v>393333.33333333337</v>
      </c>
      <c r="BK34" s="4">
        <v>393333.33333333337</v>
      </c>
      <c r="BL34" s="4">
        <v>398333.33333333337</v>
      </c>
    </row>
    <row r="35" spans="1:64" x14ac:dyDescent="0.2">
      <c r="A35" s="3" t="s">
        <v>35</v>
      </c>
      <c r="B35" s="4" t="s">
        <v>2</v>
      </c>
      <c r="C35" s="4" t="s">
        <v>2</v>
      </c>
      <c r="D35" s="4" t="s">
        <v>2</v>
      </c>
      <c r="E35" s="4" t="s">
        <v>2</v>
      </c>
      <c r="F35" s="4" t="s">
        <v>2</v>
      </c>
      <c r="G35" s="4" t="s">
        <v>2</v>
      </c>
      <c r="H35" s="4" t="s">
        <v>2</v>
      </c>
      <c r="I35" s="4" t="s">
        <v>2</v>
      </c>
      <c r="J35" s="4" t="s">
        <v>2</v>
      </c>
      <c r="K35" s="4" t="s">
        <v>2</v>
      </c>
      <c r="L35" s="4" t="s">
        <v>2</v>
      </c>
      <c r="M35" s="4" t="s">
        <v>2</v>
      </c>
      <c r="N35" s="4" t="s">
        <v>2</v>
      </c>
      <c r="O35" s="4" t="s">
        <v>2</v>
      </c>
      <c r="P35" s="4" t="s">
        <v>2</v>
      </c>
      <c r="Q35" s="4" t="s">
        <v>2</v>
      </c>
      <c r="R35" s="4" t="s">
        <v>2</v>
      </c>
      <c r="S35" s="4" t="s">
        <v>2</v>
      </c>
      <c r="T35" s="4" t="s">
        <v>2</v>
      </c>
      <c r="U35" s="4" t="s">
        <v>2</v>
      </c>
      <c r="V35" s="4" t="s">
        <v>2</v>
      </c>
      <c r="W35" s="4" t="s">
        <v>2</v>
      </c>
      <c r="X35" s="4" t="s">
        <v>2</v>
      </c>
      <c r="Y35" s="4" t="s">
        <v>2</v>
      </c>
      <c r="Z35" s="4" t="s">
        <v>2</v>
      </c>
      <c r="AA35" s="4" t="s">
        <v>2</v>
      </c>
      <c r="AB35" s="4" t="s">
        <v>2</v>
      </c>
      <c r="AC35" s="4" t="s">
        <v>2</v>
      </c>
      <c r="AD35" s="4" t="s">
        <v>2</v>
      </c>
      <c r="AE35" s="4" t="s">
        <v>2</v>
      </c>
      <c r="AF35" s="4" t="s">
        <v>2</v>
      </c>
      <c r="AG35" s="4" t="s">
        <v>2</v>
      </c>
      <c r="AH35" s="4" t="s">
        <v>2</v>
      </c>
      <c r="AI35" s="4" t="s">
        <v>2</v>
      </c>
      <c r="AJ35" s="4" t="s">
        <v>2</v>
      </c>
      <c r="AK35" s="4">
        <v>364000</v>
      </c>
      <c r="AL35" s="4">
        <v>364000</v>
      </c>
      <c r="AM35" s="4">
        <v>364000</v>
      </c>
      <c r="AN35" s="4">
        <v>364000</v>
      </c>
      <c r="AO35" s="4">
        <v>364000</v>
      </c>
      <c r="AP35" s="4">
        <v>364000</v>
      </c>
      <c r="AQ35" s="4">
        <v>364000</v>
      </c>
      <c r="AR35" s="4">
        <v>364000</v>
      </c>
      <c r="AS35" s="4">
        <v>364000</v>
      </c>
      <c r="AT35" s="4">
        <v>364000</v>
      </c>
      <c r="AU35" s="4">
        <v>364000</v>
      </c>
      <c r="AV35" s="4">
        <v>364000</v>
      </c>
      <c r="AW35" s="4">
        <v>364000</v>
      </c>
      <c r="AX35" s="4">
        <v>389193.73913043475</v>
      </c>
      <c r="AY35" s="4">
        <v>389193.73913043475</v>
      </c>
      <c r="AZ35" s="4">
        <v>389193.73913043475</v>
      </c>
      <c r="BA35" s="4">
        <v>389193.73913043475</v>
      </c>
      <c r="BB35" s="4">
        <v>389193.73913043475</v>
      </c>
      <c r="BC35" s="4">
        <v>389193.73913043475</v>
      </c>
      <c r="BD35" s="4">
        <v>389193.73913043475</v>
      </c>
      <c r="BE35" s="4">
        <v>389193.73913043475</v>
      </c>
      <c r="BF35" s="4">
        <v>389193.73913043475</v>
      </c>
      <c r="BG35" s="4">
        <v>389193.73913043475</v>
      </c>
      <c r="BH35" s="4">
        <v>389193.73913043475</v>
      </c>
      <c r="BI35" s="4">
        <v>389193.73913043475</v>
      </c>
      <c r="BJ35" s="4">
        <v>389193.73913043475</v>
      </c>
      <c r="BK35" s="4">
        <v>389193.73913043475</v>
      </c>
      <c r="BL35" s="4">
        <v>389193.73913043475</v>
      </c>
    </row>
    <row r="36" spans="1:64" x14ac:dyDescent="0.2">
      <c r="A36" s="3" t="s">
        <v>36</v>
      </c>
      <c r="B36" s="4" t="s">
        <v>2</v>
      </c>
      <c r="C36" s="4" t="s">
        <v>2</v>
      </c>
      <c r="D36" s="4" t="s">
        <v>2</v>
      </c>
      <c r="E36" s="4" t="s">
        <v>2</v>
      </c>
      <c r="F36" s="4" t="s">
        <v>2</v>
      </c>
      <c r="G36" s="4" t="s">
        <v>2</v>
      </c>
      <c r="H36" s="4" t="s">
        <v>2</v>
      </c>
      <c r="I36" s="4" t="s">
        <v>2</v>
      </c>
      <c r="J36" s="4" t="s">
        <v>2</v>
      </c>
      <c r="K36" s="4" t="s">
        <v>2</v>
      </c>
      <c r="L36" s="4" t="s">
        <v>2</v>
      </c>
      <c r="M36" s="4" t="s">
        <v>2</v>
      </c>
      <c r="N36" s="4" t="s">
        <v>2</v>
      </c>
      <c r="O36" s="4" t="s">
        <v>2</v>
      </c>
      <c r="P36" s="4" t="s">
        <v>2</v>
      </c>
      <c r="Q36" s="4" t="s">
        <v>2</v>
      </c>
      <c r="R36" s="4" t="s">
        <v>2</v>
      </c>
      <c r="S36" s="4" t="s">
        <v>2</v>
      </c>
      <c r="T36" s="4" t="s">
        <v>2</v>
      </c>
      <c r="U36" s="4" t="s">
        <v>2</v>
      </c>
      <c r="V36" s="4" t="s">
        <v>2</v>
      </c>
      <c r="W36" s="4" t="s">
        <v>2</v>
      </c>
      <c r="X36" s="4" t="s">
        <v>2</v>
      </c>
      <c r="Y36" s="4" t="s">
        <v>2</v>
      </c>
      <c r="Z36" s="4" t="s">
        <v>2</v>
      </c>
      <c r="AA36" s="4" t="s">
        <v>2</v>
      </c>
      <c r="AB36" s="4" t="s">
        <v>2</v>
      </c>
      <c r="AC36" s="4" t="s">
        <v>2</v>
      </c>
      <c r="AD36" s="4" t="s">
        <v>2</v>
      </c>
      <c r="AE36" s="4">
        <v>216000</v>
      </c>
      <c r="AF36" s="4">
        <v>216000</v>
      </c>
      <c r="AG36" s="4">
        <v>216000</v>
      </c>
      <c r="AH36" s="4">
        <v>216000</v>
      </c>
      <c r="AI36" s="4">
        <v>216000</v>
      </c>
      <c r="AJ36" s="4">
        <v>216000</v>
      </c>
      <c r="AK36" s="4">
        <v>237600</v>
      </c>
      <c r="AL36" s="4">
        <v>237600</v>
      </c>
      <c r="AM36" s="4">
        <v>237600</v>
      </c>
      <c r="AN36" s="4">
        <v>237600</v>
      </c>
      <c r="AO36" s="4">
        <v>237600</v>
      </c>
      <c r="AP36" s="4">
        <v>237600</v>
      </c>
      <c r="AQ36" s="4">
        <v>237600</v>
      </c>
      <c r="AR36" s="4">
        <v>237600</v>
      </c>
      <c r="AS36" s="4">
        <v>237600</v>
      </c>
      <c r="AT36" s="4">
        <v>237600</v>
      </c>
      <c r="AU36" s="4">
        <v>237600</v>
      </c>
      <c r="AV36" s="4">
        <v>237600</v>
      </c>
      <c r="AW36" s="4">
        <v>237600</v>
      </c>
      <c r="AX36" s="4">
        <v>237600</v>
      </c>
      <c r="AY36" s="4">
        <v>237600</v>
      </c>
      <c r="AZ36" s="4">
        <v>377600</v>
      </c>
      <c r="BA36" s="4">
        <v>377600</v>
      </c>
      <c r="BB36" s="4">
        <v>377600</v>
      </c>
      <c r="BC36" s="4">
        <v>377600</v>
      </c>
      <c r="BD36" s="4">
        <v>377600</v>
      </c>
      <c r="BE36" s="4">
        <v>377600</v>
      </c>
      <c r="BF36" s="4">
        <v>377600</v>
      </c>
      <c r="BG36" s="4">
        <v>377600</v>
      </c>
      <c r="BH36" s="4">
        <v>377600</v>
      </c>
      <c r="BI36" s="4">
        <v>377600</v>
      </c>
      <c r="BJ36" s="4">
        <v>377600</v>
      </c>
      <c r="BK36" s="4">
        <v>377600</v>
      </c>
      <c r="BL36" s="4">
        <v>377600</v>
      </c>
    </row>
    <row r="37" spans="1:64" x14ac:dyDescent="0.2">
      <c r="A37" s="3" t="s">
        <v>37</v>
      </c>
      <c r="B37" s="4" t="s">
        <v>2</v>
      </c>
      <c r="C37" s="4" t="s">
        <v>2</v>
      </c>
      <c r="D37" s="4" t="s">
        <v>2</v>
      </c>
      <c r="E37" s="4" t="s">
        <v>2</v>
      </c>
      <c r="F37" s="4" t="s">
        <v>2</v>
      </c>
      <c r="G37" s="4" t="s">
        <v>2</v>
      </c>
      <c r="H37" s="4" t="s">
        <v>2</v>
      </c>
      <c r="I37" s="4" t="s">
        <v>2</v>
      </c>
      <c r="J37" s="4" t="s">
        <v>2</v>
      </c>
      <c r="K37" s="4" t="s">
        <v>2</v>
      </c>
      <c r="L37" s="4" t="s">
        <v>2</v>
      </c>
      <c r="M37" s="4" t="s">
        <v>2</v>
      </c>
      <c r="N37" s="4" t="s">
        <v>2</v>
      </c>
      <c r="O37" s="4" t="s">
        <v>2</v>
      </c>
      <c r="P37" s="4" t="s">
        <v>2</v>
      </c>
      <c r="Q37" s="4" t="s">
        <v>2</v>
      </c>
      <c r="R37" s="4" t="s">
        <v>2</v>
      </c>
      <c r="S37" s="4" t="s">
        <v>2</v>
      </c>
      <c r="T37" s="4" t="s">
        <v>2</v>
      </c>
      <c r="U37" s="4" t="s">
        <v>2</v>
      </c>
      <c r="V37" s="4" t="s">
        <v>2</v>
      </c>
      <c r="W37" s="4" t="s">
        <v>2</v>
      </c>
      <c r="X37" s="4" t="s">
        <v>2</v>
      </c>
      <c r="Y37" s="4" t="s">
        <v>2</v>
      </c>
      <c r="Z37" s="4" t="s">
        <v>2</v>
      </c>
      <c r="AA37" s="4" t="s">
        <v>2</v>
      </c>
      <c r="AB37" s="4" t="s">
        <v>2</v>
      </c>
      <c r="AC37" s="4" t="s">
        <v>2</v>
      </c>
      <c r="AD37" s="4" t="s">
        <v>2</v>
      </c>
      <c r="AE37" s="4" t="s">
        <v>2</v>
      </c>
      <c r="AF37" s="4" t="s">
        <v>2</v>
      </c>
      <c r="AG37" s="4" t="s">
        <v>2</v>
      </c>
      <c r="AH37" s="4" t="s">
        <v>2</v>
      </c>
      <c r="AI37" s="4" t="s">
        <v>2</v>
      </c>
      <c r="AJ37" s="4" t="s">
        <v>2</v>
      </c>
      <c r="AK37" s="4" t="s">
        <v>2</v>
      </c>
      <c r="AL37" s="4" t="s">
        <v>2</v>
      </c>
      <c r="AM37" s="4" t="s">
        <v>2</v>
      </c>
      <c r="AN37" s="4" t="s">
        <v>2</v>
      </c>
      <c r="AO37" s="4" t="s">
        <v>2</v>
      </c>
      <c r="AP37" s="4" t="s">
        <v>2</v>
      </c>
      <c r="AQ37" s="4" t="s">
        <v>2</v>
      </c>
      <c r="AR37" s="4" t="s">
        <v>2</v>
      </c>
      <c r="AS37" s="4" t="s">
        <v>2</v>
      </c>
      <c r="AT37" s="4" t="s">
        <v>2</v>
      </c>
      <c r="AU37" s="4" t="s">
        <v>2</v>
      </c>
      <c r="AV37" s="4">
        <v>165200</v>
      </c>
      <c r="AW37" s="4">
        <v>165200</v>
      </c>
      <c r="AX37" s="4">
        <v>165200</v>
      </c>
      <c r="AY37" s="4">
        <v>165200</v>
      </c>
      <c r="AZ37" s="4">
        <v>165200</v>
      </c>
      <c r="BA37" s="4">
        <v>165200</v>
      </c>
      <c r="BB37" s="4">
        <v>165200</v>
      </c>
      <c r="BC37" s="4">
        <v>165200</v>
      </c>
      <c r="BD37" s="4">
        <v>165200</v>
      </c>
      <c r="BE37" s="4">
        <v>165200</v>
      </c>
      <c r="BF37" s="4">
        <v>165200</v>
      </c>
      <c r="BG37" s="4">
        <v>165200</v>
      </c>
      <c r="BH37" s="4">
        <v>165200</v>
      </c>
      <c r="BI37" s="4">
        <v>244514.48500000002</v>
      </c>
      <c r="BJ37" s="4">
        <v>244514.48500000002</v>
      </c>
      <c r="BK37" s="4">
        <v>244514.48500000002</v>
      </c>
      <c r="BL37" s="4">
        <v>371634.48500000004</v>
      </c>
    </row>
    <row r="38" spans="1:64" x14ac:dyDescent="0.2">
      <c r="A38" s="3" t="s">
        <v>38</v>
      </c>
      <c r="B38" s="4" t="s">
        <v>2</v>
      </c>
      <c r="C38" s="4" t="s">
        <v>2</v>
      </c>
      <c r="D38" s="4" t="s">
        <v>2</v>
      </c>
      <c r="E38" s="4" t="s">
        <v>2</v>
      </c>
      <c r="F38" s="4" t="s">
        <v>2</v>
      </c>
      <c r="G38" s="4" t="s">
        <v>2</v>
      </c>
      <c r="H38" s="4" t="s">
        <v>2</v>
      </c>
      <c r="I38" s="4" t="s">
        <v>2</v>
      </c>
      <c r="J38" s="4" t="s">
        <v>2</v>
      </c>
      <c r="K38" s="4" t="s">
        <v>2</v>
      </c>
      <c r="L38" s="4" t="s">
        <v>2</v>
      </c>
      <c r="M38" s="4" t="s">
        <v>2</v>
      </c>
      <c r="N38" s="4" t="s">
        <v>2</v>
      </c>
      <c r="O38" s="4" t="s">
        <v>2</v>
      </c>
      <c r="P38" s="4" t="s">
        <v>2</v>
      </c>
      <c r="Q38" s="4" t="s">
        <v>2</v>
      </c>
      <c r="R38" s="4" t="s">
        <v>2</v>
      </c>
      <c r="S38" s="4" t="s">
        <v>2</v>
      </c>
      <c r="T38" s="4" t="s">
        <v>2</v>
      </c>
      <c r="U38" s="4" t="s">
        <v>2</v>
      </c>
      <c r="V38" s="4" t="s">
        <v>2</v>
      </c>
      <c r="W38" s="4" t="s">
        <v>2</v>
      </c>
      <c r="X38" s="4" t="s">
        <v>2</v>
      </c>
      <c r="Y38" s="4" t="s">
        <v>2</v>
      </c>
      <c r="Z38" s="4" t="s">
        <v>2</v>
      </c>
      <c r="AA38" s="4" t="s">
        <v>2</v>
      </c>
      <c r="AB38" s="4" t="s">
        <v>2</v>
      </c>
      <c r="AC38" s="4" t="s">
        <v>2</v>
      </c>
      <c r="AD38" s="4" t="s">
        <v>2</v>
      </c>
      <c r="AE38" s="4" t="s">
        <v>2</v>
      </c>
      <c r="AF38" s="4" t="s">
        <v>2</v>
      </c>
      <c r="AG38" s="4" t="s">
        <v>2</v>
      </c>
      <c r="AH38" s="4" t="s">
        <v>2</v>
      </c>
      <c r="AI38" s="4" t="s">
        <v>2</v>
      </c>
      <c r="AJ38" s="4" t="s">
        <v>2</v>
      </c>
      <c r="AK38" s="4" t="s">
        <v>2</v>
      </c>
      <c r="AL38" s="4" t="s">
        <v>2</v>
      </c>
      <c r="AM38" s="4" t="s">
        <v>2</v>
      </c>
      <c r="AN38" s="4" t="s">
        <v>2</v>
      </c>
      <c r="AO38" s="4" t="s">
        <v>2</v>
      </c>
      <c r="AP38" s="4" t="s">
        <v>2</v>
      </c>
      <c r="AQ38" s="4" t="s">
        <v>2</v>
      </c>
      <c r="AR38" s="4" t="s">
        <v>2</v>
      </c>
      <c r="AS38" s="4" t="s">
        <v>2</v>
      </c>
      <c r="AT38" s="4" t="s">
        <v>2</v>
      </c>
      <c r="AU38" s="4" t="s">
        <v>2</v>
      </c>
      <c r="AV38" s="4" t="s">
        <v>2</v>
      </c>
      <c r="AW38" s="4" t="s">
        <v>2</v>
      </c>
      <c r="AX38" s="4" t="s">
        <v>2</v>
      </c>
      <c r="AY38" s="4" t="s">
        <v>2</v>
      </c>
      <c r="AZ38" s="4" t="s">
        <v>2</v>
      </c>
      <c r="BA38" s="4" t="s">
        <v>2</v>
      </c>
      <c r="BB38" s="4" t="s">
        <v>2</v>
      </c>
      <c r="BC38" s="4" t="s">
        <v>2</v>
      </c>
      <c r="BD38" s="4" t="s">
        <v>2</v>
      </c>
      <c r="BE38" s="4" t="s">
        <v>2</v>
      </c>
      <c r="BF38" s="4" t="s">
        <v>2</v>
      </c>
      <c r="BG38" s="4" t="s">
        <v>2</v>
      </c>
      <c r="BH38" s="4" t="s">
        <v>2</v>
      </c>
      <c r="BI38" s="4" t="s">
        <v>2</v>
      </c>
      <c r="BJ38" s="4" t="s">
        <v>2</v>
      </c>
      <c r="BK38" s="4">
        <v>369000</v>
      </c>
      <c r="BL38" s="4">
        <v>369000</v>
      </c>
    </row>
    <row r="39" spans="1:64" x14ac:dyDescent="0.2">
      <c r="A39" s="3" t="s">
        <v>39</v>
      </c>
      <c r="B39" s="4" t="s">
        <v>2</v>
      </c>
      <c r="C39" s="4" t="s">
        <v>2</v>
      </c>
      <c r="D39" s="4" t="s">
        <v>2</v>
      </c>
      <c r="E39" s="4" t="s">
        <v>2</v>
      </c>
      <c r="F39" s="4" t="s">
        <v>2</v>
      </c>
      <c r="G39" s="4" t="s">
        <v>2</v>
      </c>
      <c r="H39" s="4" t="s">
        <v>2</v>
      </c>
      <c r="I39" s="4" t="s">
        <v>2</v>
      </c>
      <c r="J39" s="4" t="s">
        <v>2</v>
      </c>
      <c r="K39" s="4" t="s">
        <v>2</v>
      </c>
      <c r="L39" s="4" t="s">
        <v>2</v>
      </c>
      <c r="M39" s="4" t="s">
        <v>2</v>
      </c>
      <c r="N39" s="4" t="s">
        <v>2</v>
      </c>
      <c r="O39" s="4" t="s">
        <v>2</v>
      </c>
      <c r="P39" s="4" t="s">
        <v>2</v>
      </c>
      <c r="Q39" s="4" t="s">
        <v>2</v>
      </c>
      <c r="R39" s="4" t="s">
        <v>2</v>
      </c>
      <c r="S39" s="4" t="s">
        <v>2</v>
      </c>
      <c r="T39" s="4" t="s">
        <v>2</v>
      </c>
      <c r="U39" s="4" t="s">
        <v>2</v>
      </c>
      <c r="V39" s="4" t="s">
        <v>2</v>
      </c>
      <c r="W39" s="4" t="s">
        <v>2</v>
      </c>
      <c r="X39" s="4" t="s">
        <v>2</v>
      </c>
      <c r="Y39" s="4" t="s">
        <v>2</v>
      </c>
      <c r="Z39" s="4" t="s">
        <v>2</v>
      </c>
      <c r="AA39" s="4" t="s">
        <v>2</v>
      </c>
      <c r="AB39" s="4" t="s">
        <v>2</v>
      </c>
      <c r="AC39" s="4" t="s">
        <v>2</v>
      </c>
      <c r="AD39" s="4" t="s">
        <v>2</v>
      </c>
      <c r="AE39" s="4" t="s">
        <v>2</v>
      </c>
      <c r="AF39" s="4" t="s">
        <v>2</v>
      </c>
      <c r="AG39" s="4" t="s">
        <v>2</v>
      </c>
      <c r="AH39" s="4" t="s">
        <v>2</v>
      </c>
      <c r="AI39" s="4" t="s">
        <v>2</v>
      </c>
      <c r="AJ39" s="4" t="s">
        <v>2</v>
      </c>
      <c r="AK39" s="4" t="s">
        <v>2</v>
      </c>
      <c r="AL39" s="4" t="s">
        <v>2</v>
      </c>
      <c r="AM39" s="4" t="s">
        <v>2</v>
      </c>
      <c r="AN39" s="4" t="s">
        <v>2</v>
      </c>
      <c r="AO39" s="4" t="s">
        <v>2</v>
      </c>
      <c r="AP39" s="4" t="s">
        <v>2</v>
      </c>
      <c r="AQ39" s="4" t="s">
        <v>2</v>
      </c>
      <c r="AR39" s="4" t="s">
        <v>2</v>
      </c>
      <c r="AS39" s="4" t="s">
        <v>2</v>
      </c>
      <c r="AT39" s="4" t="s">
        <v>2</v>
      </c>
      <c r="AU39" s="4" t="s">
        <v>2</v>
      </c>
      <c r="AV39" s="4" t="s">
        <v>2</v>
      </c>
      <c r="AW39" s="4" t="s">
        <v>2</v>
      </c>
      <c r="AX39" s="4" t="s">
        <v>2</v>
      </c>
      <c r="AY39" s="4" t="s">
        <v>2</v>
      </c>
      <c r="AZ39" s="4" t="s">
        <v>2</v>
      </c>
      <c r="BA39" s="4" t="s">
        <v>2</v>
      </c>
      <c r="BB39" s="4" t="s">
        <v>2</v>
      </c>
      <c r="BC39" s="4">
        <v>295000</v>
      </c>
      <c r="BD39" s="4">
        <v>295000</v>
      </c>
      <c r="BE39" s="4">
        <v>295000</v>
      </c>
      <c r="BF39" s="4">
        <v>295000</v>
      </c>
      <c r="BG39" s="4">
        <v>295000</v>
      </c>
      <c r="BH39" s="4">
        <v>295000</v>
      </c>
      <c r="BI39" s="4">
        <v>295000</v>
      </c>
      <c r="BJ39" s="4">
        <v>362416.26896551723</v>
      </c>
      <c r="BK39" s="4">
        <v>362416.26896551723</v>
      </c>
      <c r="BL39" s="4">
        <v>362416.26896551723</v>
      </c>
    </row>
    <row r="40" spans="1:64" x14ac:dyDescent="0.2">
      <c r="A40" s="3" t="s">
        <v>40</v>
      </c>
      <c r="B40" s="4" t="s">
        <v>2</v>
      </c>
      <c r="C40" s="4" t="s">
        <v>2</v>
      </c>
      <c r="D40" s="4" t="s">
        <v>2</v>
      </c>
      <c r="E40" s="4" t="s">
        <v>2</v>
      </c>
      <c r="F40" s="4" t="s">
        <v>2</v>
      </c>
      <c r="G40" s="4" t="s">
        <v>2</v>
      </c>
      <c r="H40" s="4" t="s">
        <v>2</v>
      </c>
      <c r="I40" s="4" t="s">
        <v>2</v>
      </c>
      <c r="J40" s="4" t="s">
        <v>2</v>
      </c>
      <c r="K40" s="4" t="s">
        <v>2</v>
      </c>
      <c r="L40" s="4" t="s">
        <v>2</v>
      </c>
      <c r="M40" s="4" t="s">
        <v>2</v>
      </c>
      <c r="N40" s="4" t="s">
        <v>2</v>
      </c>
      <c r="O40" s="4" t="s">
        <v>2</v>
      </c>
      <c r="P40" s="4" t="s">
        <v>2</v>
      </c>
      <c r="Q40" s="4" t="s">
        <v>2</v>
      </c>
      <c r="R40" s="4" t="s">
        <v>2</v>
      </c>
      <c r="S40" s="4" t="s">
        <v>2</v>
      </c>
      <c r="T40" s="4" t="s">
        <v>2</v>
      </c>
      <c r="U40" s="4" t="s">
        <v>2</v>
      </c>
      <c r="V40" s="4" t="s">
        <v>2</v>
      </c>
      <c r="W40" s="4" t="s">
        <v>2</v>
      </c>
      <c r="X40" s="4" t="s">
        <v>2</v>
      </c>
      <c r="Y40" s="4" t="s">
        <v>2</v>
      </c>
      <c r="Z40" s="4" t="s">
        <v>2</v>
      </c>
      <c r="AA40" s="4" t="s">
        <v>2</v>
      </c>
      <c r="AB40" s="4" t="s">
        <v>2</v>
      </c>
      <c r="AC40" s="4" t="s">
        <v>2</v>
      </c>
      <c r="AD40" s="4" t="s">
        <v>2</v>
      </c>
      <c r="AE40" s="4" t="s">
        <v>2</v>
      </c>
      <c r="AF40" s="4" t="s">
        <v>2</v>
      </c>
      <c r="AG40" s="4" t="s">
        <v>2</v>
      </c>
      <c r="AH40" s="4" t="s">
        <v>2</v>
      </c>
      <c r="AI40" s="4" t="s">
        <v>2</v>
      </c>
      <c r="AJ40" s="4" t="s">
        <v>2</v>
      </c>
      <c r="AK40" s="4" t="s">
        <v>2</v>
      </c>
      <c r="AL40" s="4" t="s">
        <v>2</v>
      </c>
      <c r="AM40" s="4" t="s">
        <v>2</v>
      </c>
      <c r="AN40" s="4" t="s">
        <v>2</v>
      </c>
      <c r="AO40" s="4" t="s">
        <v>2</v>
      </c>
      <c r="AP40" s="4" t="s">
        <v>2</v>
      </c>
      <c r="AQ40" s="4" t="s">
        <v>2</v>
      </c>
      <c r="AR40" s="4" t="s">
        <v>2</v>
      </c>
      <c r="AS40" s="4" t="s">
        <v>2</v>
      </c>
      <c r="AT40" s="4" t="s">
        <v>2</v>
      </c>
      <c r="AU40" s="4" t="s">
        <v>2</v>
      </c>
      <c r="AV40" s="4" t="s">
        <v>2</v>
      </c>
      <c r="AW40" s="4" t="s">
        <v>2</v>
      </c>
      <c r="AX40" s="4" t="s">
        <v>2</v>
      </c>
      <c r="AY40" s="4" t="s">
        <v>2</v>
      </c>
      <c r="AZ40" s="4" t="s">
        <v>2</v>
      </c>
      <c r="BA40" s="4" t="s">
        <v>2</v>
      </c>
      <c r="BB40" s="4" t="s">
        <v>2</v>
      </c>
      <c r="BC40" s="4">
        <v>356757.08108108107</v>
      </c>
      <c r="BD40" s="4">
        <v>356757.08108108107</v>
      </c>
      <c r="BE40" s="4">
        <v>356757.08108108107</v>
      </c>
      <c r="BF40" s="4">
        <v>356757.08108108107</v>
      </c>
      <c r="BG40" s="4">
        <v>356757.08108108107</v>
      </c>
      <c r="BH40" s="4">
        <v>356757.08108108107</v>
      </c>
      <c r="BI40" s="4">
        <v>356757.08108108107</v>
      </c>
      <c r="BJ40" s="4">
        <v>356757.08108108107</v>
      </c>
      <c r="BK40" s="4">
        <v>356757.08108108107</v>
      </c>
      <c r="BL40" s="4">
        <v>356757.08108108107</v>
      </c>
    </row>
    <row r="41" spans="1:64" x14ac:dyDescent="0.2">
      <c r="A41" s="3" t="s">
        <v>41</v>
      </c>
      <c r="B41" s="4" t="s">
        <v>2</v>
      </c>
      <c r="C41" s="4" t="s">
        <v>2</v>
      </c>
      <c r="D41" s="4" t="s">
        <v>2</v>
      </c>
      <c r="E41" s="4" t="s">
        <v>2</v>
      </c>
      <c r="F41" s="4" t="s">
        <v>2</v>
      </c>
      <c r="G41" s="4" t="s">
        <v>2</v>
      </c>
      <c r="H41" s="4" t="s">
        <v>2</v>
      </c>
      <c r="I41" s="4" t="s">
        <v>2</v>
      </c>
      <c r="J41" s="4" t="s">
        <v>2</v>
      </c>
      <c r="K41" s="4" t="s">
        <v>2</v>
      </c>
      <c r="L41" s="4" t="s">
        <v>2</v>
      </c>
      <c r="M41" s="4" t="s">
        <v>2</v>
      </c>
      <c r="N41" s="4" t="s">
        <v>2</v>
      </c>
      <c r="O41" s="4" t="s">
        <v>2</v>
      </c>
      <c r="P41" s="4" t="s">
        <v>2</v>
      </c>
      <c r="Q41" s="4" t="s">
        <v>2</v>
      </c>
      <c r="R41" s="4" t="s">
        <v>2</v>
      </c>
      <c r="S41" s="4" t="s">
        <v>2</v>
      </c>
      <c r="T41" s="4" t="s">
        <v>2</v>
      </c>
      <c r="U41" s="4" t="s">
        <v>2</v>
      </c>
      <c r="V41" s="4" t="s">
        <v>2</v>
      </c>
      <c r="W41" s="4" t="s">
        <v>2</v>
      </c>
      <c r="X41" s="4" t="s">
        <v>2</v>
      </c>
      <c r="Y41" s="4" t="s">
        <v>2</v>
      </c>
      <c r="Z41" s="4" t="s">
        <v>2</v>
      </c>
      <c r="AA41" s="4" t="s">
        <v>2</v>
      </c>
      <c r="AB41" s="4" t="s">
        <v>2</v>
      </c>
      <c r="AC41" s="4" t="s">
        <v>2</v>
      </c>
      <c r="AD41" s="4" t="s">
        <v>2</v>
      </c>
      <c r="AE41" s="4" t="s">
        <v>2</v>
      </c>
      <c r="AF41" s="4" t="s">
        <v>2</v>
      </c>
      <c r="AG41" s="4" t="s">
        <v>2</v>
      </c>
      <c r="AH41" s="4" t="s">
        <v>2</v>
      </c>
      <c r="AI41" s="4" t="s">
        <v>2</v>
      </c>
      <c r="AJ41" s="4" t="s">
        <v>2</v>
      </c>
      <c r="AK41" s="4" t="s">
        <v>2</v>
      </c>
      <c r="AL41" s="4" t="s">
        <v>2</v>
      </c>
      <c r="AM41" s="4" t="s">
        <v>2</v>
      </c>
      <c r="AN41" s="4" t="s">
        <v>2</v>
      </c>
      <c r="AO41" s="4" t="s">
        <v>2</v>
      </c>
      <c r="AP41" s="4" t="s">
        <v>2</v>
      </c>
      <c r="AQ41" s="4" t="s">
        <v>2</v>
      </c>
      <c r="AR41" s="4" t="s">
        <v>2</v>
      </c>
      <c r="AS41" s="4" t="s">
        <v>2</v>
      </c>
      <c r="AT41" s="4" t="s">
        <v>2</v>
      </c>
      <c r="AU41" s="4" t="s">
        <v>2</v>
      </c>
      <c r="AV41" s="4" t="s">
        <v>2</v>
      </c>
      <c r="AW41" s="4" t="s">
        <v>2</v>
      </c>
      <c r="AX41" s="4" t="s">
        <v>2</v>
      </c>
      <c r="AY41" s="4" t="s">
        <v>2</v>
      </c>
      <c r="AZ41" s="4" t="s">
        <v>2</v>
      </c>
      <c r="BA41" s="4" t="s">
        <v>2</v>
      </c>
      <c r="BB41" s="4" t="s">
        <v>2</v>
      </c>
      <c r="BC41" s="4" t="s">
        <v>2</v>
      </c>
      <c r="BD41" s="4" t="s">
        <v>2</v>
      </c>
      <c r="BE41" s="4" t="s">
        <v>2</v>
      </c>
      <c r="BF41" s="4" t="s">
        <v>2</v>
      </c>
      <c r="BG41" s="4" t="s">
        <v>2</v>
      </c>
      <c r="BH41" s="4" t="s">
        <v>2</v>
      </c>
      <c r="BI41" s="4" t="s">
        <v>2</v>
      </c>
      <c r="BJ41" s="4" t="s">
        <v>2</v>
      </c>
      <c r="BK41" s="4">
        <v>356250</v>
      </c>
      <c r="BL41" s="4">
        <v>356250</v>
      </c>
    </row>
    <row r="42" spans="1:64" x14ac:dyDescent="0.2">
      <c r="A42" s="3" t="s">
        <v>42</v>
      </c>
      <c r="B42" s="4" t="s">
        <v>2</v>
      </c>
      <c r="C42" s="4" t="s">
        <v>2</v>
      </c>
      <c r="D42" s="4" t="s">
        <v>2</v>
      </c>
      <c r="E42" s="4" t="s">
        <v>2</v>
      </c>
      <c r="F42" s="4" t="s">
        <v>2</v>
      </c>
      <c r="G42" s="4" t="s">
        <v>2</v>
      </c>
      <c r="H42" s="4" t="s">
        <v>2</v>
      </c>
      <c r="I42" s="4" t="s">
        <v>2</v>
      </c>
      <c r="J42" s="4" t="s">
        <v>2</v>
      </c>
      <c r="K42" s="4" t="s">
        <v>2</v>
      </c>
      <c r="L42" s="4" t="s">
        <v>2</v>
      </c>
      <c r="M42" s="4" t="s">
        <v>2</v>
      </c>
      <c r="N42" s="4" t="s">
        <v>2</v>
      </c>
      <c r="O42" s="4" t="s">
        <v>2</v>
      </c>
      <c r="P42" s="4" t="s">
        <v>2</v>
      </c>
      <c r="Q42" s="4" t="s">
        <v>2</v>
      </c>
      <c r="R42" s="4" t="s">
        <v>2</v>
      </c>
      <c r="S42" s="4" t="s">
        <v>2</v>
      </c>
      <c r="T42" s="4" t="s">
        <v>2</v>
      </c>
      <c r="U42" s="4" t="s">
        <v>2</v>
      </c>
      <c r="V42" s="4" t="s">
        <v>2</v>
      </c>
      <c r="W42" s="4" t="s">
        <v>2</v>
      </c>
      <c r="X42" s="4" t="s">
        <v>2</v>
      </c>
      <c r="Y42" s="4" t="s">
        <v>2</v>
      </c>
      <c r="Z42" s="4" t="s">
        <v>2</v>
      </c>
      <c r="AA42" s="4" t="s">
        <v>2</v>
      </c>
      <c r="AB42" s="4" t="s">
        <v>2</v>
      </c>
      <c r="AC42" s="4" t="s">
        <v>2</v>
      </c>
      <c r="AD42" s="4" t="s">
        <v>2</v>
      </c>
      <c r="AE42" s="4" t="s">
        <v>2</v>
      </c>
      <c r="AF42" s="4" t="s">
        <v>2</v>
      </c>
      <c r="AG42" s="4" t="s">
        <v>2</v>
      </c>
      <c r="AH42" s="4" t="s">
        <v>2</v>
      </c>
      <c r="AI42" s="4" t="s">
        <v>2</v>
      </c>
      <c r="AJ42" s="4" t="s">
        <v>2</v>
      </c>
      <c r="AK42" s="4" t="s">
        <v>2</v>
      </c>
      <c r="AL42" s="4" t="s">
        <v>2</v>
      </c>
      <c r="AM42" s="4" t="s">
        <v>2</v>
      </c>
      <c r="AN42" s="4" t="s">
        <v>2</v>
      </c>
      <c r="AO42" s="4" t="s">
        <v>2</v>
      </c>
      <c r="AP42" s="4" t="s">
        <v>2</v>
      </c>
      <c r="AQ42" s="4" t="s">
        <v>2</v>
      </c>
      <c r="AR42" s="4" t="s">
        <v>2</v>
      </c>
      <c r="AS42" s="4" t="s">
        <v>2</v>
      </c>
      <c r="AT42" s="4" t="s">
        <v>2</v>
      </c>
      <c r="AU42" s="4" t="s">
        <v>2</v>
      </c>
      <c r="AV42" s="4" t="s">
        <v>2</v>
      </c>
      <c r="AW42" s="4" t="s">
        <v>2</v>
      </c>
      <c r="AX42" s="4" t="s">
        <v>2</v>
      </c>
      <c r="AY42" s="4" t="s">
        <v>2</v>
      </c>
      <c r="AZ42" s="4" t="s">
        <v>2</v>
      </c>
      <c r="BA42" s="4" t="s">
        <v>2</v>
      </c>
      <c r="BB42" s="4" t="s">
        <v>2</v>
      </c>
      <c r="BC42" s="4" t="s">
        <v>2</v>
      </c>
      <c r="BD42" s="4" t="s">
        <v>2</v>
      </c>
      <c r="BE42" s="4" t="s">
        <v>2</v>
      </c>
      <c r="BF42" s="4" t="s">
        <v>2</v>
      </c>
      <c r="BG42" s="4" t="s">
        <v>2</v>
      </c>
      <c r="BH42" s="4" t="s">
        <v>2</v>
      </c>
      <c r="BI42" s="4">
        <v>341921.05263157899</v>
      </c>
      <c r="BJ42" s="4">
        <v>341921.05263157899</v>
      </c>
      <c r="BK42" s="4">
        <v>341921.05263157899</v>
      </c>
      <c r="BL42" s="4">
        <v>341921.05263157899</v>
      </c>
    </row>
    <row r="43" spans="1:64" x14ac:dyDescent="0.2">
      <c r="A43" s="3" t="s">
        <v>43</v>
      </c>
      <c r="B43" s="4" t="s">
        <v>2</v>
      </c>
      <c r="C43" s="4" t="s">
        <v>2</v>
      </c>
      <c r="D43" s="4">
        <v>106000</v>
      </c>
      <c r="E43" s="4">
        <v>106000</v>
      </c>
      <c r="F43" s="4">
        <v>106000</v>
      </c>
      <c r="G43" s="4">
        <v>106000</v>
      </c>
      <c r="H43" s="4">
        <v>106000</v>
      </c>
      <c r="I43" s="4">
        <v>106000</v>
      </c>
      <c r="J43" s="4">
        <v>106000</v>
      </c>
      <c r="K43" s="4">
        <v>164796</v>
      </c>
      <c r="L43" s="4">
        <v>164796</v>
      </c>
      <c r="M43" s="4">
        <v>164796</v>
      </c>
      <c r="N43" s="4">
        <v>164799.96</v>
      </c>
      <c r="O43" s="4">
        <v>164796</v>
      </c>
      <c r="P43" s="4">
        <v>164796</v>
      </c>
      <c r="Q43" s="4">
        <v>164796</v>
      </c>
      <c r="R43" s="4">
        <v>164796</v>
      </c>
      <c r="S43" s="4">
        <v>164796</v>
      </c>
      <c r="T43" s="4">
        <v>164796</v>
      </c>
      <c r="U43" s="4">
        <v>164796</v>
      </c>
      <c r="V43" s="4">
        <v>164796</v>
      </c>
      <c r="W43" s="4">
        <v>200796</v>
      </c>
      <c r="X43" s="4">
        <v>205596</v>
      </c>
      <c r="Y43" s="4">
        <v>205596</v>
      </c>
      <c r="Z43" s="4">
        <v>252796</v>
      </c>
      <c r="AA43" s="4">
        <v>252796</v>
      </c>
      <c r="AB43" s="4">
        <v>252796</v>
      </c>
      <c r="AC43" s="4">
        <v>252796</v>
      </c>
      <c r="AD43" s="4">
        <v>252796</v>
      </c>
      <c r="AE43" s="4">
        <v>252796</v>
      </c>
      <c r="AF43" s="4">
        <v>252796</v>
      </c>
      <c r="AG43" s="4">
        <v>277996</v>
      </c>
      <c r="AH43" s="4">
        <v>256996</v>
      </c>
      <c r="AI43" s="4">
        <v>280996</v>
      </c>
      <c r="AJ43" s="4">
        <v>268996</v>
      </c>
      <c r="AK43" s="4">
        <v>268996</v>
      </c>
      <c r="AL43" s="4">
        <v>309736</v>
      </c>
      <c r="AM43" s="4">
        <v>309736</v>
      </c>
      <c r="AN43" s="4">
        <v>342284</v>
      </c>
      <c r="AO43" s="4">
        <v>301544</v>
      </c>
      <c r="AP43" s="4">
        <v>301544</v>
      </c>
      <c r="AQ43" s="4">
        <v>301544</v>
      </c>
      <c r="AR43" s="4">
        <v>301544</v>
      </c>
      <c r="AS43" s="4">
        <v>301544</v>
      </c>
      <c r="AT43" s="4">
        <v>301544</v>
      </c>
      <c r="AU43" s="4">
        <v>301544</v>
      </c>
      <c r="AV43" s="4">
        <v>301544</v>
      </c>
      <c r="AW43" s="4">
        <v>301544</v>
      </c>
      <c r="AX43" s="4">
        <v>301544</v>
      </c>
      <c r="AY43" s="4">
        <v>301544</v>
      </c>
      <c r="AZ43" s="4">
        <v>301544</v>
      </c>
      <c r="BA43" s="4">
        <v>301544</v>
      </c>
      <c r="BB43" s="4">
        <v>301544</v>
      </c>
      <c r="BC43" s="4">
        <v>301544</v>
      </c>
      <c r="BD43" s="4">
        <v>301544</v>
      </c>
      <c r="BE43" s="4">
        <v>301544</v>
      </c>
      <c r="BF43" s="4">
        <v>337544</v>
      </c>
      <c r="BG43" s="4">
        <v>337544</v>
      </c>
      <c r="BH43" s="4">
        <v>337544</v>
      </c>
      <c r="BI43" s="4">
        <v>337544</v>
      </c>
      <c r="BJ43" s="4">
        <v>337544</v>
      </c>
      <c r="BK43" s="4">
        <v>337544</v>
      </c>
      <c r="BL43" s="4">
        <v>337544</v>
      </c>
    </row>
    <row r="44" spans="1:64" x14ac:dyDescent="0.2">
      <c r="A44" s="3" t="s">
        <v>44</v>
      </c>
      <c r="B44" s="4" t="s">
        <v>2</v>
      </c>
      <c r="C44" s="4" t="s">
        <v>2</v>
      </c>
      <c r="D44" s="4" t="s">
        <v>2</v>
      </c>
      <c r="E44" s="4" t="s">
        <v>2</v>
      </c>
      <c r="F44" s="4" t="s">
        <v>2</v>
      </c>
      <c r="G44" s="4" t="s">
        <v>2</v>
      </c>
      <c r="H44" s="4" t="s">
        <v>2</v>
      </c>
      <c r="I44" s="4" t="s">
        <v>2</v>
      </c>
      <c r="J44" s="4" t="s">
        <v>2</v>
      </c>
      <c r="K44" s="4" t="s">
        <v>2</v>
      </c>
      <c r="L44" s="4" t="s">
        <v>2</v>
      </c>
      <c r="M44" s="4" t="s">
        <v>2</v>
      </c>
      <c r="N44" s="4" t="s">
        <v>2</v>
      </c>
      <c r="O44" s="4" t="s">
        <v>2</v>
      </c>
      <c r="P44" s="4" t="s">
        <v>2</v>
      </c>
      <c r="Q44" s="4" t="s">
        <v>2</v>
      </c>
      <c r="R44" s="4" t="s">
        <v>2</v>
      </c>
      <c r="S44" s="4" t="s">
        <v>2</v>
      </c>
      <c r="T44" s="4" t="s">
        <v>2</v>
      </c>
      <c r="U44" s="4" t="s">
        <v>2</v>
      </c>
      <c r="V44" s="4" t="s">
        <v>2</v>
      </c>
      <c r="W44" s="4" t="s">
        <v>2</v>
      </c>
      <c r="X44" s="4" t="s">
        <v>2</v>
      </c>
      <c r="Y44" s="4" t="s">
        <v>2</v>
      </c>
      <c r="Z44" s="4" t="s">
        <v>2</v>
      </c>
      <c r="AA44" s="4" t="s">
        <v>2</v>
      </c>
      <c r="AB44" s="4" t="s">
        <v>2</v>
      </c>
      <c r="AC44" s="4" t="s">
        <v>2</v>
      </c>
      <c r="AD44" s="4" t="s">
        <v>2</v>
      </c>
      <c r="AE44" s="4" t="s">
        <v>2</v>
      </c>
      <c r="AF44" s="4" t="s">
        <v>2</v>
      </c>
      <c r="AG44" s="4" t="s">
        <v>2</v>
      </c>
      <c r="AH44" s="4" t="s">
        <v>2</v>
      </c>
      <c r="AI44" s="4" t="s">
        <v>2</v>
      </c>
      <c r="AJ44" s="4" t="s">
        <v>2</v>
      </c>
      <c r="AK44" s="4" t="s">
        <v>2</v>
      </c>
      <c r="AL44" s="4" t="s">
        <v>2</v>
      </c>
      <c r="AM44" s="4" t="s">
        <v>2</v>
      </c>
      <c r="AN44" s="4" t="s">
        <v>2</v>
      </c>
      <c r="AO44" s="4" t="s">
        <v>2</v>
      </c>
      <c r="AP44" s="4" t="s">
        <v>2</v>
      </c>
      <c r="AQ44" s="4" t="s">
        <v>2</v>
      </c>
      <c r="AR44" s="4" t="s">
        <v>2</v>
      </c>
      <c r="AS44" s="4" t="s">
        <v>2</v>
      </c>
      <c r="AT44" s="4" t="s">
        <v>2</v>
      </c>
      <c r="AU44" s="4" t="s">
        <v>2</v>
      </c>
      <c r="AV44" s="4" t="s">
        <v>2</v>
      </c>
      <c r="AW44" s="4" t="s">
        <v>2</v>
      </c>
      <c r="AX44" s="4" t="s">
        <v>2</v>
      </c>
      <c r="AY44" s="4" t="s">
        <v>2</v>
      </c>
      <c r="AZ44" s="4" t="s">
        <v>2</v>
      </c>
      <c r="BA44" s="4" t="s">
        <v>2</v>
      </c>
      <c r="BB44" s="4" t="s">
        <v>2</v>
      </c>
      <c r="BC44" s="4" t="s">
        <v>2</v>
      </c>
      <c r="BD44" s="4" t="s">
        <v>2</v>
      </c>
      <c r="BE44" s="4" t="s">
        <v>2</v>
      </c>
      <c r="BF44" s="4" t="s">
        <v>2</v>
      </c>
      <c r="BG44" s="4" t="s">
        <v>2</v>
      </c>
      <c r="BH44" s="4" t="s">
        <v>2</v>
      </c>
      <c r="BI44" s="4">
        <v>295000</v>
      </c>
      <c r="BJ44" s="4">
        <v>295000</v>
      </c>
      <c r="BK44" s="4">
        <v>295000</v>
      </c>
      <c r="BL44" s="4">
        <v>307000</v>
      </c>
    </row>
    <row r="45" spans="1:64" x14ac:dyDescent="0.2">
      <c r="A45" s="3" t="s">
        <v>45</v>
      </c>
      <c r="B45" s="4" t="s">
        <v>2</v>
      </c>
      <c r="C45" s="4" t="s">
        <v>2</v>
      </c>
      <c r="D45" s="4" t="s">
        <v>2</v>
      </c>
      <c r="E45" s="4" t="s">
        <v>2</v>
      </c>
      <c r="F45" s="4" t="s">
        <v>2</v>
      </c>
      <c r="G45" s="4" t="s">
        <v>2</v>
      </c>
      <c r="H45" s="4" t="s">
        <v>2</v>
      </c>
      <c r="I45" s="4" t="s">
        <v>2</v>
      </c>
      <c r="J45" s="4" t="s">
        <v>2</v>
      </c>
      <c r="K45" s="4" t="s">
        <v>2</v>
      </c>
      <c r="L45" s="4" t="s">
        <v>2</v>
      </c>
      <c r="M45" s="4" t="s">
        <v>2</v>
      </c>
      <c r="N45" s="4" t="s">
        <v>2</v>
      </c>
      <c r="O45" s="4" t="s">
        <v>2</v>
      </c>
      <c r="P45" s="4" t="s">
        <v>2</v>
      </c>
      <c r="Q45" s="4" t="s">
        <v>2</v>
      </c>
      <c r="R45" s="4" t="s">
        <v>2</v>
      </c>
      <c r="S45" s="4" t="s">
        <v>2</v>
      </c>
      <c r="T45" s="4" t="s">
        <v>2</v>
      </c>
      <c r="U45" s="4" t="s">
        <v>2</v>
      </c>
      <c r="V45" s="4" t="s">
        <v>2</v>
      </c>
      <c r="W45" s="4" t="s">
        <v>2</v>
      </c>
      <c r="X45" s="4" t="s">
        <v>2</v>
      </c>
      <c r="Y45" s="4" t="s">
        <v>2</v>
      </c>
      <c r="Z45" s="4" t="s">
        <v>2</v>
      </c>
      <c r="AA45" s="4" t="s">
        <v>2</v>
      </c>
      <c r="AB45" s="4" t="s">
        <v>2</v>
      </c>
      <c r="AC45" s="4" t="s">
        <v>2</v>
      </c>
      <c r="AD45" s="4" t="s">
        <v>2</v>
      </c>
      <c r="AE45" s="4" t="s">
        <v>2</v>
      </c>
      <c r="AF45" s="4" t="s">
        <v>2</v>
      </c>
      <c r="AG45" s="4" t="s">
        <v>2</v>
      </c>
      <c r="AH45" s="4" t="s">
        <v>2</v>
      </c>
      <c r="AI45" s="4" t="s">
        <v>2</v>
      </c>
      <c r="AJ45" s="4" t="s">
        <v>2</v>
      </c>
      <c r="AK45" s="4" t="s">
        <v>2</v>
      </c>
      <c r="AL45" s="4" t="s">
        <v>2</v>
      </c>
      <c r="AM45" s="4" t="s">
        <v>2</v>
      </c>
      <c r="AN45" s="4" t="s">
        <v>2</v>
      </c>
      <c r="AO45" s="4" t="s">
        <v>2</v>
      </c>
      <c r="AP45" s="4" t="s">
        <v>2</v>
      </c>
      <c r="AQ45" s="4" t="s">
        <v>2</v>
      </c>
      <c r="AR45" s="4" t="s">
        <v>2</v>
      </c>
      <c r="AS45" s="4" t="s">
        <v>2</v>
      </c>
      <c r="AT45" s="4" t="s">
        <v>2</v>
      </c>
      <c r="AU45" s="4" t="s">
        <v>2</v>
      </c>
      <c r="AV45" s="4" t="s">
        <v>2</v>
      </c>
      <c r="AW45" s="4" t="s">
        <v>2</v>
      </c>
      <c r="AX45" s="4" t="s">
        <v>2</v>
      </c>
      <c r="AY45" s="4">
        <v>303764.10810810811</v>
      </c>
      <c r="AZ45" s="4">
        <v>303764.10810810811</v>
      </c>
      <c r="BA45" s="4">
        <v>303764.10810810811</v>
      </c>
      <c r="BB45" s="4">
        <v>303764.10810810811</v>
      </c>
      <c r="BC45" s="4">
        <v>303764.10810810811</v>
      </c>
      <c r="BD45" s="4">
        <v>303764.10810810811</v>
      </c>
      <c r="BE45" s="4">
        <v>303764.10810810811</v>
      </c>
      <c r="BF45" s="4">
        <v>303764.10810810811</v>
      </c>
      <c r="BG45" s="4">
        <v>303764.10810810811</v>
      </c>
      <c r="BH45" s="4">
        <v>303764.10810810811</v>
      </c>
      <c r="BI45" s="4">
        <v>303764.10810810811</v>
      </c>
      <c r="BJ45" s="4">
        <v>303764.10810810811</v>
      </c>
      <c r="BK45" s="4">
        <v>303764.10810810811</v>
      </c>
      <c r="BL45" s="4">
        <v>303764.10810810811</v>
      </c>
    </row>
    <row r="46" spans="1:64" x14ac:dyDescent="0.2">
      <c r="A46" s="3" t="s">
        <v>46</v>
      </c>
      <c r="B46" s="4" t="s">
        <v>2</v>
      </c>
      <c r="C46" s="4" t="s">
        <v>2</v>
      </c>
      <c r="D46" s="4" t="s">
        <v>2</v>
      </c>
      <c r="E46" s="4" t="s">
        <v>2</v>
      </c>
      <c r="F46" s="4" t="s">
        <v>2</v>
      </c>
      <c r="G46" s="4" t="s">
        <v>2</v>
      </c>
      <c r="H46" s="4" t="s">
        <v>2</v>
      </c>
      <c r="I46" s="4" t="s">
        <v>2</v>
      </c>
      <c r="J46" s="4" t="s">
        <v>2</v>
      </c>
      <c r="K46" s="4" t="s">
        <v>2</v>
      </c>
      <c r="L46" s="4" t="s">
        <v>2</v>
      </c>
      <c r="M46" s="4" t="s">
        <v>2</v>
      </c>
      <c r="N46" s="4" t="s">
        <v>2</v>
      </c>
      <c r="O46" s="4" t="s">
        <v>2</v>
      </c>
      <c r="P46" s="4" t="s">
        <v>2</v>
      </c>
      <c r="Q46" s="4" t="s">
        <v>2</v>
      </c>
      <c r="R46" s="4" t="s">
        <v>2</v>
      </c>
      <c r="S46" s="4" t="s">
        <v>2</v>
      </c>
      <c r="T46" s="4" t="s">
        <v>2</v>
      </c>
      <c r="U46" s="4" t="s">
        <v>2</v>
      </c>
      <c r="V46" s="4" t="s">
        <v>2</v>
      </c>
      <c r="W46" s="4" t="s">
        <v>2</v>
      </c>
      <c r="X46" s="4" t="s">
        <v>2</v>
      </c>
      <c r="Y46" s="4" t="s">
        <v>2</v>
      </c>
      <c r="Z46" s="4" t="s">
        <v>2</v>
      </c>
      <c r="AA46" s="4" t="s">
        <v>2</v>
      </c>
      <c r="AB46" s="4" t="s">
        <v>2</v>
      </c>
      <c r="AC46" s="4" t="s">
        <v>2</v>
      </c>
      <c r="AD46" s="4" t="s">
        <v>2</v>
      </c>
      <c r="AE46" s="4" t="s">
        <v>2</v>
      </c>
      <c r="AF46" s="4" t="s">
        <v>2</v>
      </c>
      <c r="AG46" s="4" t="s">
        <v>2</v>
      </c>
      <c r="AH46" s="4" t="s">
        <v>2</v>
      </c>
      <c r="AI46" s="4" t="s">
        <v>2</v>
      </c>
      <c r="AJ46" s="4" t="s">
        <v>2</v>
      </c>
      <c r="AK46" s="4" t="s">
        <v>2</v>
      </c>
      <c r="AL46" s="4" t="s">
        <v>2</v>
      </c>
      <c r="AM46" s="4" t="s">
        <v>2</v>
      </c>
      <c r="AN46" s="4" t="s">
        <v>2</v>
      </c>
      <c r="AO46" s="4" t="s">
        <v>2</v>
      </c>
      <c r="AP46" s="4" t="s">
        <v>2</v>
      </c>
      <c r="AQ46" s="4" t="s">
        <v>2</v>
      </c>
      <c r="AR46" s="4" t="s">
        <v>2</v>
      </c>
      <c r="AS46" s="4" t="s">
        <v>2</v>
      </c>
      <c r="AT46" s="4" t="s">
        <v>2</v>
      </c>
      <c r="AU46" s="4" t="s">
        <v>2</v>
      </c>
      <c r="AV46" s="4" t="s">
        <v>2</v>
      </c>
      <c r="AW46" s="4" t="s">
        <v>2</v>
      </c>
      <c r="AX46" s="4" t="s">
        <v>2</v>
      </c>
      <c r="AY46" s="4" t="s">
        <v>2</v>
      </c>
      <c r="AZ46" s="4" t="s">
        <v>2</v>
      </c>
      <c r="BA46" s="4" t="s">
        <v>2</v>
      </c>
      <c r="BB46" s="4" t="s">
        <v>2</v>
      </c>
      <c r="BC46" s="4" t="s">
        <v>2</v>
      </c>
      <c r="BD46" s="4" t="s">
        <v>2</v>
      </c>
      <c r="BE46" s="4" t="s">
        <v>2</v>
      </c>
      <c r="BF46" s="4" t="s">
        <v>2</v>
      </c>
      <c r="BG46" s="4" t="s">
        <v>2</v>
      </c>
      <c r="BH46" s="4" t="s">
        <v>2</v>
      </c>
      <c r="BI46" s="4" t="s">
        <v>2</v>
      </c>
      <c r="BJ46" s="4" t="s">
        <v>2</v>
      </c>
      <c r="BK46" s="4" t="s">
        <v>2</v>
      </c>
      <c r="BL46" s="4">
        <v>302883.30000000005</v>
      </c>
    </row>
    <row r="47" spans="1:64" x14ac:dyDescent="0.2">
      <c r="A47" s="3" t="s">
        <v>47</v>
      </c>
      <c r="B47" s="4" t="s">
        <v>2</v>
      </c>
      <c r="C47" s="4" t="s">
        <v>2</v>
      </c>
      <c r="D47" s="4" t="s">
        <v>2</v>
      </c>
      <c r="E47" s="4" t="s">
        <v>2</v>
      </c>
      <c r="F47" s="4" t="s">
        <v>2</v>
      </c>
      <c r="G47" s="4" t="s">
        <v>2</v>
      </c>
      <c r="H47" s="4" t="s">
        <v>2</v>
      </c>
      <c r="I47" s="4" t="s">
        <v>2</v>
      </c>
      <c r="J47" s="4" t="s">
        <v>2</v>
      </c>
      <c r="K47" s="4" t="s">
        <v>2</v>
      </c>
      <c r="L47" s="4" t="s">
        <v>2</v>
      </c>
      <c r="M47" s="4" t="s">
        <v>2</v>
      </c>
      <c r="N47" s="4" t="s">
        <v>2</v>
      </c>
      <c r="O47" s="4" t="s">
        <v>2</v>
      </c>
      <c r="P47" s="4" t="s">
        <v>2</v>
      </c>
      <c r="Q47" s="4" t="s">
        <v>2</v>
      </c>
      <c r="R47" s="4" t="s">
        <v>2</v>
      </c>
      <c r="S47" s="4" t="s">
        <v>2</v>
      </c>
      <c r="T47" s="4" t="s">
        <v>2</v>
      </c>
      <c r="U47" s="4" t="s">
        <v>2</v>
      </c>
      <c r="V47" s="4" t="s">
        <v>2</v>
      </c>
      <c r="W47" s="4" t="s">
        <v>2</v>
      </c>
      <c r="X47" s="4" t="s">
        <v>2</v>
      </c>
      <c r="Y47" s="4" t="s">
        <v>2</v>
      </c>
      <c r="Z47" s="4" t="s">
        <v>2</v>
      </c>
      <c r="AA47" s="4" t="s">
        <v>2</v>
      </c>
      <c r="AB47" s="4" t="s">
        <v>2</v>
      </c>
      <c r="AC47" s="4" t="s">
        <v>2</v>
      </c>
      <c r="AD47" s="4" t="s">
        <v>2</v>
      </c>
      <c r="AE47" s="4" t="s">
        <v>2</v>
      </c>
      <c r="AF47" s="4" t="s">
        <v>2</v>
      </c>
      <c r="AG47" s="4" t="s">
        <v>2</v>
      </c>
      <c r="AH47" s="4" t="s">
        <v>2</v>
      </c>
      <c r="AI47" s="4" t="s">
        <v>2</v>
      </c>
      <c r="AJ47" s="4" t="s">
        <v>2</v>
      </c>
      <c r="AK47" s="4" t="s">
        <v>2</v>
      </c>
      <c r="AL47" s="4" t="s">
        <v>2</v>
      </c>
      <c r="AM47" s="4" t="s">
        <v>2</v>
      </c>
      <c r="AN47" s="4" t="s">
        <v>2</v>
      </c>
      <c r="AO47" s="4" t="s">
        <v>2</v>
      </c>
      <c r="AP47" s="4" t="s">
        <v>2</v>
      </c>
      <c r="AQ47" s="4">
        <v>150000</v>
      </c>
      <c r="AR47" s="4">
        <v>150000</v>
      </c>
      <c r="AS47" s="4">
        <v>150000</v>
      </c>
      <c r="AT47" s="4">
        <v>150000</v>
      </c>
      <c r="AU47" s="4">
        <v>150000</v>
      </c>
      <c r="AV47" s="4">
        <v>150000</v>
      </c>
      <c r="AW47" s="4">
        <v>150000</v>
      </c>
      <c r="AX47" s="4">
        <v>150000</v>
      </c>
      <c r="AY47" s="4">
        <v>150000</v>
      </c>
      <c r="AZ47" s="4">
        <v>150000</v>
      </c>
      <c r="BA47" s="4">
        <v>150000</v>
      </c>
      <c r="BB47" s="4">
        <v>276000</v>
      </c>
      <c r="BC47" s="4">
        <v>297000</v>
      </c>
      <c r="BD47" s="4">
        <v>297000</v>
      </c>
      <c r="BE47" s="4">
        <v>297000</v>
      </c>
      <c r="BF47" s="4">
        <v>297000</v>
      </c>
      <c r="BG47" s="4">
        <v>297000</v>
      </c>
      <c r="BH47" s="4">
        <v>297000</v>
      </c>
      <c r="BI47" s="4">
        <v>297000</v>
      </c>
      <c r="BJ47" s="4">
        <v>297000</v>
      </c>
      <c r="BK47" s="4">
        <v>297000</v>
      </c>
      <c r="BL47" s="4">
        <v>297000</v>
      </c>
    </row>
    <row r="48" spans="1:64" x14ac:dyDescent="0.2">
      <c r="A48" s="3" t="s">
        <v>48</v>
      </c>
      <c r="B48" s="4" t="s">
        <v>2</v>
      </c>
      <c r="C48" s="4" t="s">
        <v>2</v>
      </c>
      <c r="D48" s="4" t="s">
        <v>2</v>
      </c>
      <c r="E48" s="4" t="s">
        <v>2</v>
      </c>
      <c r="F48" s="4" t="s">
        <v>2</v>
      </c>
      <c r="G48" s="4" t="s">
        <v>2</v>
      </c>
      <c r="H48" s="4" t="s">
        <v>2</v>
      </c>
      <c r="I48" s="4" t="s">
        <v>2</v>
      </c>
      <c r="J48" s="4" t="s">
        <v>2</v>
      </c>
      <c r="K48" s="4" t="s">
        <v>2</v>
      </c>
      <c r="L48" s="4" t="s">
        <v>2</v>
      </c>
      <c r="M48" s="4" t="s">
        <v>2</v>
      </c>
      <c r="N48" s="4" t="s">
        <v>2</v>
      </c>
      <c r="O48" s="4" t="s">
        <v>2</v>
      </c>
      <c r="P48" s="4" t="s">
        <v>2</v>
      </c>
      <c r="Q48" s="4" t="s">
        <v>2</v>
      </c>
      <c r="R48" s="4" t="s">
        <v>2</v>
      </c>
      <c r="S48" s="4" t="s">
        <v>2</v>
      </c>
      <c r="T48" s="4" t="s">
        <v>2</v>
      </c>
      <c r="U48" s="4" t="s">
        <v>2</v>
      </c>
      <c r="V48" s="4" t="s">
        <v>2</v>
      </c>
      <c r="W48" s="4" t="s">
        <v>2</v>
      </c>
      <c r="X48" s="4" t="s">
        <v>2</v>
      </c>
      <c r="Y48" s="4" t="s">
        <v>2</v>
      </c>
      <c r="Z48" s="4" t="s">
        <v>2</v>
      </c>
      <c r="AA48" s="4" t="s">
        <v>2</v>
      </c>
      <c r="AB48" s="4" t="s">
        <v>2</v>
      </c>
      <c r="AC48" s="4" t="s">
        <v>2</v>
      </c>
      <c r="AD48" s="4" t="s">
        <v>2</v>
      </c>
      <c r="AE48" s="4" t="s">
        <v>2</v>
      </c>
      <c r="AF48" s="4" t="s">
        <v>2</v>
      </c>
      <c r="AG48" s="4" t="s">
        <v>2</v>
      </c>
      <c r="AH48" s="4" t="s">
        <v>2</v>
      </c>
      <c r="AI48" s="4" t="s">
        <v>2</v>
      </c>
      <c r="AJ48" s="4" t="s">
        <v>2</v>
      </c>
      <c r="AK48" s="4" t="s">
        <v>2</v>
      </c>
      <c r="AL48" s="4" t="s">
        <v>2</v>
      </c>
      <c r="AM48" s="4" t="s">
        <v>2</v>
      </c>
      <c r="AN48" s="4" t="s">
        <v>2</v>
      </c>
      <c r="AO48" s="4" t="s">
        <v>2</v>
      </c>
      <c r="AP48" s="4" t="s">
        <v>2</v>
      </c>
      <c r="AQ48" s="4" t="s">
        <v>2</v>
      </c>
      <c r="AR48" s="4" t="s">
        <v>2</v>
      </c>
      <c r="AS48" s="4" t="s">
        <v>2</v>
      </c>
      <c r="AT48" s="4" t="s">
        <v>2</v>
      </c>
      <c r="AU48" s="4" t="s">
        <v>2</v>
      </c>
      <c r="AV48" s="4" t="s">
        <v>2</v>
      </c>
      <c r="AW48" s="4">
        <v>171622.22</v>
      </c>
      <c r="AX48" s="4">
        <v>171622.22</v>
      </c>
      <c r="AY48" s="4">
        <v>171622.22</v>
      </c>
      <c r="AZ48" s="4">
        <v>171622.22</v>
      </c>
      <c r="BA48" s="4">
        <v>171622.22</v>
      </c>
      <c r="BB48" s="4">
        <v>171622.22</v>
      </c>
      <c r="BC48" s="4">
        <v>171622.22</v>
      </c>
      <c r="BD48" s="4">
        <v>171622.22</v>
      </c>
      <c r="BE48" s="4">
        <v>171622.22</v>
      </c>
      <c r="BF48" s="4">
        <v>171622.22</v>
      </c>
      <c r="BG48" s="4">
        <v>171622.22</v>
      </c>
      <c r="BH48" s="4">
        <v>288879.36285714287</v>
      </c>
      <c r="BI48" s="4">
        <v>288879.36285714287</v>
      </c>
      <c r="BJ48" s="4">
        <v>288879.36285714287</v>
      </c>
      <c r="BK48" s="4">
        <v>288879.36285714287</v>
      </c>
      <c r="BL48" s="4">
        <v>288879.36285714287</v>
      </c>
    </row>
    <row r="49" spans="1:64" x14ac:dyDescent="0.2">
      <c r="A49" s="3" t="s">
        <v>49</v>
      </c>
      <c r="B49" s="4" t="s">
        <v>2</v>
      </c>
      <c r="C49" s="4" t="s">
        <v>2</v>
      </c>
      <c r="D49" s="4" t="s">
        <v>2</v>
      </c>
      <c r="E49" s="4" t="s">
        <v>2</v>
      </c>
      <c r="F49" s="4" t="s">
        <v>2</v>
      </c>
      <c r="G49" s="4" t="s">
        <v>2</v>
      </c>
      <c r="H49" s="4" t="s">
        <v>2</v>
      </c>
      <c r="I49" s="4" t="s">
        <v>2</v>
      </c>
      <c r="J49" s="4" t="s">
        <v>2</v>
      </c>
      <c r="K49" s="4" t="s">
        <v>2</v>
      </c>
      <c r="L49" s="4" t="s">
        <v>2</v>
      </c>
      <c r="M49" s="4" t="s">
        <v>2</v>
      </c>
      <c r="N49" s="4" t="s">
        <v>2</v>
      </c>
      <c r="O49" s="4" t="s">
        <v>2</v>
      </c>
      <c r="P49" s="4" t="s">
        <v>2</v>
      </c>
      <c r="Q49" s="4" t="s">
        <v>2</v>
      </c>
      <c r="R49" s="4" t="s">
        <v>2</v>
      </c>
      <c r="S49" s="4" t="s">
        <v>2</v>
      </c>
      <c r="T49" s="4" t="s">
        <v>2</v>
      </c>
      <c r="U49" s="4" t="s">
        <v>2</v>
      </c>
      <c r="V49" s="4" t="s">
        <v>2</v>
      </c>
      <c r="W49" s="4" t="s">
        <v>2</v>
      </c>
      <c r="X49" s="4" t="s">
        <v>2</v>
      </c>
      <c r="Y49" s="4" t="s">
        <v>2</v>
      </c>
      <c r="Z49" s="4" t="s">
        <v>2</v>
      </c>
      <c r="AA49" s="4" t="s">
        <v>2</v>
      </c>
      <c r="AB49" s="4" t="s">
        <v>2</v>
      </c>
      <c r="AC49" s="4" t="s">
        <v>2</v>
      </c>
      <c r="AD49" s="4" t="s">
        <v>2</v>
      </c>
      <c r="AE49" s="4" t="s">
        <v>2</v>
      </c>
      <c r="AF49" s="4" t="s">
        <v>2</v>
      </c>
      <c r="AG49" s="4" t="s">
        <v>2</v>
      </c>
      <c r="AH49" s="4" t="s">
        <v>2</v>
      </c>
      <c r="AI49" s="4" t="s">
        <v>2</v>
      </c>
      <c r="AJ49" s="4" t="s">
        <v>2</v>
      </c>
      <c r="AK49" s="4" t="s">
        <v>2</v>
      </c>
      <c r="AL49" s="4" t="s">
        <v>2</v>
      </c>
      <c r="AM49" s="4" t="s">
        <v>2</v>
      </c>
      <c r="AN49" s="4" t="s">
        <v>2</v>
      </c>
      <c r="AO49" s="4" t="s">
        <v>2</v>
      </c>
      <c r="AP49" s="4" t="s">
        <v>2</v>
      </c>
      <c r="AQ49" s="4" t="s">
        <v>2</v>
      </c>
      <c r="AR49" s="4" t="s">
        <v>2</v>
      </c>
      <c r="AS49" s="4" t="s">
        <v>2</v>
      </c>
      <c r="AT49" s="4" t="s">
        <v>2</v>
      </c>
      <c r="AU49" s="4" t="s">
        <v>2</v>
      </c>
      <c r="AV49" s="4" t="s">
        <v>2</v>
      </c>
      <c r="AW49" s="4">
        <v>313846.15384615381</v>
      </c>
      <c r="AX49" s="4">
        <v>313846.15384615381</v>
      </c>
      <c r="AY49" s="4">
        <v>313846.15384615381</v>
      </c>
      <c r="AZ49" s="4">
        <v>313846.15384615381</v>
      </c>
      <c r="BA49" s="4">
        <v>313846.15384615381</v>
      </c>
      <c r="BB49" s="4">
        <v>313846.15384615381</v>
      </c>
      <c r="BC49" s="4">
        <v>313846.15384615381</v>
      </c>
      <c r="BD49" s="4">
        <v>284652</v>
      </c>
      <c r="BE49" s="4">
        <v>284652</v>
      </c>
      <c r="BF49" s="4">
        <v>284652</v>
      </c>
      <c r="BG49" s="4">
        <v>284652</v>
      </c>
      <c r="BH49" s="4">
        <v>284652</v>
      </c>
      <c r="BI49" s="4">
        <v>284652</v>
      </c>
      <c r="BJ49" s="4">
        <v>284652</v>
      </c>
      <c r="BK49" s="4">
        <v>284652</v>
      </c>
      <c r="BL49" s="4">
        <v>284652</v>
      </c>
    </row>
    <row r="50" spans="1:64" x14ac:dyDescent="0.2">
      <c r="A50" s="3" t="s">
        <v>50</v>
      </c>
      <c r="B50" s="4" t="s">
        <v>2</v>
      </c>
      <c r="C50" s="4" t="s">
        <v>2</v>
      </c>
      <c r="D50" s="4" t="s">
        <v>2</v>
      </c>
      <c r="E50" s="4" t="s">
        <v>2</v>
      </c>
      <c r="F50" s="4" t="s">
        <v>2</v>
      </c>
      <c r="G50" s="4" t="s">
        <v>2</v>
      </c>
      <c r="H50" s="4" t="s">
        <v>2</v>
      </c>
      <c r="I50" s="4" t="s">
        <v>2</v>
      </c>
      <c r="J50" s="4" t="s">
        <v>2</v>
      </c>
      <c r="K50" s="4" t="s">
        <v>2</v>
      </c>
      <c r="L50" s="4" t="s">
        <v>2</v>
      </c>
      <c r="M50" s="4" t="s">
        <v>2</v>
      </c>
      <c r="N50" s="4" t="s">
        <v>2</v>
      </c>
      <c r="O50" s="4" t="s">
        <v>2</v>
      </c>
      <c r="P50" s="4" t="s">
        <v>2</v>
      </c>
      <c r="Q50" s="4" t="s">
        <v>2</v>
      </c>
      <c r="R50" s="4" t="s">
        <v>2</v>
      </c>
      <c r="S50" s="4" t="s">
        <v>2</v>
      </c>
      <c r="T50" s="4" t="s">
        <v>2</v>
      </c>
      <c r="U50" s="4" t="s">
        <v>2</v>
      </c>
      <c r="V50" s="4" t="s">
        <v>2</v>
      </c>
      <c r="W50" s="4" t="s">
        <v>2</v>
      </c>
      <c r="X50" s="4" t="s">
        <v>2</v>
      </c>
      <c r="Y50" s="4" t="s">
        <v>2</v>
      </c>
      <c r="Z50" s="4" t="s">
        <v>2</v>
      </c>
      <c r="AA50" s="4" t="s">
        <v>2</v>
      </c>
      <c r="AB50" s="4" t="s">
        <v>2</v>
      </c>
      <c r="AC50" s="4" t="s">
        <v>2</v>
      </c>
      <c r="AD50" s="4" t="s">
        <v>2</v>
      </c>
      <c r="AE50" s="4" t="s">
        <v>2</v>
      </c>
      <c r="AF50" s="4" t="s">
        <v>2</v>
      </c>
      <c r="AG50" s="4" t="s">
        <v>2</v>
      </c>
      <c r="AH50" s="4" t="s">
        <v>2</v>
      </c>
      <c r="AI50" s="4" t="s">
        <v>2</v>
      </c>
      <c r="AJ50" s="4" t="s">
        <v>2</v>
      </c>
      <c r="AK50" s="4" t="s">
        <v>2</v>
      </c>
      <c r="AL50" s="4" t="s">
        <v>2</v>
      </c>
      <c r="AM50" s="4" t="s">
        <v>2</v>
      </c>
      <c r="AN50" s="4" t="s">
        <v>2</v>
      </c>
      <c r="AO50" s="4" t="s">
        <v>2</v>
      </c>
      <c r="AP50" s="4" t="s">
        <v>2</v>
      </c>
      <c r="AQ50" s="4" t="s">
        <v>2</v>
      </c>
      <c r="AR50" s="4" t="s">
        <v>2</v>
      </c>
      <c r="AS50" s="4" t="s">
        <v>2</v>
      </c>
      <c r="AT50" s="4" t="s">
        <v>2</v>
      </c>
      <c r="AU50" s="4" t="s">
        <v>2</v>
      </c>
      <c r="AV50" s="4">
        <v>284210.5263157895</v>
      </c>
      <c r="AW50" s="4">
        <v>284210.5263157895</v>
      </c>
      <c r="AX50" s="4">
        <v>284210.5263157895</v>
      </c>
      <c r="AY50" s="4">
        <v>284210.5263157895</v>
      </c>
      <c r="AZ50" s="4">
        <v>284210.5263157895</v>
      </c>
      <c r="BA50" s="4">
        <v>284210.5263157895</v>
      </c>
      <c r="BB50" s="4">
        <v>284210.5263157895</v>
      </c>
      <c r="BC50" s="4">
        <v>284210.5263157895</v>
      </c>
      <c r="BD50" s="4">
        <v>284210.5263157895</v>
      </c>
      <c r="BE50" s="4">
        <v>284210.5263157895</v>
      </c>
      <c r="BF50" s="4">
        <v>284210.5263157895</v>
      </c>
      <c r="BG50" s="4">
        <v>284210.5263157895</v>
      </c>
      <c r="BH50" s="4">
        <v>284210.5263157895</v>
      </c>
      <c r="BI50" s="4">
        <v>284210.5263157895</v>
      </c>
      <c r="BJ50" s="4">
        <v>284210.5263157895</v>
      </c>
      <c r="BK50" s="4">
        <v>284210.5263157895</v>
      </c>
      <c r="BL50" s="4">
        <v>284210.5263157895</v>
      </c>
    </row>
    <row r="51" spans="1:64" x14ac:dyDescent="0.2">
      <c r="A51" s="3" t="s">
        <v>51</v>
      </c>
      <c r="B51" s="4" t="s">
        <v>2</v>
      </c>
      <c r="C51" s="4" t="s">
        <v>2</v>
      </c>
      <c r="D51" s="4" t="s">
        <v>2</v>
      </c>
      <c r="E51" s="4" t="s">
        <v>2</v>
      </c>
      <c r="F51" s="4" t="s">
        <v>2</v>
      </c>
      <c r="G51" s="4" t="s">
        <v>2</v>
      </c>
      <c r="H51" s="4" t="s">
        <v>2</v>
      </c>
      <c r="I51" s="4" t="s">
        <v>2</v>
      </c>
      <c r="J51" s="4" t="s">
        <v>2</v>
      </c>
      <c r="K51" s="4" t="s">
        <v>2</v>
      </c>
      <c r="L51" s="4" t="s">
        <v>2</v>
      </c>
      <c r="M51" s="4" t="s">
        <v>2</v>
      </c>
      <c r="N51" s="4" t="s">
        <v>2</v>
      </c>
      <c r="O51" s="4" t="s">
        <v>2</v>
      </c>
      <c r="P51" s="4" t="s">
        <v>2</v>
      </c>
      <c r="Q51" s="4" t="s">
        <v>2</v>
      </c>
      <c r="R51" s="4" t="s">
        <v>2</v>
      </c>
      <c r="S51" s="4" t="s">
        <v>2</v>
      </c>
      <c r="T51" s="4" t="s">
        <v>2</v>
      </c>
      <c r="U51" s="4" t="s">
        <v>2</v>
      </c>
      <c r="V51" s="4" t="s">
        <v>2</v>
      </c>
      <c r="W51" s="4" t="s">
        <v>2</v>
      </c>
      <c r="X51" s="4" t="s">
        <v>2</v>
      </c>
      <c r="Y51" s="4" t="s">
        <v>2</v>
      </c>
      <c r="Z51" s="4" t="s">
        <v>2</v>
      </c>
      <c r="AA51" s="4" t="s">
        <v>2</v>
      </c>
      <c r="AB51" s="4" t="s">
        <v>2</v>
      </c>
      <c r="AC51" s="4" t="s">
        <v>2</v>
      </c>
      <c r="AD51" s="4" t="s">
        <v>2</v>
      </c>
      <c r="AE51" s="4" t="s">
        <v>2</v>
      </c>
      <c r="AF51" s="4" t="s">
        <v>2</v>
      </c>
      <c r="AG51" s="4" t="s">
        <v>2</v>
      </c>
      <c r="AH51" s="4" t="s">
        <v>2</v>
      </c>
      <c r="AI51" s="4" t="s">
        <v>2</v>
      </c>
      <c r="AJ51" s="4" t="s">
        <v>2</v>
      </c>
      <c r="AK51" s="4" t="s">
        <v>2</v>
      </c>
      <c r="AL51" s="4" t="s">
        <v>2</v>
      </c>
      <c r="AM51" s="4" t="s">
        <v>2</v>
      </c>
      <c r="AN51" s="4" t="s">
        <v>2</v>
      </c>
      <c r="AO51" s="4" t="s">
        <v>2</v>
      </c>
      <c r="AP51" s="4" t="s">
        <v>2</v>
      </c>
      <c r="AQ51" s="4" t="s">
        <v>2</v>
      </c>
      <c r="AR51" s="4" t="s">
        <v>2</v>
      </c>
      <c r="AS51" s="4" t="s">
        <v>2</v>
      </c>
      <c r="AT51" s="4" t="s">
        <v>2</v>
      </c>
      <c r="AU51" s="4" t="s">
        <v>2</v>
      </c>
      <c r="AV51" s="4" t="s">
        <v>2</v>
      </c>
      <c r="AW51" s="4" t="s">
        <v>2</v>
      </c>
      <c r="AX51" s="4" t="s">
        <v>2</v>
      </c>
      <c r="AY51" s="4" t="s">
        <v>2</v>
      </c>
      <c r="AZ51" s="4" t="s">
        <v>2</v>
      </c>
      <c r="BA51" s="4" t="s">
        <v>2</v>
      </c>
      <c r="BB51" s="4" t="s">
        <v>2</v>
      </c>
      <c r="BC51" s="4" t="s">
        <v>2</v>
      </c>
      <c r="BD51" s="4" t="s">
        <v>2</v>
      </c>
      <c r="BE51" s="4" t="s">
        <v>2</v>
      </c>
      <c r="BF51" s="4" t="s">
        <v>2</v>
      </c>
      <c r="BG51" s="4">
        <v>274223.02294054057</v>
      </c>
      <c r="BH51" s="4">
        <v>274223.02294054057</v>
      </c>
      <c r="BI51" s="4">
        <v>274223.02294054057</v>
      </c>
      <c r="BJ51" s="4">
        <v>274223.02294054057</v>
      </c>
      <c r="BK51" s="4">
        <v>274223.02294054057</v>
      </c>
      <c r="BL51" s="4">
        <v>274223.02294054057</v>
      </c>
    </row>
    <row r="52" spans="1:64" x14ac:dyDescent="0.2">
      <c r="A52" s="3" t="s">
        <v>52</v>
      </c>
      <c r="B52" s="4" t="s">
        <v>2</v>
      </c>
      <c r="C52" s="4" t="s">
        <v>2</v>
      </c>
      <c r="D52" s="4" t="s">
        <v>2</v>
      </c>
      <c r="E52" s="4" t="s">
        <v>2</v>
      </c>
      <c r="F52" s="4" t="s">
        <v>2</v>
      </c>
      <c r="G52" s="4" t="s">
        <v>2</v>
      </c>
      <c r="H52" s="4" t="s">
        <v>2</v>
      </c>
      <c r="I52" s="4" t="s">
        <v>2</v>
      </c>
      <c r="J52" s="4" t="s">
        <v>2</v>
      </c>
      <c r="K52" s="4" t="s">
        <v>2</v>
      </c>
      <c r="L52" s="4" t="s">
        <v>2</v>
      </c>
      <c r="M52" s="4" t="s">
        <v>2</v>
      </c>
      <c r="N52" s="4" t="s">
        <v>2</v>
      </c>
      <c r="O52" s="4" t="s">
        <v>2</v>
      </c>
      <c r="P52" s="4" t="s">
        <v>2</v>
      </c>
      <c r="Q52" s="4" t="s">
        <v>2</v>
      </c>
      <c r="R52" s="4" t="s">
        <v>2</v>
      </c>
      <c r="S52" s="4" t="s">
        <v>2</v>
      </c>
      <c r="T52" s="4" t="s">
        <v>2</v>
      </c>
      <c r="U52" s="4" t="s">
        <v>2</v>
      </c>
      <c r="V52" s="4" t="s">
        <v>2</v>
      </c>
      <c r="W52" s="4" t="s">
        <v>2</v>
      </c>
      <c r="X52" s="4" t="s">
        <v>2</v>
      </c>
      <c r="Y52" s="4" t="s">
        <v>2</v>
      </c>
      <c r="Z52" s="4" t="s">
        <v>2</v>
      </c>
      <c r="AA52" s="4" t="s">
        <v>2</v>
      </c>
      <c r="AB52" s="4" t="s">
        <v>2</v>
      </c>
      <c r="AC52" s="4" t="s">
        <v>2</v>
      </c>
      <c r="AD52" s="4" t="s">
        <v>2</v>
      </c>
      <c r="AE52" s="4" t="s">
        <v>2</v>
      </c>
      <c r="AF52" s="4" t="s">
        <v>2</v>
      </c>
      <c r="AG52" s="4" t="s">
        <v>2</v>
      </c>
      <c r="AH52" s="4" t="s">
        <v>2</v>
      </c>
      <c r="AI52" s="4" t="s">
        <v>2</v>
      </c>
      <c r="AJ52" s="4" t="s">
        <v>2</v>
      </c>
      <c r="AK52" s="4" t="s">
        <v>2</v>
      </c>
      <c r="AL52" s="4" t="s">
        <v>2</v>
      </c>
      <c r="AM52" s="4" t="s">
        <v>2</v>
      </c>
      <c r="AN52" s="4" t="s">
        <v>2</v>
      </c>
      <c r="AO52" s="4" t="s">
        <v>2</v>
      </c>
      <c r="AP52" s="4" t="s">
        <v>2</v>
      </c>
      <c r="AQ52" s="4" t="s">
        <v>2</v>
      </c>
      <c r="AR52" s="4" t="s">
        <v>2</v>
      </c>
      <c r="AS52" s="4" t="s">
        <v>2</v>
      </c>
      <c r="AT52" s="4" t="s">
        <v>2</v>
      </c>
      <c r="AU52" s="4" t="s">
        <v>2</v>
      </c>
      <c r="AV52" s="4" t="s">
        <v>2</v>
      </c>
      <c r="AW52" s="4" t="s">
        <v>2</v>
      </c>
      <c r="AX52" s="4" t="s">
        <v>2</v>
      </c>
      <c r="AY52" s="4" t="s">
        <v>2</v>
      </c>
      <c r="AZ52" s="4" t="s">
        <v>2</v>
      </c>
      <c r="BA52" s="4" t="s">
        <v>2</v>
      </c>
      <c r="BB52" s="4" t="s">
        <v>2</v>
      </c>
      <c r="BC52" s="4">
        <v>258300</v>
      </c>
      <c r="BD52" s="4">
        <v>258300</v>
      </c>
      <c r="BE52" s="4">
        <v>258300</v>
      </c>
      <c r="BF52" s="4">
        <v>258300</v>
      </c>
      <c r="BG52" s="4">
        <v>258300</v>
      </c>
      <c r="BH52" s="4">
        <v>258300</v>
      </c>
      <c r="BI52" s="4">
        <v>258300</v>
      </c>
      <c r="BJ52" s="4">
        <v>258300</v>
      </c>
      <c r="BK52" s="4">
        <v>258300</v>
      </c>
      <c r="BL52" s="4">
        <v>258300</v>
      </c>
    </row>
    <row r="53" spans="1:64" x14ac:dyDescent="0.2">
      <c r="A53" s="3" t="s">
        <v>53</v>
      </c>
      <c r="B53" s="4" t="s">
        <v>2</v>
      </c>
      <c r="C53" s="4" t="s">
        <v>2</v>
      </c>
      <c r="D53" s="4" t="s">
        <v>2</v>
      </c>
      <c r="E53" s="4" t="s">
        <v>2</v>
      </c>
      <c r="F53" s="4" t="s">
        <v>2</v>
      </c>
      <c r="G53" s="4" t="s">
        <v>2</v>
      </c>
      <c r="H53" s="4" t="s">
        <v>2</v>
      </c>
      <c r="I53" s="4" t="s">
        <v>2</v>
      </c>
      <c r="J53" s="4" t="s">
        <v>2</v>
      </c>
      <c r="K53" s="4" t="s">
        <v>2</v>
      </c>
      <c r="L53" s="4" t="s">
        <v>2</v>
      </c>
      <c r="M53" s="4" t="s">
        <v>2</v>
      </c>
      <c r="N53" s="4" t="s">
        <v>2</v>
      </c>
      <c r="O53" s="4" t="s">
        <v>2</v>
      </c>
      <c r="P53" s="4" t="s">
        <v>2</v>
      </c>
      <c r="Q53" s="4" t="s">
        <v>2</v>
      </c>
      <c r="R53" s="4" t="s">
        <v>2</v>
      </c>
      <c r="S53" s="4" t="s">
        <v>2</v>
      </c>
      <c r="T53" s="4" t="s">
        <v>2</v>
      </c>
      <c r="U53" s="4" t="s">
        <v>2</v>
      </c>
      <c r="V53" s="4" t="s">
        <v>2</v>
      </c>
      <c r="W53" s="4" t="s">
        <v>2</v>
      </c>
      <c r="X53" s="4" t="s">
        <v>2</v>
      </c>
      <c r="Y53" s="4" t="s">
        <v>2</v>
      </c>
      <c r="Z53" s="4" t="s">
        <v>2</v>
      </c>
      <c r="AA53" s="4" t="s">
        <v>2</v>
      </c>
      <c r="AB53" s="4" t="s">
        <v>2</v>
      </c>
      <c r="AC53" s="4" t="s">
        <v>2</v>
      </c>
      <c r="AD53" s="4" t="s">
        <v>2</v>
      </c>
      <c r="AE53" s="4" t="s">
        <v>2</v>
      </c>
      <c r="AF53" s="4" t="s">
        <v>2</v>
      </c>
      <c r="AG53" s="4" t="s">
        <v>2</v>
      </c>
      <c r="AH53" s="4" t="s">
        <v>2</v>
      </c>
      <c r="AI53" s="4" t="s">
        <v>2</v>
      </c>
      <c r="AJ53" s="4" t="s">
        <v>2</v>
      </c>
      <c r="AK53" s="4" t="s">
        <v>2</v>
      </c>
      <c r="AL53" s="4" t="s">
        <v>2</v>
      </c>
      <c r="AM53" s="4" t="s">
        <v>2</v>
      </c>
      <c r="AN53" s="4" t="s">
        <v>2</v>
      </c>
      <c r="AO53" s="4" t="s">
        <v>2</v>
      </c>
      <c r="AP53" s="4" t="s">
        <v>2</v>
      </c>
      <c r="AQ53" s="4" t="s">
        <v>2</v>
      </c>
      <c r="AR53" s="4" t="s">
        <v>2</v>
      </c>
      <c r="AS53" s="4" t="s">
        <v>2</v>
      </c>
      <c r="AT53" s="4" t="s">
        <v>2</v>
      </c>
      <c r="AU53" s="4" t="s">
        <v>2</v>
      </c>
      <c r="AV53" s="4" t="s">
        <v>2</v>
      </c>
      <c r="AW53" s="4" t="s">
        <v>2</v>
      </c>
      <c r="AX53" s="4" t="s">
        <v>2</v>
      </c>
      <c r="AY53" s="4" t="s">
        <v>2</v>
      </c>
      <c r="AZ53" s="4" t="s">
        <v>2</v>
      </c>
      <c r="BA53" s="4" t="s">
        <v>2</v>
      </c>
      <c r="BB53" s="4" t="s">
        <v>2</v>
      </c>
      <c r="BC53" s="4">
        <v>237999.96000000002</v>
      </c>
      <c r="BD53" s="4">
        <v>225473.68421052632</v>
      </c>
      <c r="BE53" s="4">
        <v>225473.68421052632</v>
      </c>
      <c r="BF53" s="4">
        <v>225473.68421052632</v>
      </c>
      <c r="BG53" s="4">
        <v>225473.68421052632</v>
      </c>
      <c r="BH53" s="4">
        <v>225473.68421052632</v>
      </c>
      <c r="BI53" s="4">
        <v>225473.68421052632</v>
      </c>
      <c r="BJ53" s="4">
        <v>225473.68421052632</v>
      </c>
      <c r="BK53" s="4">
        <v>225473.68421052632</v>
      </c>
      <c r="BL53" s="4">
        <v>252508.02903811255</v>
      </c>
    </row>
    <row r="54" spans="1:64" x14ac:dyDescent="0.2">
      <c r="A54" s="3" t="s">
        <v>54</v>
      </c>
      <c r="B54" s="4" t="s">
        <v>2</v>
      </c>
      <c r="C54" s="4" t="s">
        <v>2</v>
      </c>
      <c r="D54" s="4" t="s">
        <v>2</v>
      </c>
      <c r="E54" s="4" t="s">
        <v>2</v>
      </c>
      <c r="F54" s="4" t="s">
        <v>2</v>
      </c>
      <c r="G54" s="4" t="s">
        <v>2</v>
      </c>
      <c r="H54" s="4" t="s">
        <v>2</v>
      </c>
      <c r="I54" s="4" t="s">
        <v>2</v>
      </c>
      <c r="J54" s="4" t="s">
        <v>2</v>
      </c>
      <c r="K54" s="4" t="s">
        <v>2</v>
      </c>
      <c r="L54" s="4" t="s">
        <v>2</v>
      </c>
      <c r="M54" s="4" t="s">
        <v>2</v>
      </c>
      <c r="N54" s="4" t="s">
        <v>2</v>
      </c>
      <c r="O54" s="4" t="s">
        <v>2</v>
      </c>
      <c r="P54" s="4" t="s">
        <v>2</v>
      </c>
      <c r="Q54" s="4" t="s">
        <v>2</v>
      </c>
      <c r="R54" s="4" t="s">
        <v>2</v>
      </c>
      <c r="S54" s="4" t="s">
        <v>2</v>
      </c>
      <c r="T54" s="4" t="s">
        <v>2</v>
      </c>
      <c r="U54" s="4" t="s">
        <v>2</v>
      </c>
      <c r="V54" s="4" t="s">
        <v>2</v>
      </c>
      <c r="W54" s="4" t="s">
        <v>2</v>
      </c>
      <c r="X54" s="4" t="s">
        <v>2</v>
      </c>
      <c r="Y54" s="4" t="s">
        <v>2</v>
      </c>
      <c r="Z54" s="4" t="s">
        <v>2</v>
      </c>
      <c r="AA54" s="4" t="s">
        <v>2</v>
      </c>
      <c r="AB54" s="4" t="s">
        <v>2</v>
      </c>
      <c r="AC54" s="4" t="s">
        <v>2</v>
      </c>
      <c r="AD54" s="4" t="s">
        <v>2</v>
      </c>
      <c r="AE54" s="4" t="s">
        <v>2</v>
      </c>
      <c r="AF54" s="4" t="s">
        <v>2</v>
      </c>
      <c r="AG54" s="4" t="s">
        <v>2</v>
      </c>
      <c r="AH54" s="4" t="s">
        <v>2</v>
      </c>
      <c r="AI54" s="4" t="s">
        <v>2</v>
      </c>
      <c r="AJ54" s="4" t="s">
        <v>2</v>
      </c>
      <c r="AK54" s="4" t="s">
        <v>2</v>
      </c>
      <c r="AL54" s="4" t="s">
        <v>2</v>
      </c>
      <c r="AM54" s="4" t="s">
        <v>2</v>
      </c>
      <c r="AN54" s="4" t="s">
        <v>2</v>
      </c>
      <c r="AO54" s="4" t="s">
        <v>2</v>
      </c>
      <c r="AP54" s="4" t="s">
        <v>2</v>
      </c>
      <c r="AQ54" s="4" t="s">
        <v>2</v>
      </c>
      <c r="AR54" s="4" t="s">
        <v>2</v>
      </c>
      <c r="AS54" s="4" t="s">
        <v>2</v>
      </c>
      <c r="AT54" s="4" t="s">
        <v>2</v>
      </c>
      <c r="AU54" s="4" t="s">
        <v>2</v>
      </c>
      <c r="AV54" s="4" t="s">
        <v>2</v>
      </c>
      <c r="AW54" s="4" t="s">
        <v>2</v>
      </c>
      <c r="AX54" s="4" t="s">
        <v>2</v>
      </c>
      <c r="AY54" s="4" t="s">
        <v>2</v>
      </c>
      <c r="AZ54" s="4" t="s">
        <v>2</v>
      </c>
      <c r="BA54" s="4" t="s">
        <v>2</v>
      </c>
      <c r="BB54" s="4" t="s">
        <v>2</v>
      </c>
      <c r="BC54" s="4" t="s">
        <v>2</v>
      </c>
      <c r="BD54" s="4" t="s">
        <v>2</v>
      </c>
      <c r="BE54" s="4" t="s">
        <v>2</v>
      </c>
      <c r="BF54" s="4" t="s">
        <v>2</v>
      </c>
      <c r="BG54" s="4" t="s">
        <v>2</v>
      </c>
      <c r="BH54" s="4" t="s">
        <v>2</v>
      </c>
      <c r="BI54" s="4">
        <v>251538.46153846153</v>
      </c>
      <c r="BJ54" s="4">
        <v>251538.46153846153</v>
      </c>
      <c r="BK54" s="4">
        <v>251538.46153846153</v>
      </c>
      <c r="BL54" s="4">
        <v>251538.46153846153</v>
      </c>
    </row>
    <row r="55" spans="1:64" x14ac:dyDescent="0.2">
      <c r="A55" s="3" t="s">
        <v>55</v>
      </c>
      <c r="B55" s="4" t="s">
        <v>2</v>
      </c>
      <c r="C55" s="4" t="s">
        <v>2</v>
      </c>
      <c r="D55" s="4" t="s">
        <v>2</v>
      </c>
      <c r="E55" s="4" t="s">
        <v>2</v>
      </c>
      <c r="F55" s="4" t="s">
        <v>2</v>
      </c>
      <c r="G55" s="4" t="s">
        <v>2</v>
      </c>
      <c r="H55" s="4" t="s">
        <v>2</v>
      </c>
      <c r="I55" s="4" t="s">
        <v>2</v>
      </c>
      <c r="J55" s="4" t="s">
        <v>2</v>
      </c>
      <c r="K55" s="4" t="s">
        <v>2</v>
      </c>
      <c r="L55" s="4" t="s">
        <v>2</v>
      </c>
      <c r="M55" s="4" t="s">
        <v>2</v>
      </c>
      <c r="N55" s="4" t="s">
        <v>2</v>
      </c>
      <c r="O55" s="4" t="s">
        <v>2</v>
      </c>
      <c r="P55" s="4" t="s">
        <v>2</v>
      </c>
      <c r="Q55" s="4" t="s">
        <v>2</v>
      </c>
      <c r="R55" s="4" t="s">
        <v>2</v>
      </c>
      <c r="S55" s="4" t="s">
        <v>2</v>
      </c>
      <c r="T55" s="4" t="s">
        <v>2</v>
      </c>
      <c r="U55" s="4" t="s">
        <v>2</v>
      </c>
      <c r="V55" s="4" t="s">
        <v>2</v>
      </c>
      <c r="W55" s="4" t="s">
        <v>2</v>
      </c>
      <c r="X55" s="4" t="s">
        <v>2</v>
      </c>
      <c r="Y55" s="4" t="s">
        <v>2</v>
      </c>
      <c r="Z55" s="4" t="s">
        <v>2</v>
      </c>
      <c r="AA55" s="4" t="s">
        <v>2</v>
      </c>
      <c r="AB55" s="4" t="s">
        <v>2</v>
      </c>
      <c r="AC55" s="4" t="s">
        <v>2</v>
      </c>
      <c r="AD55" s="4" t="s">
        <v>2</v>
      </c>
      <c r="AE55" s="4" t="s">
        <v>2</v>
      </c>
      <c r="AF55" s="4" t="s">
        <v>2</v>
      </c>
      <c r="AG55" s="4" t="s">
        <v>2</v>
      </c>
      <c r="AH55" s="4" t="s">
        <v>2</v>
      </c>
      <c r="AI55" s="4" t="s">
        <v>2</v>
      </c>
      <c r="AJ55" s="4" t="s">
        <v>2</v>
      </c>
      <c r="AK55" s="4" t="s">
        <v>2</v>
      </c>
      <c r="AL55" s="4" t="s">
        <v>2</v>
      </c>
      <c r="AM55" s="4" t="s">
        <v>2</v>
      </c>
      <c r="AN55" s="4" t="s">
        <v>2</v>
      </c>
      <c r="AO55" s="4" t="s">
        <v>2</v>
      </c>
      <c r="AP55" s="4" t="s">
        <v>2</v>
      </c>
      <c r="AQ55" s="4">
        <v>234999.96000000002</v>
      </c>
      <c r="AR55" s="4">
        <v>234999.96000000002</v>
      </c>
      <c r="AS55" s="4">
        <v>234999.96000000002</v>
      </c>
      <c r="AT55" s="4">
        <v>234999.96000000002</v>
      </c>
      <c r="AU55" s="4">
        <v>234999.96000000002</v>
      </c>
      <c r="AV55" s="4">
        <v>234999.96000000002</v>
      </c>
      <c r="AW55" s="4">
        <v>234999.96000000002</v>
      </c>
      <c r="AX55" s="4">
        <v>234999.96000000002</v>
      </c>
      <c r="AY55" s="4">
        <v>234999.96000000002</v>
      </c>
      <c r="AZ55" s="4">
        <v>234999.96000000002</v>
      </c>
      <c r="BA55" s="4">
        <v>234999.96000000002</v>
      </c>
      <c r="BB55" s="4">
        <v>234999.96000000002</v>
      </c>
      <c r="BC55" s="4">
        <v>250499.96000000002</v>
      </c>
      <c r="BD55" s="4">
        <v>250499.96000000002</v>
      </c>
      <c r="BE55" s="4">
        <v>250499.96000000002</v>
      </c>
      <c r="BF55" s="4">
        <v>250499.96000000002</v>
      </c>
      <c r="BG55" s="4">
        <v>250499.96000000002</v>
      </c>
      <c r="BH55" s="4">
        <v>250499.96000000002</v>
      </c>
      <c r="BI55" s="4">
        <v>250499.96000000002</v>
      </c>
      <c r="BJ55" s="4">
        <v>250499.96000000002</v>
      </c>
      <c r="BK55" s="4">
        <v>250499.96000000002</v>
      </c>
      <c r="BL55" s="4">
        <v>250499.96000000002</v>
      </c>
    </row>
    <row r="56" spans="1:64" x14ac:dyDescent="0.2">
      <c r="A56" s="3" t="s">
        <v>56</v>
      </c>
      <c r="B56" s="4" t="s">
        <v>2</v>
      </c>
      <c r="C56" s="4" t="s">
        <v>2</v>
      </c>
      <c r="D56" s="4" t="s">
        <v>2</v>
      </c>
      <c r="E56" s="4" t="s">
        <v>2</v>
      </c>
      <c r="F56" s="4" t="s">
        <v>2</v>
      </c>
      <c r="G56" s="4" t="s">
        <v>2</v>
      </c>
      <c r="H56" s="4" t="s">
        <v>2</v>
      </c>
      <c r="I56" s="4" t="s">
        <v>2</v>
      </c>
      <c r="J56" s="4" t="s">
        <v>2</v>
      </c>
      <c r="K56" s="4" t="s">
        <v>2</v>
      </c>
      <c r="L56" s="4" t="s">
        <v>2</v>
      </c>
      <c r="M56" s="4" t="s">
        <v>2</v>
      </c>
      <c r="N56" s="4" t="s">
        <v>2</v>
      </c>
      <c r="O56" s="4" t="s">
        <v>2</v>
      </c>
      <c r="P56" s="4" t="s">
        <v>2</v>
      </c>
      <c r="Q56" s="4" t="s">
        <v>2</v>
      </c>
      <c r="R56" s="4" t="s">
        <v>2</v>
      </c>
      <c r="S56" s="4" t="s">
        <v>2</v>
      </c>
      <c r="T56" s="4" t="s">
        <v>2</v>
      </c>
      <c r="U56" s="4" t="s">
        <v>2</v>
      </c>
      <c r="V56" s="4" t="s">
        <v>2</v>
      </c>
      <c r="W56" s="4" t="s">
        <v>2</v>
      </c>
      <c r="X56" s="4" t="s">
        <v>2</v>
      </c>
      <c r="Y56" s="4" t="s">
        <v>2</v>
      </c>
      <c r="Z56" s="4" t="s">
        <v>2</v>
      </c>
      <c r="AA56" s="4" t="s">
        <v>2</v>
      </c>
      <c r="AB56" s="4" t="s">
        <v>2</v>
      </c>
      <c r="AC56" s="4" t="s">
        <v>2</v>
      </c>
      <c r="AD56" s="4" t="s">
        <v>2</v>
      </c>
      <c r="AE56" s="4" t="s">
        <v>2</v>
      </c>
      <c r="AF56" s="4" t="s">
        <v>2</v>
      </c>
      <c r="AG56" s="4" t="s">
        <v>2</v>
      </c>
      <c r="AH56" s="4" t="s">
        <v>2</v>
      </c>
      <c r="AI56" s="4" t="s">
        <v>2</v>
      </c>
      <c r="AJ56" s="4" t="s">
        <v>2</v>
      </c>
      <c r="AK56" s="4" t="s">
        <v>2</v>
      </c>
      <c r="AL56" s="4" t="s">
        <v>2</v>
      </c>
      <c r="AM56" s="4" t="s">
        <v>2</v>
      </c>
      <c r="AN56" s="4" t="s">
        <v>2</v>
      </c>
      <c r="AO56" s="4" t="s">
        <v>2</v>
      </c>
      <c r="AP56" s="4" t="s">
        <v>2</v>
      </c>
      <c r="AQ56" s="4" t="s">
        <v>2</v>
      </c>
      <c r="AR56" s="4" t="s">
        <v>2</v>
      </c>
      <c r="AS56" s="4" t="s">
        <v>2</v>
      </c>
      <c r="AT56" s="4" t="s">
        <v>2</v>
      </c>
      <c r="AU56" s="4" t="s">
        <v>2</v>
      </c>
      <c r="AV56" s="4" t="s">
        <v>2</v>
      </c>
      <c r="AW56" s="4">
        <v>244356.92307692306</v>
      </c>
      <c r="AX56" s="4">
        <v>241767.16393846157</v>
      </c>
      <c r="AY56" s="4">
        <v>241767.16393846157</v>
      </c>
      <c r="AZ56" s="4">
        <v>241767.16393846157</v>
      </c>
      <c r="BA56" s="4">
        <v>241767.16393846157</v>
      </c>
      <c r="BB56" s="4">
        <v>241767.16393846157</v>
      </c>
      <c r="BC56" s="4">
        <v>241767.16393846157</v>
      </c>
      <c r="BD56" s="4">
        <v>241767.16393846157</v>
      </c>
      <c r="BE56" s="4">
        <v>241767.16393846157</v>
      </c>
      <c r="BF56" s="4">
        <v>241767.16393846157</v>
      </c>
      <c r="BG56" s="4">
        <v>241767.16393846157</v>
      </c>
      <c r="BH56" s="4">
        <v>241767.16393846157</v>
      </c>
      <c r="BI56" s="4">
        <v>241767.16393846157</v>
      </c>
      <c r="BJ56" s="4">
        <v>241767.16393846157</v>
      </c>
      <c r="BK56" s="4">
        <v>241767.16393846157</v>
      </c>
      <c r="BL56" s="4">
        <v>241767.16393846157</v>
      </c>
    </row>
    <row r="57" spans="1:64" x14ac:dyDescent="0.2">
      <c r="A57" s="3" t="s">
        <v>57</v>
      </c>
      <c r="B57" s="4" t="s">
        <v>2</v>
      </c>
      <c r="C57" s="4" t="s">
        <v>2</v>
      </c>
      <c r="D57" s="4" t="s">
        <v>2</v>
      </c>
      <c r="E57" s="4" t="s">
        <v>2</v>
      </c>
      <c r="F57" s="4" t="s">
        <v>2</v>
      </c>
      <c r="G57" s="4" t="s">
        <v>2</v>
      </c>
      <c r="H57" s="4" t="s">
        <v>2</v>
      </c>
      <c r="I57" s="4" t="s">
        <v>2</v>
      </c>
      <c r="J57" s="4" t="s">
        <v>2</v>
      </c>
      <c r="K57" s="4" t="s">
        <v>2</v>
      </c>
      <c r="L57" s="4" t="s">
        <v>2</v>
      </c>
      <c r="M57" s="4" t="s">
        <v>2</v>
      </c>
      <c r="N57" s="4" t="s">
        <v>2</v>
      </c>
      <c r="O57" s="4" t="s">
        <v>2</v>
      </c>
      <c r="P57" s="4" t="s">
        <v>2</v>
      </c>
      <c r="Q57" s="4" t="s">
        <v>2</v>
      </c>
      <c r="R57" s="4" t="s">
        <v>2</v>
      </c>
      <c r="S57" s="4" t="s">
        <v>2</v>
      </c>
      <c r="T57" s="4" t="s">
        <v>2</v>
      </c>
      <c r="U57" s="4" t="s">
        <v>2</v>
      </c>
      <c r="V57" s="4" t="s">
        <v>2</v>
      </c>
      <c r="W57" s="4" t="s">
        <v>2</v>
      </c>
      <c r="X57" s="4" t="s">
        <v>2</v>
      </c>
      <c r="Y57" s="4" t="s">
        <v>2</v>
      </c>
      <c r="Z57" s="4" t="s">
        <v>2</v>
      </c>
      <c r="AA57" s="4" t="s">
        <v>2</v>
      </c>
      <c r="AB57" s="4">
        <v>249900</v>
      </c>
      <c r="AC57" s="4">
        <v>249900</v>
      </c>
      <c r="AD57" s="4">
        <v>249900</v>
      </c>
      <c r="AE57" s="4">
        <v>249900</v>
      </c>
      <c r="AF57" s="4">
        <v>249900</v>
      </c>
      <c r="AG57" s="4">
        <v>249900</v>
      </c>
      <c r="AH57" s="4">
        <v>249900</v>
      </c>
      <c r="AI57" s="4">
        <v>249900</v>
      </c>
      <c r="AJ57" s="4">
        <v>249900</v>
      </c>
      <c r="AK57" s="4">
        <v>249900</v>
      </c>
      <c r="AL57" s="4">
        <v>249900</v>
      </c>
      <c r="AM57" s="4">
        <v>249900</v>
      </c>
      <c r="AN57" s="4">
        <v>249900</v>
      </c>
      <c r="AO57" s="4">
        <v>249900</v>
      </c>
      <c r="AP57" s="4">
        <v>249900</v>
      </c>
      <c r="AQ57" s="4">
        <v>249900</v>
      </c>
      <c r="AR57" s="4">
        <v>249900</v>
      </c>
      <c r="AS57" s="4">
        <v>249900</v>
      </c>
      <c r="AT57" s="4">
        <v>249900</v>
      </c>
      <c r="AU57" s="4">
        <v>249900</v>
      </c>
      <c r="AV57" s="4">
        <v>249900</v>
      </c>
      <c r="AW57" s="4">
        <v>249900</v>
      </c>
      <c r="AX57" s="4">
        <v>249900</v>
      </c>
      <c r="AY57" s="4">
        <v>249900</v>
      </c>
      <c r="AZ57" s="4">
        <v>249900</v>
      </c>
      <c r="BA57" s="4">
        <v>249900</v>
      </c>
      <c r="BB57" s="4">
        <v>249900</v>
      </c>
      <c r="BC57" s="4">
        <v>249900</v>
      </c>
      <c r="BD57" s="4">
        <v>249900</v>
      </c>
      <c r="BE57" s="4">
        <v>249900</v>
      </c>
      <c r="BF57" s="4">
        <v>249900</v>
      </c>
      <c r="BG57" s="4">
        <v>249900</v>
      </c>
      <c r="BH57" s="4">
        <v>249900</v>
      </c>
      <c r="BI57" s="4">
        <v>249900</v>
      </c>
      <c r="BJ57" s="4">
        <v>249900</v>
      </c>
      <c r="BK57" s="4">
        <v>249900</v>
      </c>
      <c r="BL57" s="4">
        <v>238600</v>
      </c>
    </row>
    <row r="58" spans="1:64" x14ac:dyDescent="0.2">
      <c r="A58" s="3" t="s">
        <v>58</v>
      </c>
      <c r="B58" s="4" t="s">
        <v>2</v>
      </c>
      <c r="C58" s="4" t="s">
        <v>2</v>
      </c>
      <c r="D58" s="4" t="s">
        <v>2</v>
      </c>
      <c r="E58" s="4" t="s">
        <v>2</v>
      </c>
      <c r="F58" s="4" t="s">
        <v>2</v>
      </c>
      <c r="G58" s="4" t="s">
        <v>2</v>
      </c>
      <c r="H58" s="4" t="s">
        <v>2</v>
      </c>
      <c r="I58" s="4" t="s">
        <v>2</v>
      </c>
      <c r="J58" s="4" t="s">
        <v>2</v>
      </c>
      <c r="K58" s="4" t="s">
        <v>2</v>
      </c>
      <c r="L58" s="4" t="s">
        <v>2</v>
      </c>
      <c r="M58" s="4" t="s">
        <v>2</v>
      </c>
      <c r="N58" s="4" t="s">
        <v>2</v>
      </c>
      <c r="O58" s="4" t="s">
        <v>2</v>
      </c>
      <c r="P58" s="4" t="s">
        <v>2</v>
      </c>
      <c r="Q58" s="4" t="s">
        <v>2</v>
      </c>
      <c r="R58" s="4" t="s">
        <v>2</v>
      </c>
      <c r="S58" s="4" t="s">
        <v>2</v>
      </c>
      <c r="T58" s="4" t="s">
        <v>2</v>
      </c>
      <c r="U58" s="4" t="s">
        <v>2</v>
      </c>
      <c r="V58" s="4" t="s">
        <v>2</v>
      </c>
      <c r="W58" s="4" t="s">
        <v>2</v>
      </c>
      <c r="X58" s="4" t="s">
        <v>2</v>
      </c>
      <c r="Y58" s="4" t="s">
        <v>2</v>
      </c>
      <c r="Z58" s="4" t="s">
        <v>2</v>
      </c>
      <c r="AA58" s="4" t="s">
        <v>2</v>
      </c>
      <c r="AB58" s="4" t="s">
        <v>2</v>
      </c>
      <c r="AC58" s="4" t="s">
        <v>2</v>
      </c>
      <c r="AD58" s="4" t="s">
        <v>2</v>
      </c>
      <c r="AE58" s="4" t="s">
        <v>2</v>
      </c>
      <c r="AF58" s="4" t="s">
        <v>2</v>
      </c>
      <c r="AG58" s="4" t="s">
        <v>2</v>
      </c>
      <c r="AH58" s="4" t="s">
        <v>2</v>
      </c>
      <c r="AI58" s="4" t="s">
        <v>2</v>
      </c>
      <c r="AJ58" s="4" t="s">
        <v>2</v>
      </c>
      <c r="AK58" s="4" t="s">
        <v>2</v>
      </c>
      <c r="AL58" s="4" t="s">
        <v>2</v>
      </c>
      <c r="AM58" s="4" t="s">
        <v>2</v>
      </c>
      <c r="AN58" s="4" t="s">
        <v>2</v>
      </c>
      <c r="AO58" s="4" t="s">
        <v>2</v>
      </c>
      <c r="AP58" s="4" t="s">
        <v>2</v>
      </c>
      <c r="AQ58" s="4" t="s">
        <v>2</v>
      </c>
      <c r="AR58" s="4" t="s">
        <v>2</v>
      </c>
      <c r="AS58" s="4" t="s">
        <v>2</v>
      </c>
      <c r="AT58" s="4" t="s">
        <v>2</v>
      </c>
      <c r="AU58" s="4" t="s">
        <v>2</v>
      </c>
      <c r="AV58" s="4" t="s">
        <v>2</v>
      </c>
      <c r="AW58" s="4" t="s">
        <v>2</v>
      </c>
      <c r="AX58" s="4" t="s">
        <v>2</v>
      </c>
      <c r="AY58" s="4" t="s">
        <v>2</v>
      </c>
      <c r="AZ58" s="4" t="s">
        <v>2</v>
      </c>
      <c r="BA58" s="4" t="s">
        <v>2</v>
      </c>
      <c r="BB58" s="4" t="s">
        <v>2</v>
      </c>
      <c r="BC58" s="4" t="s">
        <v>2</v>
      </c>
      <c r="BD58" s="4" t="s">
        <v>2</v>
      </c>
      <c r="BE58" s="4" t="s">
        <v>2</v>
      </c>
      <c r="BF58" s="4">
        <v>235736.75675675675</v>
      </c>
      <c r="BG58" s="4">
        <v>235736.75675675675</v>
      </c>
      <c r="BH58" s="4">
        <v>235736.75675675675</v>
      </c>
      <c r="BI58" s="4">
        <v>235736.75675675675</v>
      </c>
      <c r="BJ58" s="4">
        <v>235736.75675675675</v>
      </c>
      <c r="BK58" s="4">
        <v>235736.75675675675</v>
      </c>
      <c r="BL58" s="4">
        <v>235736.75675675675</v>
      </c>
    </row>
    <row r="59" spans="1:64" x14ac:dyDescent="0.2">
      <c r="A59" s="3" t="s">
        <v>59</v>
      </c>
      <c r="B59" s="4" t="s">
        <v>2</v>
      </c>
      <c r="C59" s="4" t="s">
        <v>2</v>
      </c>
      <c r="D59" s="4" t="s">
        <v>2</v>
      </c>
      <c r="E59" s="4" t="s">
        <v>2</v>
      </c>
      <c r="F59" s="4" t="s">
        <v>2</v>
      </c>
      <c r="G59" s="4" t="s">
        <v>2</v>
      </c>
      <c r="H59" s="4" t="s">
        <v>2</v>
      </c>
      <c r="I59" s="4" t="s">
        <v>2</v>
      </c>
      <c r="J59" s="4" t="s">
        <v>2</v>
      </c>
      <c r="K59" s="4" t="s">
        <v>2</v>
      </c>
      <c r="L59" s="4" t="s">
        <v>2</v>
      </c>
      <c r="M59" s="4" t="s">
        <v>2</v>
      </c>
      <c r="N59" s="4" t="s">
        <v>2</v>
      </c>
      <c r="O59" s="4" t="s">
        <v>2</v>
      </c>
      <c r="P59" s="4" t="s">
        <v>2</v>
      </c>
      <c r="Q59" s="4" t="s">
        <v>2</v>
      </c>
      <c r="R59" s="4" t="s">
        <v>2</v>
      </c>
      <c r="S59" s="4">
        <v>60000</v>
      </c>
      <c r="T59" s="4">
        <v>200000</v>
      </c>
      <c r="U59" s="4">
        <v>200000</v>
      </c>
      <c r="V59" s="4">
        <v>200000</v>
      </c>
      <c r="W59" s="4">
        <v>200000</v>
      </c>
      <c r="X59" s="4">
        <v>200000</v>
      </c>
      <c r="Y59" s="4">
        <v>200000</v>
      </c>
      <c r="Z59" s="4">
        <v>200000</v>
      </c>
      <c r="AA59" s="4">
        <v>200000</v>
      </c>
      <c r="AB59" s="4">
        <v>200000</v>
      </c>
      <c r="AC59" s="4">
        <v>200000</v>
      </c>
      <c r="AD59" s="4">
        <v>200000</v>
      </c>
      <c r="AE59" s="4">
        <v>200000</v>
      </c>
      <c r="AF59" s="4">
        <v>200000</v>
      </c>
      <c r="AG59" s="4">
        <v>200000</v>
      </c>
      <c r="AH59" s="4">
        <v>200000</v>
      </c>
      <c r="AI59" s="4">
        <v>200000</v>
      </c>
      <c r="AJ59" s="4">
        <v>200000</v>
      </c>
      <c r="AK59" s="4">
        <v>200000</v>
      </c>
      <c r="AL59" s="4">
        <v>200000</v>
      </c>
      <c r="AM59" s="4">
        <v>198993.38965577053</v>
      </c>
      <c r="AN59" s="4">
        <v>197104.14327241803</v>
      </c>
      <c r="AO59" s="4">
        <v>198655.74728999997</v>
      </c>
      <c r="AP59" s="4">
        <v>181575.06074400002</v>
      </c>
      <c r="AQ59" s="4">
        <v>201632.50296000042</v>
      </c>
      <c r="AR59" s="4">
        <v>213264</v>
      </c>
      <c r="AS59" s="4">
        <v>214824</v>
      </c>
      <c r="AT59" s="4">
        <v>271239.3980361271</v>
      </c>
      <c r="AU59" s="4">
        <v>268884</v>
      </c>
      <c r="AV59" s="4">
        <v>268884</v>
      </c>
      <c r="AW59" s="4">
        <v>270276</v>
      </c>
      <c r="AX59" s="4">
        <v>283393.59999999998</v>
      </c>
      <c r="AY59" s="4">
        <v>269291.8</v>
      </c>
      <c r="AZ59" s="4">
        <v>283154.19999999995</v>
      </c>
      <c r="BA59" s="4">
        <v>283154.19999999995</v>
      </c>
      <c r="BB59" s="4">
        <v>283154.19999999995</v>
      </c>
      <c r="BC59" s="4">
        <v>283154.19999999995</v>
      </c>
      <c r="BD59" s="4">
        <v>179288</v>
      </c>
      <c r="BE59" s="4">
        <v>179288</v>
      </c>
      <c r="BF59" s="4">
        <v>179288</v>
      </c>
      <c r="BG59" s="4">
        <v>196424.96000000002</v>
      </c>
      <c r="BH59" s="4">
        <v>196424.96000000002</v>
      </c>
      <c r="BI59" s="4">
        <v>196424.96000000002</v>
      </c>
      <c r="BJ59" s="4">
        <v>196424.96000000002</v>
      </c>
      <c r="BK59" s="4">
        <v>196424.96000000002</v>
      </c>
      <c r="BL59" s="4">
        <v>232142.21</v>
      </c>
    </row>
    <row r="60" spans="1:64" x14ac:dyDescent="0.2">
      <c r="A60" s="3" t="s">
        <v>60</v>
      </c>
      <c r="B60" s="4" t="s">
        <v>2</v>
      </c>
      <c r="C60" s="4" t="s">
        <v>2</v>
      </c>
      <c r="D60" s="4" t="s">
        <v>2</v>
      </c>
      <c r="E60" s="4" t="s">
        <v>2</v>
      </c>
      <c r="F60" s="4" t="s">
        <v>2</v>
      </c>
      <c r="G60" s="4" t="s">
        <v>2</v>
      </c>
      <c r="H60" s="4" t="s">
        <v>2</v>
      </c>
      <c r="I60" s="4" t="s">
        <v>2</v>
      </c>
      <c r="J60" s="4" t="s">
        <v>2</v>
      </c>
      <c r="K60" s="4" t="s">
        <v>2</v>
      </c>
      <c r="L60" s="4" t="s">
        <v>2</v>
      </c>
      <c r="M60" s="4" t="s">
        <v>2</v>
      </c>
      <c r="N60" s="4" t="s">
        <v>2</v>
      </c>
      <c r="O60" s="4" t="s">
        <v>2</v>
      </c>
      <c r="P60" s="4" t="s">
        <v>2</v>
      </c>
      <c r="Q60" s="4" t="s">
        <v>2</v>
      </c>
      <c r="R60" s="4" t="s">
        <v>2</v>
      </c>
      <c r="S60" s="4" t="s">
        <v>2</v>
      </c>
      <c r="T60" s="4" t="s">
        <v>2</v>
      </c>
      <c r="U60" s="4" t="s">
        <v>2</v>
      </c>
      <c r="V60" s="4" t="s">
        <v>2</v>
      </c>
      <c r="W60" s="4" t="s">
        <v>2</v>
      </c>
      <c r="X60" s="4" t="s">
        <v>2</v>
      </c>
      <c r="Y60" s="4" t="s">
        <v>2</v>
      </c>
      <c r="Z60" s="4" t="s">
        <v>2</v>
      </c>
      <c r="AA60" s="4" t="s">
        <v>2</v>
      </c>
      <c r="AB60" s="4" t="s">
        <v>2</v>
      </c>
      <c r="AC60" s="4" t="s">
        <v>2</v>
      </c>
      <c r="AD60" s="4" t="s">
        <v>2</v>
      </c>
      <c r="AE60" s="4" t="s">
        <v>2</v>
      </c>
      <c r="AF60" s="4" t="s">
        <v>2</v>
      </c>
      <c r="AG60" s="4" t="s">
        <v>2</v>
      </c>
      <c r="AH60" s="4" t="s">
        <v>2</v>
      </c>
      <c r="AI60" s="4" t="s">
        <v>2</v>
      </c>
      <c r="AJ60" s="4" t="s">
        <v>2</v>
      </c>
      <c r="AK60" s="4" t="s">
        <v>2</v>
      </c>
      <c r="AL60" s="4" t="s">
        <v>2</v>
      </c>
      <c r="AM60" s="4" t="s">
        <v>2</v>
      </c>
      <c r="AN60" s="4" t="s">
        <v>2</v>
      </c>
      <c r="AO60" s="4" t="s">
        <v>2</v>
      </c>
      <c r="AP60" s="4" t="s">
        <v>2</v>
      </c>
      <c r="AQ60" s="4" t="s">
        <v>2</v>
      </c>
      <c r="AR60" s="4" t="s">
        <v>2</v>
      </c>
      <c r="AS60" s="4" t="s">
        <v>2</v>
      </c>
      <c r="AT60" s="4" t="s">
        <v>2</v>
      </c>
      <c r="AU60" s="4" t="s">
        <v>2</v>
      </c>
      <c r="AV60" s="4" t="s">
        <v>2</v>
      </c>
      <c r="AW60" s="4" t="s">
        <v>2</v>
      </c>
      <c r="AX60" s="4" t="s">
        <v>2</v>
      </c>
      <c r="AY60" s="4" t="s">
        <v>2</v>
      </c>
      <c r="AZ60" s="4" t="s">
        <v>2</v>
      </c>
      <c r="BA60" s="4" t="s">
        <v>2</v>
      </c>
      <c r="BB60" s="4" t="s">
        <v>2</v>
      </c>
      <c r="BC60" s="4" t="s">
        <v>2</v>
      </c>
      <c r="BD60" s="4" t="s">
        <v>2</v>
      </c>
      <c r="BE60" s="4" t="s">
        <v>2</v>
      </c>
      <c r="BF60" s="4">
        <v>232290.00000000006</v>
      </c>
      <c r="BG60" s="4">
        <v>227860.00000000003</v>
      </c>
      <c r="BH60" s="4">
        <v>227860.00000000003</v>
      </c>
      <c r="BI60" s="4">
        <v>227860.00000000003</v>
      </c>
      <c r="BJ60" s="4">
        <v>227860.00000000003</v>
      </c>
      <c r="BK60" s="4">
        <v>227860.00000000003</v>
      </c>
      <c r="BL60" s="4">
        <v>227860.00000000003</v>
      </c>
    </row>
    <row r="61" spans="1:64" x14ac:dyDescent="0.2">
      <c r="A61" s="3" t="s">
        <v>61</v>
      </c>
      <c r="B61" s="4" t="s">
        <v>2</v>
      </c>
      <c r="C61" s="4" t="s">
        <v>2</v>
      </c>
      <c r="D61" s="4" t="s">
        <v>2</v>
      </c>
      <c r="E61" s="4" t="s">
        <v>2</v>
      </c>
      <c r="F61" s="4" t="s">
        <v>2</v>
      </c>
      <c r="G61" s="4" t="s">
        <v>2</v>
      </c>
      <c r="H61" s="4" t="s">
        <v>2</v>
      </c>
      <c r="I61" s="4" t="s">
        <v>2</v>
      </c>
      <c r="J61" s="4" t="s">
        <v>2</v>
      </c>
      <c r="K61" s="4" t="s">
        <v>2</v>
      </c>
      <c r="L61" s="4" t="s">
        <v>2</v>
      </c>
      <c r="M61" s="4" t="s">
        <v>2</v>
      </c>
      <c r="N61" s="4" t="s">
        <v>2</v>
      </c>
      <c r="O61" s="4" t="s">
        <v>2</v>
      </c>
      <c r="P61" s="4" t="s">
        <v>2</v>
      </c>
      <c r="Q61" s="4" t="s">
        <v>2</v>
      </c>
      <c r="R61" s="4" t="s">
        <v>2</v>
      </c>
      <c r="S61" s="4" t="s">
        <v>2</v>
      </c>
      <c r="T61" s="4" t="s">
        <v>2</v>
      </c>
      <c r="U61" s="4" t="s">
        <v>2</v>
      </c>
      <c r="V61" s="4" t="s">
        <v>2</v>
      </c>
      <c r="W61" s="4" t="s">
        <v>2</v>
      </c>
      <c r="X61" s="4" t="s">
        <v>2</v>
      </c>
      <c r="Y61" s="4" t="s">
        <v>2</v>
      </c>
      <c r="Z61" s="4" t="s">
        <v>2</v>
      </c>
      <c r="AA61" s="4" t="s">
        <v>2</v>
      </c>
      <c r="AB61" s="4" t="s">
        <v>2</v>
      </c>
      <c r="AC61" s="4" t="s">
        <v>2</v>
      </c>
      <c r="AD61" s="4" t="s">
        <v>2</v>
      </c>
      <c r="AE61" s="4" t="s">
        <v>2</v>
      </c>
      <c r="AF61" s="4" t="s">
        <v>2</v>
      </c>
      <c r="AG61" s="4" t="s">
        <v>2</v>
      </c>
      <c r="AH61" s="4" t="s">
        <v>2</v>
      </c>
      <c r="AI61" s="4" t="s">
        <v>2</v>
      </c>
      <c r="AJ61" s="4" t="s">
        <v>2</v>
      </c>
      <c r="AK61" s="4" t="s">
        <v>2</v>
      </c>
      <c r="AL61" s="4" t="s">
        <v>2</v>
      </c>
      <c r="AM61" s="4" t="s">
        <v>2</v>
      </c>
      <c r="AN61" s="4" t="s">
        <v>2</v>
      </c>
      <c r="AO61" s="4" t="s">
        <v>2</v>
      </c>
      <c r="AP61" s="4" t="s">
        <v>2</v>
      </c>
      <c r="AQ61" s="4" t="s">
        <v>2</v>
      </c>
      <c r="AR61" s="4" t="s">
        <v>2</v>
      </c>
      <c r="AS61" s="4" t="s">
        <v>2</v>
      </c>
      <c r="AT61" s="4" t="s">
        <v>2</v>
      </c>
      <c r="AU61" s="4" t="s">
        <v>2</v>
      </c>
      <c r="AV61" s="4" t="s">
        <v>2</v>
      </c>
      <c r="AW61" s="4" t="s">
        <v>2</v>
      </c>
      <c r="AX61" s="4" t="s">
        <v>2</v>
      </c>
      <c r="AY61" s="4" t="s">
        <v>2</v>
      </c>
      <c r="AZ61" s="4" t="s">
        <v>2</v>
      </c>
      <c r="BA61" s="4" t="s">
        <v>2</v>
      </c>
      <c r="BB61" s="4" t="s">
        <v>2</v>
      </c>
      <c r="BC61" s="4">
        <v>221538.46153846153</v>
      </c>
      <c r="BD61" s="4">
        <v>221538.46153846153</v>
      </c>
      <c r="BE61" s="4">
        <v>221538.46153846153</v>
      </c>
      <c r="BF61" s="4">
        <v>221538.46153846153</v>
      </c>
      <c r="BG61" s="4">
        <v>221538.46153846153</v>
      </c>
      <c r="BH61" s="4">
        <v>221538.46153846153</v>
      </c>
      <c r="BI61" s="4">
        <v>221538.46153846153</v>
      </c>
      <c r="BJ61" s="4">
        <v>221538.46153846153</v>
      </c>
      <c r="BK61" s="4">
        <v>221538.46153846153</v>
      </c>
      <c r="BL61" s="4">
        <v>221538.46153846153</v>
      </c>
    </row>
    <row r="62" spans="1:64" x14ac:dyDescent="0.2">
      <c r="A62" s="3" t="s">
        <v>62</v>
      </c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 t="s">
        <v>2</v>
      </c>
      <c r="H62" s="4" t="s">
        <v>2</v>
      </c>
      <c r="I62" s="4" t="s">
        <v>2</v>
      </c>
      <c r="J62" s="4" t="s">
        <v>2</v>
      </c>
      <c r="K62" s="4" t="s">
        <v>2</v>
      </c>
      <c r="L62" s="4" t="s">
        <v>2</v>
      </c>
      <c r="M62" s="4" t="s">
        <v>2</v>
      </c>
      <c r="N62" s="4" t="s">
        <v>2</v>
      </c>
      <c r="O62" s="4" t="s">
        <v>2</v>
      </c>
      <c r="P62" s="4" t="s">
        <v>2</v>
      </c>
      <c r="Q62" s="4" t="s">
        <v>2</v>
      </c>
      <c r="R62" s="4" t="s">
        <v>2</v>
      </c>
      <c r="S62" s="4" t="s">
        <v>2</v>
      </c>
      <c r="T62" s="4" t="s">
        <v>2</v>
      </c>
      <c r="U62" s="4" t="s">
        <v>2</v>
      </c>
      <c r="V62" s="4" t="s">
        <v>2</v>
      </c>
      <c r="W62" s="4" t="s">
        <v>2</v>
      </c>
      <c r="X62" s="4" t="s">
        <v>2</v>
      </c>
      <c r="Y62" s="4" t="s">
        <v>2</v>
      </c>
      <c r="Z62" s="4" t="s">
        <v>2</v>
      </c>
      <c r="AA62" s="4" t="s">
        <v>2</v>
      </c>
      <c r="AB62" s="4" t="s">
        <v>2</v>
      </c>
      <c r="AC62" s="4" t="s">
        <v>2</v>
      </c>
      <c r="AD62" s="4" t="s">
        <v>2</v>
      </c>
      <c r="AE62" s="4" t="s">
        <v>2</v>
      </c>
      <c r="AF62" s="4" t="s">
        <v>2</v>
      </c>
      <c r="AG62" s="4" t="s">
        <v>2</v>
      </c>
      <c r="AH62" s="4" t="s">
        <v>2</v>
      </c>
      <c r="AI62" s="4" t="s">
        <v>2</v>
      </c>
      <c r="AJ62" s="4" t="s">
        <v>2</v>
      </c>
      <c r="AK62" s="4" t="s">
        <v>2</v>
      </c>
      <c r="AL62" s="4" t="s">
        <v>2</v>
      </c>
      <c r="AM62" s="4" t="s">
        <v>2</v>
      </c>
      <c r="AN62" s="4" t="s">
        <v>2</v>
      </c>
      <c r="AO62" s="4" t="s">
        <v>2</v>
      </c>
      <c r="AP62" s="4" t="s">
        <v>2</v>
      </c>
      <c r="AQ62" s="4" t="s">
        <v>2</v>
      </c>
      <c r="AR62" s="4" t="s">
        <v>2</v>
      </c>
      <c r="AS62" s="4" t="s">
        <v>2</v>
      </c>
      <c r="AT62" s="4" t="s">
        <v>2</v>
      </c>
      <c r="AU62" s="4" t="s">
        <v>2</v>
      </c>
      <c r="AV62" s="4" t="s">
        <v>2</v>
      </c>
      <c r="AW62" s="4" t="s">
        <v>2</v>
      </c>
      <c r="AX62" s="4" t="s">
        <v>2</v>
      </c>
      <c r="AY62" s="4" t="s">
        <v>2</v>
      </c>
      <c r="AZ62" s="4" t="s">
        <v>2</v>
      </c>
      <c r="BA62" s="4">
        <v>128432.43243243244</v>
      </c>
      <c r="BB62" s="4">
        <v>128432.43243243244</v>
      </c>
      <c r="BC62" s="4">
        <v>128432.43243243244</v>
      </c>
      <c r="BD62" s="4">
        <v>128432.43243243244</v>
      </c>
      <c r="BE62" s="4">
        <v>128432.43243243244</v>
      </c>
      <c r="BF62" s="4">
        <v>128432.43243243244</v>
      </c>
      <c r="BG62" s="4">
        <v>128432.43243243244</v>
      </c>
      <c r="BH62" s="4">
        <v>128432.43243243244</v>
      </c>
      <c r="BI62" s="4">
        <v>128432.43243243244</v>
      </c>
      <c r="BJ62" s="4">
        <v>128432.43243243244</v>
      </c>
      <c r="BK62" s="4">
        <v>128432.43243243244</v>
      </c>
      <c r="BL62" s="4">
        <v>213096.46153846153</v>
      </c>
    </row>
    <row r="63" spans="1:64" x14ac:dyDescent="0.2">
      <c r="A63" s="3" t="s">
        <v>63</v>
      </c>
      <c r="B63" s="4" t="s">
        <v>2</v>
      </c>
      <c r="C63" s="4" t="s">
        <v>2</v>
      </c>
      <c r="D63" s="4" t="s">
        <v>2</v>
      </c>
      <c r="E63" s="4" t="s">
        <v>2</v>
      </c>
      <c r="F63" s="4" t="s">
        <v>2</v>
      </c>
      <c r="G63" s="4" t="s">
        <v>2</v>
      </c>
      <c r="H63" s="4" t="s">
        <v>2</v>
      </c>
      <c r="I63" s="4" t="s">
        <v>2</v>
      </c>
      <c r="J63" s="4" t="s">
        <v>2</v>
      </c>
      <c r="K63" s="4" t="s">
        <v>2</v>
      </c>
      <c r="L63" s="4" t="s">
        <v>2</v>
      </c>
      <c r="M63" s="4" t="s">
        <v>2</v>
      </c>
      <c r="N63" s="4" t="s">
        <v>2</v>
      </c>
      <c r="O63" s="4" t="s">
        <v>2</v>
      </c>
      <c r="P63" s="4" t="s">
        <v>2</v>
      </c>
      <c r="Q63" s="4" t="s">
        <v>2</v>
      </c>
      <c r="R63" s="4" t="s">
        <v>2</v>
      </c>
      <c r="S63" s="4" t="s">
        <v>2</v>
      </c>
      <c r="T63" s="4" t="s">
        <v>2</v>
      </c>
      <c r="U63" s="4" t="s">
        <v>2</v>
      </c>
      <c r="V63" s="4" t="s">
        <v>2</v>
      </c>
      <c r="W63" s="4" t="s">
        <v>2</v>
      </c>
      <c r="X63" s="4" t="s">
        <v>2</v>
      </c>
      <c r="Y63" s="4" t="s">
        <v>2</v>
      </c>
      <c r="Z63" s="4" t="s">
        <v>2</v>
      </c>
      <c r="AA63" s="4" t="s">
        <v>2</v>
      </c>
      <c r="AB63" s="4" t="s">
        <v>2</v>
      </c>
      <c r="AC63" s="4" t="s">
        <v>2</v>
      </c>
      <c r="AD63" s="4" t="s">
        <v>2</v>
      </c>
      <c r="AE63" s="4" t="s">
        <v>2</v>
      </c>
      <c r="AF63" s="4" t="s">
        <v>2</v>
      </c>
      <c r="AG63" s="4" t="s">
        <v>2</v>
      </c>
      <c r="AH63" s="4" t="s">
        <v>2</v>
      </c>
      <c r="AI63" s="4" t="s">
        <v>2</v>
      </c>
      <c r="AJ63" s="4" t="s">
        <v>2</v>
      </c>
      <c r="AK63" s="4" t="s">
        <v>2</v>
      </c>
      <c r="AL63" s="4" t="s">
        <v>2</v>
      </c>
      <c r="AM63" s="4" t="s">
        <v>2</v>
      </c>
      <c r="AN63" s="4">
        <v>90000</v>
      </c>
      <c r="AO63" s="4">
        <v>90000</v>
      </c>
      <c r="AP63" s="4">
        <v>200000</v>
      </c>
      <c r="AQ63" s="4">
        <v>200000</v>
      </c>
      <c r="AR63" s="4">
        <v>206000</v>
      </c>
      <c r="AS63" s="4">
        <v>206000</v>
      </c>
      <c r="AT63" s="4">
        <v>206000</v>
      </c>
      <c r="AU63" s="4">
        <v>206000</v>
      </c>
      <c r="AV63" s="4">
        <v>206000</v>
      </c>
      <c r="AW63" s="4">
        <v>209936</v>
      </c>
      <c r="AX63" s="4">
        <v>209936</v>
      </c>
      <c r="AY63" s="4">
        <v>209936</v>
      </c>
      <c r="AZ63" s="4">
        <v>209936</v>
      </c>
      <c r="BA63" s="4">
        <v>209936</v>
      </c>
      <c r="BB63" s="4">
        <v>209936</v>
      </c>
      <c r="BC63" s="4">
        <v>209936</v>
      </c>
      <c r="BD63" s="4">
        <v>209936</v>
      </c>
      <c r="BE63" s="4">
        <v>209936</v>
      </c>
      <c r="BF63" s="4">
        <v>209936</v>
      </c>
      <c r="BG63" s="4">
        <v>209936</v>
      </c>
      <c r="BH63" s="4">
        <v>209936</v>
      </c>
      <c r="BI63" s="4">
        <v>209936</v>
      </c>
      <c r="BJ63" s="4">
        <v>209936</v>
      </c>
      <c r="BK63" s="4">
        <v>209936</v>
      </c>
      <c r="BL63" s="4">
        <v>209936</v>
      </c>
    </row>
    <row r="64" spans="1:64" x14ac:dyDescent="0.2">
      <c r="A64" s="3" t="s">
        <v>64</v>
      </c>
      <c r="B64" s="4" t="s">
        <v>2</v>
      </c>
      <c r="C64" s="4" t="s">
        <v>2</v>
      </c>
      <c r="D64" s="4" t="s">
        <v>2</v>
      </c>
      <c r="E64" s="4" t="s">
        <v>2</v>
      </c>
      <c r="F64" s="4" t="s">
        <v>2</v>
      </c>
      <c r="G64" s="4" t="s">
        <v>2</v>
      </c>
      <c r="H64" s="4" t="s">
        <v>2</v>
      </c>
      <c r="I64" s="4" t="s">
        <v>2</v>
      </c>
      <c r="J64" s="4" t="s">
        <v>2</v>
      </c>
      <c r="K64" s="4" t="s">
        <v>2</v>
      </c>
      <c r="L64" s="4" t="s">
        <v>2</v>
      </c>
      <c r="M64" s="4" t="s">
        <v>2</v>
      </c>
      <c r="N64" s="4" t="s">
        <v>2</v>
      </c>
      <c r="O64" s="4" t="s">
        <v>2</v>
      </c>
      <c r="P64" s="4" t="s">
        <v>2</v>
      </c>
      <c r="Q64" s="4" t="s">
        <v>2</v>
      </c>
      <c r="R64" s="4" t="s">
        <v>2</v>
      </c>
      <c r="S64" s="4" t="s">
        <v>2</v>
      </c>
      <c r="T64" s="4" t="s">
        <v>2</v>
      </c>
      <c r="U64" s="4" t="s">
        <v>2</v>
      </c>
      <c r="V64" s="4" t="s">
        <v>2</v>
      </c>
      <c r="W64" s="4" t="s">
        <v>2</v>
      </c>
      <c r="X64" s="4" t="s">
        <v>2</v>
      </c>
      <c r="Y64" s="4" t="s">
        <v>2</v>
      </c>
      <c r="Z64" s="4" t="s">
        <v>2</v>
      </c>
      <c r="AA64" s="4" t="s">
        <v>2</v>
      </c>
      <c r="AB64" s="4" t="s">
        <v>2</v>
      </c>
      <c r="AC64" s="4" t="s">
        <v>2</v>
      </c>
      <c r="AD64" s="4" t="s">
        <v>2</v>
      </c>
      <c r="AE64" s="4" t="s">
        <v>2</v>
      </c>
      <c r="AF64" s="4" t="s">
        <v>2</v>
      </c>
      <c r="AG64" s="4" t="s">
        <v>2</v>
      </c>
      <c r="AH64" s="4" t="s">
        <v>2</v>
      </c>
      <c r="AI64" s="4" t="s">
        <v>2</v>
      </c>
      <c r="AJ64" s="4" t="s">
        <v>2</v>
      </c>
      <c r="AK64" s="4" t="s">
        <v>2</v>
      </c>
      <c r="AL64" s="4" t="s">
        <v>2</v>
      </c>
      <c r="AM64" s="4" t="s">
        <v>2</v>
      </c>
      <c r="AN64" s="4">
        <v>70000</v>
      </c>
      <c r="AO64" s="4">
        <v>70000</v>
      </c>
      <c r="AP64" s="4">
        <v>70000</v>
      </c>
      <c r="AQ64" s="4">
        <v>70000</v>
      </c>
      <c r="AR64" s="4">
        <v>70000</v>
      </c>
      <c r="AS64" s="4">
        <v>70000</v>
      </c>
      <c r="AT64" s="4">
        <v>70000</v>
      </c>
      <c r="AU64" s="4">
        <v>99999.999999999985</v>
      </c>
      <c r="AV64" s="4">
        <v>99999.999999999985</v>
      </c>
      <c r="AW64" s="4">
        <v>99999.999999999985</v>
      </c>
      <c r="AX64" s="4">
        <v>99999.999999999985</v>
      </c>
      <c r="AY64" s="4">
        <v>99999.999999999985</v>
      </c>
      <c r="AZ64" s="4">
        <v>99999.999999999985</v>
      </c>
      <c r="BA64" s="4">
        <v>137999.63636363635</v>
      </c>
      <c r="BB64" s="4">
        <v>137999.63636363635</v>
      </c>
      <c r="BC64" s="4">
        <v>143999.63636363635</v>
      </c>
      <c r="BD64" s="4">
        <v>143999.63636363635</v>
      </c>
      <c r="BE64" s="4">
        <v>168999.23636363633</v>
      </c>
      <c r="BF64" s="4">
        <v>168999.23636363633</v>
      </c>
      <c r="BG64" s="4">
        <v>168999.23636363633</v>
      </c>
      <c r="BH64" s="4">
        <v>168999.23636363633</v>
      </c>
      <c r="BI64" s="4">
        <v>195399.23636363633</v>
      </c>
      <c r="BJ64" s="4">
        <v>195399.23636363633</v>
      </c>
      <c r="BK64" s="4">
        <v>195399.23636363633</v>
      </c>
      <c r="BL64" s="4">
        <v>207899.23636363636</v>
      </c>
    </row>
    <row r="65" spans="1:64" x14ac:dyDescent="0.2">
      <c r="A65" s="3" t="s">
        <v>65</v>
      </c>
      <c r="B65" s="4" t="s">
        <v>2</v>
      </c>
      <c r="C65" s="4" t="s">
        <v>2</v>
      </c>
      <c r="D65" s="4" t="s">
        <v>2</v>
      </c>
      <c r="E65" s="4" t="s">
        <v>2</v>
      </c>
      <c r="F65" s="4" t="s">
        <v>2</v>
      </c>
      <c r="G65" s="4" t="s">
        <v>2</v>
      </c>
      <c r="H65" s="4" t="s">
        <v>2</v>
      </c>
      <c r="I65" s="4" t="s">
        <v>2</v>
      </c>
      <c r="J65" s="4" t="s">
        <v>2</v>
      </c>
      <c r="K65" s="4" t="s">
        <v>2</v>
      </c>
      <c r="L65" s="4" t="s">
        <v>2</v>
      </c>
      <c r="M65" s="4" t="s">
        <v>2</v>
      </c>
      <c r="N65" s="4" t="s">
        <v>2</v>
      </c>
      <c r="O65" s="4" t="s">
        <v>2</v>
      </c>
      <c r="P65" s="4" t="s">
        <v>2</v>
      </c>
      <c r="Q65" s="4" t="s">
        <v>2</v>
      </c>
      <c r="R65" s="4" t="s">
        <v>2</v>
      </c>
      <c r="S65" s="4" t="s">
        <v>2</v>
      </c>
      <c r="T65" s="4" t="s">
        <v>2</v>
      </c>
      <c r="U65" s="4" t="s">
        <v>2</v>
      </c>
      <c r="V65" s="4" t="s">
        <v>2</v>
      </c>
      <c r="W65" s="4" t="s">
        <v>2</v>
      </c>
      <c r="X65" s="4" t="s">
        <v>2</v>
      </c>
      <c r="Y65" s="4" t="s">
        <v>2</v>
      </c>
      <c r="Z65" s="4" t="s">
        <v>2</v>
      </c>
      <c r="AA65" s="4" t="s">
        <v>2</v>
      </c>
      <c r="AB65" s="4" t="s">
        <v>2</v>
      </c>
      <c r="AC65" s="4" t="s">
        <v>2</v>
      </c>
      <c r="AD65" s="4" t="s">
        <v>2</v>
      </c>
      <c r="AE65" s="4" t="s">
        <v>2</v>
      </c>
      <c r="AF65" s="4" t="s">
        <v>2</v>
      </c>
      <c r="AG65" s="4" t="s">
        <v>2</v>
      </c>
      <c r="AH65" s="4" t="s">
        <v>2</v>
      </c>
      <c r="AI65" s="4" t="s">
        <v>2</v>
      </c>
      <c r="AJ65" s="4" t="s">
        <v>2</v>
      </c>
      <c r="AK65" s="4" t="s">
        <v>2</v>
      </c>
      <c r="AL65" s="4" t="s">
        <v>2</v>
      </c>
      <c r="AM65" s="4" t="s">
        <v>2</v>
      </c>
      <c r="AN65" s="4" t="s">
        <v>2</v>
      </c>
      <c r="AO65" s="4" t="s">
        <v>2</v>
      </c>
      <c r="AP65" s="4" t="s">
        <v>2</v>
      </c>
      <c r="AQ65" s="4" t="s">
        <v>2</v>
      </c>
      <c r="AR65" s="4" t="s">
        <v>2</v>
      </c>
      <c r="AS65" s="4" t="s">
        <v>2</v>
      </c>
      <c r="AT65" s="4" t="s">
        <v>2</v>
      </c>
      <c r="AU65" s="4" t="s">
        <v>2</v>
      </c>
      <c r="AV65" s="4" t="s">
        <v>2</v>
      </c>
      <c r="AW65" s="4" t="s">
        <v>2</v>
      </c>
      <c r="AX65" s="4" t="s">
        <v>2</v>
      </c>
      <c r="AY65" s="4" t="s">
        <v>2</v>
      </c>
      <c r="AZ65" s="4" t="s">
        <v>2</v>
      </c>
      <c r="BA65" s="4" t="s">
        <v>2</v>
      </c>
      <c r="BB65" s="4" t="s">
        <v>2</v>
      </c>
      <c r="BC65" s="4" t="s">
        <v>2</v>
      </c>
      <c r="BD65" s="4" t="s">
        <v>2</v>
      </c>
      <c r="BE65" s="4" t="s">
        <v>2</v>
      </c>
      <c r="BF65" s="4" t="s">
        <v>2</v>
      </c>
      <c r="BG65" s="4" t="s">
        <v>2</v>
      </c>
      <c r="BH65" s="4" t="s">
        <v>2</v>
      </c>
      <c r="BI65" s="4" t="s">
        <v>2</v>
      </c>
      <c r="BJ65" s="4" t="s">
        <v>2</v>
      </c>
      <c r="BK65" s="4" t="s">
        <v>2</v>
      </c>
      <c r="BL65" s="4">
        <v>200000</v>
      </c>
    </row>
    <row r="66" spans="1:64" x14ac:dyDescent="0.2">
      <c r="A66" s="3" t="s">
        <v>66</v>
      </c>
      <c r="B66" s="4" t="s">
        <v>2</v>
      </c>
      <c r="C66" s="4" t="s">
        <v>2</v>
      </c>
      <c r="D66" s="4" t="s">
        <v>2</v>
      </c>
      <c r="E66" s="4" t="s">
        <v>2</v>
      </c>
      <c r="F66" s="4" t="s">
        <v>2</v>
      </c>
      <c r="G66" s="4" t="s">
        <v>2</v>
      </c>
      <c r="H66" s="4" t="s">
        <v>2</v>
      </c>
      <c r="I66" s="4" t="s">
        <v>2</v>
      </c>
      <c r="J66" s="4" t="s">
        <v>2</v>
      </c>
      <c r="K66" s="4" t="s">
        <v>2</v>
      </c>
      <c r="L66" s="4" t="s">
        <v>2</v>
      </c>
      <c r="M66" s="4" t="s">
        <v>2</v>
      </c>
      <c r="N66" s="4" t="s">
        <v>2</v>
      </c>
      <c r="O66" s="4" t="s">
        <v>2</v>
      </c>
      <c r="P66" s="4" t="s">
        <v>2</v>
      </c>
      <c r="Q66" s="4" t="s">
        <v>2</v>
      </c>
      <c r="R66" s="4" t="s">
        <v>2</v>
      </c>
      <c r="S66" s="4" t="s">
        <v>2</v>
      </c>
      <c r="T66" s="4" t="s">
        <v>2</v>
      </c>
      <c r="U66" s="4" t="s">
        <v>2</v>
      </c>
      <c r="V66" s="4" t="s">
        <v>2</v>
      </c>
      <c r="W66" s="4" t="s">
        <v>2</v>
      </c>
      <c r="X66" s="4" t="s">
        <v>2</v>
      </c>
      <c r="Y66" s="4" t="s">
        <v>2</v>
      </c>
      <c r="Z66" s="4" t="s">
        <v>2</v>
      </c>
      <c r="AA66" s="4" t="s">
        <v>2</v>
      </c>
      <c r="AB66" s="4" t="s">
        <v>2</v>
      </c>
      <c r="AC66" s="4" t="s">
        <v>2</v>
      </c>
      <c r="AD66" s="4" t="s">
        <v>2</v>
      </c>
      <c r="AE66" s="4" t="s">
        <v>2</v>
      </c>
      <c r="AF66" s="4" t="s">
        <v>2</v>
      </c>
      <c r="AG66" s="4" t="s">
        <v>2</v>
      </c>
      <c r="AH66" s="4" t="s">
        <v>2</v>
      </c>
      <c r="AI66" s="4" t="s">
        <v>2</v>
      </c>
      <c r="AJ66" s="4" t="s">
        <v>2</v>
      </c>
      <c r="AK66" s="4" t="s">
        <v>2</v>
      </c>
      <c r="AL66" s="4" t="s">
        <v>2</v>
      </c>
      <c r="AM66" s="4" t="s">
        <v>2</v>
      </c>
      <c r="AN66" s="4" t="s">
        <v>2</v>
      </c>
      <c r="AO66" s="4" t="s">
        <v>2</v>
      </c>
      <c r="AP66" s="4" t="s">
        <v>2</v>
      </c>
      <c r="AQ66" s="4" t="s">
        <v>2</v>
      </c>
      <c r="AR66" s="4" t="s">
        <v>2</v>
      </c>
      <c r="AS66" s="4" t="s">
        <v>2</v>
      </c>
      <c r="AT66" s="4" t="s">
        <v>2</v>
      </c>
      <c r="AU66" s="4" t="s">
        <v>2</v>
      </c>
      <c r="AV66" s="4" t="s">
        <v>2</v>
      </c>
      <c r="AW66" s="4" t="s">
        <v>2</v>
      </c>
      <c r="AX66" s="4" t="s">
        <v>2</v>
      </c>
      <c r="AY66" s="4" t="s">
        <v>2</v>
      </c>
      <c r="AZ66" s="4" t="s">
        <v>2</v>
      </c>
      <c r="BA66" s="4" t="s">
        <v>2</v>
      </c>
      <c r="BB66" s="4" t="s">
        <v>2</v>
      </c>
      <c r="BC66" s="4" t="s">
        <v>2</v>
      </c>
      <c r="BD66" s="4" t="s">
        <v>2</v>
      </c>
      <c r="BE66" s="4" t="s">
        <v>2</v>
      </c>
      <c r="BF66" s="4" t="s">
        <v>2</v>
      </c>
      <c r="BG66" s="4" t="s">
        <v>2</v>
      </c>
      <c r="BH66" s="4" t="s">
        <v>2</v>
      </c>
      <c r="BI66" s="4" t="s">
        <v>2</v>
      </c>
      <c r="BJ66" s="4" t="s">
        <v>2</v>
      </c>
      <c r="BK66" s="4" t="s">
        <v>2</v>
      </c>
      <c r="BL66" s="4">
        <v>200000</v>
      </c>
    </row>
    <row r="67" spans="1:64" x14ac:dyDescent="0.2">
      <c r="A67" s="3" t="s">
        <v>67</v>
      </c>
      <c r="B67" s="4" t="s">
        <v>2</v>
      </c>
      <c r="C67" s="4" t="s">
        <v>2</v>
      </c>
      <c r="D67" s="4" t="s">
        <v>2</v>
      </c>
      <c r="E67" s="4" t="s">
        <v>2</v>
      </c>
      <c r="F67" s="4" t="s">
        <v>2</v>
      </c>
      <c r="G67" s="4" t="s">
        <v>2</v>
      </c>
      <c r="H67" s="4" t="s">
        <v>2</v>
      </c>
      <c r="I67" s="4" t="s">
        <v>2</v>
      </c>
      <c r="J67" s="4" t="s">
        <v>2</v>
      </c>
      <c r="K67" s="4" t="s">
        <v>2</v>
      </c>
      <c r="L67" s="4" t="s">
        <v>2</v>
      </c>
      <c r="M67" s="4" t="s">
        <v>2</v>
      </c>
      <c r="N67" s="4" t="s">
        <v>2</v>
      </c>
      <c r="O67" s="4" t="s">
        <v>2</v>
      </c>
      <c r="P67" s="4" t="s">
        <v>2</v>
      </c>
      <c r="Q67" s="4" t="s">
        <v>2</v>
      </c>
      <c r="R67" s="4" t="s">
        <v>2</v>
      </c>
      <c r="S67" s="4" t="s">
        <v>2</v>
      </c>
      <c r="T67" s="4" t="s">
        <v>2</v>
      </c>
      <c r="U67" s="4" t="s">
        <v>2</v>
      </c>
      <c r="V67" s="4" t="s">
        <v>2</v>
      </c>
      <c r="W67" s="4" t="s">
        <v>2</v>
      </c>
      <c r="X67" s="4" t="s">
        <v>2</v>
      </c>
      <c r="Y67" s="4" t="s">
        <v>2</v>
      </c>
      <c r="Z67" s="4" t="s">
        <v>2</v>
      </c>
      <c r="AA67" s="4" t="s">
        <v>2</v>
      </c>
      <c r="AB67" s="4" t="s">
        <v>2</v>
      </c>
      <c r="AC67" s="4" t="s">
        <v>2</v>
      </c>
      <c r="AD67" s="4" t="s">
        <v>2</v>
      </c>
      <c r="AE67" s="4" t="s">
        <v>2</v>
      </c>
      <c r="AF67" s="4" t="s">
        <v>2</v>
      </c>
      <c r="AG67" s="4" t="s">
        <v>2</v>
      </c>
      <c r="AH67" s="4" t="s">
        <v>2</v>
      </c>
      <c r="AI67" s="4" t="s">
        <v>2</v>
      </c>
      <c r="AJ67" s="4" t="s">
        <v>2</v>
      </c>
      <c r="AK67" s="4" t="s">
        <v>2</v>
      </c>
      <c r="AL67" s="4" t="s">
        <v>2</v>
      </c>
      <c r="AM67" s="4" t="s">
        <v>2</v>
      </c>
      <c r="AN67" s="4" t="s">
        <v>2</v>
      </c>
      <c r="AO67" s="4" t="s">
        <v>2</v>
      </c>
      <c r="AP67" s="4" t="s">
        <v>2</v>
      </c>
      <c r="AQ67" s="4">
        <v>202099.03999999998</v>
      </c>
      <c r="AR67" s="4">
        <v>202099.03999999998</v>
      </c>
      <c r="AS67" s="4">
        <v>202099.03999999998</v>
      </c>
      <c r="AT67" s="4">
        <v>202099.03999999998</v>
      </c>
      <c r="AU67" s="4">
        <v>202099.03999999998</v>
      </c>
      <c r="AV67" s="4">
        <v>202099.03999999998</v>
      </c>
      <c r="AW67" s="4">
        <v>202099.03999999998</v>
      </c>
      <c r="AX67" s="4">
        <v>202099.03999999998</v>
      </c>
      <c r="AY67" s="4">
        <v>202099.03999999998</v>
      </c>
      <c r="AZ67" s="4">
        <v>202099.03999999998</v>
      </c>
      <c r="BA67" s="4">
        <v>202099.03999999998</v>
      </c>
      <c r="BB67" s="4">
        <v>202099.03999999998</v>
      </c>
      <c r="BC67" s="4">
        <v>202099.03999999998</v>
      </c>
      <c r="BD67" s="4">
        <v>202099.03999999998</v>
      </c>
      <c r="BE67" s="4">
        <v>202099.03999999998</v>
      </c>
      <c r="BF67" s="4">
        <v>204978.598</v>
      </c>
      <c r="BG67" s="4">
        <v>204978.598</v>
      </c>
      <c r="BH67" s="4">
        <v>204978.598</v>
      </c>
      <c r="BI67" s="4">
        <v>199558</v>
      </c>
      <c r="BJ67" s="4">
        <v>199558</v>
      </c>
      <c r="BK67" s="4">
        <v>199558</v>
      </c>
      <c r="BL67" s="4">
        <v>199558</v>
      </c>
    </row>
    <row r="68" spans="1:64" x14ac:dyDescent="0.2">
      <c r="A68" s="3" t="s">
        <v>68</v>
      </c>
      <c r="B68" s="4" t="s">
        <v>2</v>
      </c>
      <c r="C68" s="4" t="s">
        <v>2</v>
      </c>
      <c r="D68" s="4" t="s">
        <v>2</v>
      </c>
      <c r="E68" s="4" t="s">
        <v>2</v>
      </c>
      <c r="F68" s="4" t="s">
        <v>2</v>
      </c>
      <c r="G68" s="4" t="s">
        <v>2</v>
      </c>
      <c r="H68" s="4" t="s">
        <v>2</v>
      </c>
      <c r="I68" s="4" t="s">
        <v>2</v>
      </c>
      <c r="J68" s="4" t="s">
        <v>2</v>
      </c>
      <c r="K68" s="4" t="s">
        <v>2</v>
      </c>
      <c r="L68" s="4" t="s">
        <v>2</v>
      </c>
      <c r="M68" s="4" t="s">
        <v>2</v>
      </c>
      <c r="N68" s="4" t="s">
        <v>2</v>
      </c>
      <c r="O68" s="4" t="s">
        <v>2</v>
      </c>
      <c r="P68" s="4" t="s">
        <v>2</v>
      </c>
      <c r="Q68" s="4" t="s">
        <v>2</v>
      </c>
      <c r="R68" s="4" t="s">
        <v>2</v>
      </c>
      <c r="S68" s="4" t="s">
        <v>2</v>
      </c>
      <c r="T68" s="4" t="s">
        <v>2</v>
      </c>
      <c r="U68" s="4" t="s">
        <v>2</v>
      </c>
      <c r="V68" s="4" t="s">
        <v>2</v>
      </c>
      <c r="W68" s="4" t="s">
        <v>2</v>
      </c>
      <c r="X68" s="4" t="s">
        <v>2</v>
      </c>
      <c r="Y68" s="4" t="s">
        <v>2</v>
      </c>
      <c r="Z68" s="4" t="s">
        <v>2</v>
      </c>
      <c r="AA68" s="4" t="s">
        <v>2</v>
      </c>
      <c r="AB68" s="4" t="s">
        <v>2</v>
      </c>
      <c r="AC68" s="4" t="s">
        <v>2</v>
      </c>
      <c r="AD68" s="4" t="s">
        <v>2</v>
      </c>
      <c r="AE68" s="4" t="s">
        <v>2</v>
      </c>
      <c r="AF68" s="4" t="s">
        <v>2</v>
      </c>
      <c r="AG68" s="4" t="s">
        <v>2</v>
      </c>
      <c r="AH68" s="4" t="s">
        <v>2</v>
      </c>
      <c r="AI68" s="4" t="s">
        <v>2</v>
      </c>
      <c r="AJ68" s="4" t="s">
        <v>2</v>
      </c>
      <c r="AK68" s="4" t="s">
        <v>2</v>
      </c>
      <c r="AL68" s="4" t="s">
        <v>2</v>
      </c>
      <c r="AM68" s="4" t="s">
        <v>2</v>
      </c>
      <c r="AN68" s="4" t="s">
        <v>2</v>
      </c>
      <c r="AO68" s="4" t="s">
        <v>2</v>
      </c>
      <c r="AP68" s="4" t="s">
        <v>2</v>
      </c>
      <c r="AQ68" s="4">
        <v>156000</v>
      </c>
      <c r="AR68" s="4">
        <v>156000</v>
      </c>
      <c r="AS68" s="4">
        <v>156000</v>
      </c>
      <c r="AT68" s="4">
        <v>156000</v>
      </c>
      <c r="AU68" s="4">
        <v>156000</v>
      </c>
      <c r="AV68" s="4">
        <v>156000</v>
      </c>
      <c r="AW68" s="4">
        <v>156000</v>
      </c>
      <c r="AX68" s="4">
        <v>156000</v>
      </c>
      <c r="AY68" s="4">
        <v>156000</v>
      </c>
      <c r="AZ68" s="4">
        <v>156000</v>
      </c>
      <c r="BA68" s="4">
        <v>156000</v>
      </c>
      <c r="BB68" s="4">
        <v>156000</v>
      </c>
      <c r="BC68" s="4">
        <v>156000</v>
      </c>
      <c r="BD68" s="4">
        <v>156000</v>
      </c>
      <c r="BE68" s="4">
        <v>156000</v>
      </c>
      <c r="BF68" s="4">
        <v>156000</v>
      </c>
      <c r="BG68" s="4">
        <v>156000</v>
      </c>
      <c r="BH68" s="4">
        <v>156000</v>
      </c>
      <c r="BI68" s="4">
        <v>156000</v>
      </c>
      <c r="BJ68" s="4">
        <v>192000</v>
      </c>
      <c r="BK68" s="4">
        <v>192000</v>
      </c>
      <c r="BL68" s="4">
        <v>192000</v>
      </c>
    </row>
    <row r="69" spans="1:64" x14ac:dyDescent="0.2">
      <c r="A69" s="3" t="s">
        <v>69</v>
      </c>
      <c r="B69" s="4" t="s">
        <v>2</v>
      </c>
      <c r="C69" s="4" t="s">
        <v>2</v>
      </c>
      <c r="D69" s="4" t="s">
        <v>2</v>
      </c>
      <c r="E69" s="4" t="s">
        <v>2</v>
      </c>
      <c r="F69" s="4" t="s">
        <v>2</v>
      </c>
      <c r="G69" s="4" t="s">
        <v>2</v>
      </c>
      <c r="H69" s="4" t="s">
        <v>2</v>
      </c>
      <c r="I69" s="4" t="s">
        <v>2</v>
      </c>
      <c r="J69" s="4" t="s">
        <v>2</v>
      </c>
      <c r="K69" s="4" t="s">
        <v>2</v>
      </c>
      <c r="L69" s="4" t="s">
        <v>2</v>
      </c>
      <c r="M69" s="4" t="s">
        <v>2</v>
      </c>
      <c r="N69" s="4" t="s">
        <v>2</v>
      </c>
      <c r="O69" s="4" t="s">
        <v>2</v>
      </c>
      <c r="P69" s="4" t="s">
        <v>2</v>
      </c>
      <c r="Q69" s="4" t="s">
        <v>2</v>
      </c>
      <c r="R69" s="4" t="s">
        <v>2</v>
      </c>
      <c r="S69" s="4" t="s">
        <v>2</v>
      </c>
      <c r="T69" s="4" t="s">
        <v>2</v>
      </c>
      <c r="U69" s="4" t="s">
        <v>2</v>
      </c>
      <c r="V69" s="4" t="s">
        <v>2</v>
      </c>
      <c r="W69" s="4" t="s">
        <v>2</v>
      </c>
      <c r="X69" s="4" t="s">
        <v>2</v>
      </c>
      <c r="Y69" s="4" t="s">
        <v>2</v>
      </c>
      <c r="Z69" s="4" t="s">
        <v>2</v>
      </c>
      <c r="AA69" s="4" t="s">
        <v>2</v>
      </c>
      <c r="AB69" s="4" t="s">
        <v>2</v>
      </c>
      <c r="AC69" s="4" t="s">
        <v>2</v>
      </c>
      <c r="AD69" s="4" t="s">
        <v>2</v>
      </c>
      <c r="AE69" s="4" t="s">
        <v>2</v>
      </c>
      <c r="AF69" s="4" t="s">
        <v>2</v>
      </c>
      <c r="AG69" s="4" t="s">
        <v>2</v>
      </c>
      <c r="AH69" s="4" t="s">
        <v>2</v>
      </c>
      <c r="AI69" s="4" t="s">
        <v>2</v>
      </c>
      <c r="AJ69" s="4" t="s">
        <v>2</v>
      </c>
      <c r="AK69" s="4" t="s">
        <v>2</v>
      </c>
      <c r="AL69" s="4" t="s">
        <v>2</v>
      </c>
      <c r="AM69" s="4" t="s">
        <v>2</v>
      </c>
      <c r="AN69" s="4" t="s">
        <v>2</v>
      </c>
      <c r="AO69" s="4" t="s">
        <v>2</v>
      </c>
      <c r="AP69" s="4" t="s">
        <v>2</v>
      </c>
      <c r="AQ69" s="4" t="s">
        <v>2</v>
      </c>
      <c r="AR69" s="4" t="s">
        <v>2</v>
      </c>
      <c r="AS69" s="4" t="s">
        <v>2</v>
      </c>
      <c r="AT69" s="4" t="s">
        <v>2</v>
      </c>
      <c r="AU69" s="4" t="s">
        <v>2</v>
      </c>
      <c r="AV69" s="4" t="s">
        <v>2</v>
      </c>
      <c r="AW69" s="4" t="s">
        <v>2</v>
      </c>
      <c r="AX69" s="4" t="s">
        <v>2</v>
      </c>
      <c r="AY69" s="4" t="s">
        <v>2</v>
      </c>
      <c r="AZ69" s="4">
        <v>186000</v>
      </c>
      <c r="BA69" s="4">
        <v>186000</v>
      </c>
      <c r="BB69" s="4">
        <v>186000</v>
      </c>
      <c r="BC69" s="4">
        <v>186000</v>
      </c>
      <c r="BD69" s="4">
        <v>186000</v>
      </c>
      <c r="BE69" s="4">
        <v>186000</v>
      </c>
      <c r="BF69" s="4">
        <v>186000</v>
      </c>
      <c r="BG69" s="4">
        <v>186000</v>
      </c>
      <c r="BH69" s="4">
        <v>186000</v>
      </c>
      <c r="BI69" s="4">
        <v>186000</v>
      </c>
      <c r="BJ69" s="4">
        <v>186000</v>
      </c>
      <c r="BK69" s="4">
        <v>186000</v>
      </c>
      <c r="BL69" s="4">
        <v>186000</v>
      </c>
    </row>
    <row r="70" spans="1:64" x14ac:dyDescent="0.2">
      <c r="A70" s="3" t="s">
        <v>70</v>
      </c>
      <c r="B70" s="4" t="s">
        <v>2</v>
      </c>
      <c r="C70" s="4" t="s">
        <v>2</v>
      </c>
      <c r="D70" s="4" t="s">
        <v>2</v>
      </c>
      <c r="E70" s="4" t="s">
        <v>2</v>
      </c>
      <c r="F70" s="4" t="s">
        <v>2</v>
      </c>
      <c r="G70" s="4" t="s">
        <v>2</v>
      </c>
      <c r="H70" s="4" t="s">
        <v>2</v>
      </c>
      <c r="I70" s="4" t="s">
        <v>2</v>
      </c>
      <c r="J70" s="4" t="s">
        <v>2</v>
      </c>
      <c r="K70" s="4" t="s">
        <v>2</v>
      </c>
      <c r="L70" s="4" t="s">
        <v>2</v>
      </c>
      <c r="M70" s="4" t="s">
        <v>2</v>
      </c>
      <c r="N70" s="4" t="s">
        <v>2</v>
      </c>
      <c r="O70" s="4" t="s">
        <v>2</v>
      </c>
      <c r="P70" s="4" t="s">
        <v>2</v>
      </c>
      <c r="Q70" s="4" t="s">
        <v>2</v>
      </c>
      <c r="R70" s="4" t="s">
        <v>2</v>
      </c>
      <c r="S70" s="4" t="s">
        <v>2</v>
      </c>
      <c r="T70" s="4" t="s">
        <v>2</v>
      </c>
      <c r="U70" s="4" t="s">
        <v>2</v>
      </c>
      <c r="V70" s="4" t="s">
        <v>2</v>
      </c>
      <c r="W70" s="4" t="s">
        <v>2</v>
      </c>
      <c r="X70" s="4" t="s">
        <v>2</v>
      </c>
      <c r="Y70" s="4" t="s">
        <v>2</v>
      </c>
      <c r="Z70" s="4" t="s">
        <v>2</v>
      </c>
      <c r="AA70" s="4" t="s">
        <v>2</v>
      </c>
      <c r="AB70" s="4" t="s">
        <v>2</v>
      </c>
      <c r="AC70" s="4" t="s">
        <v>2</v>
      </c>
      <c r="AD70" s="4" t="s">
        <v>2</v>
      </c>
      <c r="AE70" s="4" t="s">
        <v>2</v>
      </c>
      <c r="AF70" s="4" t="s">
        <v>2</v>
      </c>
      <c r="AG70" s="4" t="s">
        <v>2</v>
      </c>
      <c r="AH70" s="4" t="s">
        <v>2</v>
      </c>
      <c r="AI70" s="4" t="s">
        <v>2</v>
      </c>
      <c r="AJ70" s="4" t="s">
        <v>2</v>
      </c>
      <c r="AK70" s="4" t="s">
        <v>2</v>
      </c>
      <c r="AL70" s="4" t="s">
        <v>2</v>
      </c>
      <c r="AM70" s="4" t="s">
        <v>2</v>
      </c>
      <c r="AN70" s="4" t="s">
        <v>2</v>
      </c>
      <c r="AO70" s="4" t="s">
        <v>2</v>
      </c>
      <c r="AP70" s="4" t="s">
        <v>2</v>
      </c>
      <c r="AQ70" s="4" t="s">
        <v>2</v>
      </c>
      <c r="AR70" s="4" t="s">
        <v>2</v>
      </c>
      <c r="AS70" s="4" t="s">
        <v>2</v>
      </c>
      <c r="AT70" s="4" t="s">
        <v>2</v>
      </c>
      <c r="AU70" s="4" t="s">
        <v>2</v>
      </c>
      <c r="AV70" s="4" t="s">
        <v>2</v>
      </c>
      <c r="AW70" s="4" t="s">
        <v>2</v>
      </c>
      <c r="AX70" s="4" t="s">
        <v>2</v>
      </c>
      <c r="AY70" s="4" t="s">
        <v>2</v>
      </c>
      <c r="AZ70" s="4" t="s">
        <v>2</v>
      </c>
      <c r="BA70" s="4" t="s">
        <v>2</v>
      </c>
      <c r="BB70" s="4" t="s">
        <v>2</v>
      </c>
      <c r="BC70" s="4" t="s">
        <v>2</v>
      </c>
      <c r="BD70" s="4" t="s">
        <v>2</v>
      </c>
      <c r="BE70" s="4" t="s">
        <v>2</v>
      </c>
      <c r="BF70" s="4">
        <v>171138.36000000002</v>
      </c>
      <c r="BG70" s="4">
        <v>183721.53846153847</v>
      </c>
      <c r="BH70" s="4">
        <v>183721.53846153847</v>
      </c>
      <c r="BI70" s="4">
        <v>183721.53846153847</v>
      </c>
      <c r="BJ70" s="4">
        <v>183721.53846153847</v>
      </c>
      <c r="BK70" s="4">
        <v>183721.53846153847</v>
      </c>
      <c r="BL70" s="4">
        <v>183721.53846153847</v>
      </c>
    </row>
    <row r="71" spans="1:64" x14ac:dyDescent="0.2">
      <c r="A71" s="3" t="s">
        <v>71</v>
      </c>
      <c r="B71" s="4" t="s">
        <v>2</v>
      </c>
      <c r="C71" s="4" t="s">
        <v>2</v>
      </c>
      <c r="D71" s="4" t="s">
        <v>2</v>
      </c>
      <c r="E71" s="4" t="s">
        <v>2</v>
      </c>
      <c r="F71" s="4" t="s">
        <v>2</v>
      </c>
      <c r="G71" s="4" t="s">
        <v>2</v>
      </c>
      <c r="H71" s="4" t="s">
        <v>2</v>
      </c>
      <c r="I71" s="4" t="s">
        <v>2</v>
      </c>
      <c r="J71" s="4" t="s">
        <v>2</v>
      </c>
      <c r="K71" s="4" t="s">
        <v>2</v>
      </c>
      <c r="L71" s="4" t="s">
        <v>2</v>
      </c>
      <c r="M71" s="4" t="s">
        <v>2</v>
      </c>
      <c r="N71" s="4" t="s">
        <v>2</v>
      </c>
      <c r="O71" s="4" t="s">
        <v>2</v>
      </c>
      <c r="P71" s="4" t="s">
        <v>2</v>
      </c>
      <c r="Q71" s="4" t="s">
        <v>2</v>
      </c>
      <c r="R71" s="4" t="s">
        <v>2</v>
      </c>
      <c r="S71" s="4" t="s">
        <v>2</v>
      </c>
      <c r="T71" s="4" t="s">
        <v>2</v>
      </c>
      <c r="U71" s="4" t="s">
        <v>2</v>
      </c>
      <c r="V71" s="4" t="s">
        <v>2</v>
      </c>
      <c r="W71" s="4" t="s">
        <v>2</v>
      </c>
      <c r="X71" s="4" t="s">
        <v>2</v>
      </c>
      <c r="Y71" s="4" t="s">
        <v>2</v>
      </c>
      <c r="Z71" s="4" t="s">
        <v>2</v>
      </c>
      <c r="AA71" s="4" t="s">
        <v>2</v>
      </c>
      <c r="AB71" s="4" t="s">
        <v>2</v>
      </c>
      <c r="AC71" s="4" t="s">
        <v>2</v>
      </c>
      <c r="AD71" s="4" t="s">
        <v>2</v>
      </c>
      <c r="AE71" s="4" t="s">
        <v>2</v>
      </c>
      <c r="AF71" s="4" t="s">
        <v>2</v>
      </c>
      <c r="AG71" s="4" t="s">
        <v>2</v>
      </c>
      <c r="AH71" s="4" t="s">
        <v>2</v>
      </c>
      <c r="AI71" s="4" t="s">
        <v>2</v>
      </c>
      <c r="AJ71" s="4" t="s">
        <v>2</v>
      </c>
      <c r="AK71" s="4" t="s">
        <v>2</v>
      </c>
      <c r="AL71" s="4" t="s">
        <v>2</v>
      </c>
      <c r="AM71" s="4" t="s">
        <v>2</v>
      </c>
      <c r="AN71" s="4" t="s">
        <v>2</v>
      </c>
      <c r="AO71" s="4" t="s">
        <v>2</v>
      </c>
      <c r="AP71" s="4" t="s">
        <v>2</v>
      </c>
      <c r="AQ71" s="4" t="s">
        <v>2</v>
      </c>
      <c r="AR71" s="4" t="s">
        <v>2</v>
      </c>
      <c r="AS71" s="4" t="s">
        <v>2</v>
      </c>
      <c r="AT71" s="4" t="s">
        <v>2</v>
      </c>
      <c r="AU71" s="4" t="s">
        <v>2</v>
      </c>
      <c r="AV71" s="4" t="s">
        <v>2</v>
      </c>
      <c r="AW71" s="4" t="s">
        <v>2</v>
      </c>
      <c r="AX71" s="4" t="s">
        <v>2</v>
      </c>
      <c r="AY71" s="4" t="s">
        <v>2</v>
      </c>
      <c r="AZ71" s="4" t="s">
        <v>2</v>
      </c>
      <c r="BA71" s="4" t="s">
        <v>2</v>
      </c>
      <c r="BB71" s="4" t="s">
        <v>2</v>
      </c>
      <c r="BC71" s="4" t="s">
        <v>2</v>
      </c>
      <c r="BD71" s="4" t="s">
        <v>2</v>
      </c>
      <c r="BE71" s="4" t="s">
        <v>2</v>
      </c>
      <c r="BF71" s="4">
        <v>170000</v>
      </c>
      <c r="BG71" s="4">
        <v>170000</v>
      </c>
      <c r="BH71" s="4">
        <v>170000</v>
      </c>
      <c r="BI71" s="4">
        <v>170000</v>
      </c>
      <c r="BJ71" s="4">
        <v>170000</v>
      </c>
      <c r="BK71" s="4">
        <v>170000</v>
      </c>
      <c r="BL71" s="4">
        <v>170000</v>
      </c>
    </row>
    <row r="72" spans="1:64" x14ac:dyDescent="0.2">
      <c r="A72" s="3" t="s">
        <v>72</v>
      </c>
      <c r="B72" s="4" t="s">
        <v>2</v>
      </c>
      <c r="C72" s="4" t="s">
        <v>2</v>
      </c>
      <c r="D72" s="4" t="s">
        <v>2</v>
      </c>
      <c r="E72" s="4" t="s">
        <v>2</v>
      </c>
      <c r="F72" s="4" t="s">
        <v>2</v>
      </c>
      <c r="G72" s="4" t="s">
        <v>2</v>
      </c>
      <c r="H72" s="4" t="s">
        <v>2</v>
      </c>
      <c r="I72" s="4" t="s">
        <v>2</v>
      </c>
      <c r="J72" s="4" t="s">
        <v>2</v>
      </c>
      <c r="K72" s="4" t="s">
        <v>2</v>
      </c>
      <c r="L72" s="4" t="s">
        <v>2</v>
      </c>
      <c r="M72" s="4" t="s">
        <v>2</v>
      </c>
      <c r="N72" s="4" t="s">
        <v>2</v>
      </c>
      <c r="O72" s="4" t="s">
        <v>2</v>
      </c>
      <c r="P72" s="4" t="s">
        <v>2</v>
      </c>
      <c r="Q72" s="4" t="s">
        <v>2</v>
      </c>
      <c r="R72" s="4" t="s">
        <v>2</v>
      </c>
      <c r="S72" s="4" t="s">
        <v>2</v>
      </c>
      <c r="T72" s="4" t="s">
        <v>2</v>
      </c>
      <c r="U72" s="4" t="s">
        <v>2</v>
      </c>
      <c r="V72" s="4" t="s">
        <v>2</v>
      </c>
      <c r="W72" s="4" t="s">
        <v>2</v>
      </c>
      <c r="X72" s="4" t="s">
        <v>2</v>
      </c>
      <c r="Y72" s="4" t="s">
        <v>2</v>
      </c>
      <c r="Z72" s="4" t="s">
        <v>2</v>
      </c>
      <c r="AA72" s="4" t="s">
        <v>2</v>
      </c>
      <c r="AB72" s="4" t="s">
        <v>2</v>
      </c>
      <c r="AC72" s="4" t="s">
        <v>2</v>
      </c>
      <c r="AD72" s="4" t="s">
        <v>2</v>
      </c>
      <c r="AE72" s="4" t="s">
        <v>2</v>
      </c>
      <c r="AF72" s="4" t="s">
        <v>2</v>
      </c>
      <c r="AG72" s="4" t="s">
        <v>2</v>
      </c>
      <c r="AH72" s="4" t="s">
        <v>2</v>
      </c>
      <c r="AI72" s="4" t="s">
        <v>2</v>
      </c>
      <c r="AJ72" s="4" t="s">
        <v>2</v>
      </c>
      <c r="AK72" s="4" t="s">
        <v>2</v>
      </c>
      <c r="AL72" s="4" t="s">
        <v>2</v>
      </c>
      <c r="AM72" s="4" t="s">
        <v>2</v>
      </c>
      <c r="AN72" s="4" t="s">
        <v>2</v>
      </c>
      <c r="AO72" s="4" t="s">
        <v>2</v>
      </c>
      <c r="AP72" s="4" t="s">
        <v>2</v>
      </c>
      <c r="AQ72" s="4" t="s">
        <v>2</v>
      </c>
      <c r="AR72" s="4" t="s">
        <v>2</v>
      </c>
      <c r="AS72" s="4" t="s">
        <v>2</v>
      </c>
      <c r="AT72" s="4" t="s">
        <v>2</v>
      </c>
      <c r="AU72" s="4" t="s">
        <v>2</v>
      </c>
      <c r="AV72" s="4" t="s">
        <v>2</v>
      </c>
      <c r="AW72" s="4" t="s">
        <v>2</v>
      </c>
      <c r="AX72" s="4" t="s">
        <v>2</v>
      </c>
      <c r="AY72" s="4" t="s">
        <v>2</v>
      </c>
      <c r="AZ72" s="4" t="s">
        <v>2</v>
      </c>
      <c r="BA72" s="4" t="s">
        <v>2</v>
      </c>
      <c r="BB72" s="4" t="s">
        <v>2</v>
      </c>
      <c r="BC72" s="4" t="s">
        <v>2</v>
      </c>
      <c r="BD72" s="4" t="s">
        <v>2</v>
      </c>
      <c r="BE72" s="4" t="s">
        <v>2</v>
      </c>
      <c r="BF72" s="4" t="s">
        <v>2</v>
      </c>
      <c r="BG72" s="4" t="s">
        <v>2</v>
      </c>
      <c r="BH72" s="4" t="s">
        <v>2</v>
      </c>
      <c r="BI72" s="4" t="s">
        <v>2</v>
      </c>
      <c r="BJ72" s="4">
        <v>164500</v>
      </c>
      <c r="BK72" s="4">
        <v>164500</v>
      </c>
      <c r="BL72" s="4">
        <v>164500</v>
      </c>
    </row>
    <row r="73" spans="1:64" x14ac:dyDescent="0.2">
      <c r="A73" s="3" t="s">
        <v>73</v>
      </c>
      <c r="B73" s="4" t="s">
        <v>2</v>
      </c>
      <c r="C73" s="4" t="s">
        <v>2</v>
      </c>
      <c r="D73" s="4" t="s">
        <v>2</v>
      </c>
      <c r="E73" s="4" t="s">
        <v>2</v>
      </c>
      <c r="F73" s="4" t="s">
        <v>2</v>
      </c>
      <c r="G73" s="4" t="s">
        <v>2</v>
      </c>
      <c r="H73" s="4" t="s">
        <v>2</v>
      </c>
      <c r="I73" s="4" t="s">
        <v>2</v>
      </c>
      <c r="J73" s="4" t="s">
        <v>2</v>
      </c>
      <c r="K73" s="4" t="s">
        <v>2</v>
      </c>
      <c r="L73" s="4" t="s">
        <v>2</v>
      </c>
      <c r="M73" s="4" t="s">
        <v>2</v>
      </c>
      <c r="N73" s="4" t="s">
        <v>2</v>
      </c>
      <c r="O73" s="4" t="s">
        <v>2</v>
      </c>
      <c r="P73" s="4" t="s">
        <v>2</v>
      </c>
      <c r="Q73" s="4" t="s">
        <v>2</v>
      </c>
      <c r="R73" s="4" t="s">
        <v>2</v>
      </c>
      <c r="S73" s="4" t="s">
        <v>2</v>
      </c>
      <c r="T73" s="4" t="s">
        <v>2</v>
      </c>
      <c r="U73" s="4" t="s">
        <v>2</v>
      </c>
      <c r="V73" s="4" t="s">
        <v>2</v>
      </c>
      <c r="W73" s="4" t="s">
        <v>2</v>
      </c>
      <c r="X73" s="4" t="s">
        <v>2</v>
      </c>
      <c r="Y73" s="4" t="s">
        <v>2</v>
      </c>
      <c r="Z73" s="4" t="s">
        <v>2</v>
      </c>
      <c r="AA73" s="4" t="s">
        <v>2</v>
      </c>
      <c r="AB73" s="4" t="s">
        <v>2</v>
      </c>
      <c r="AC73" s="4" t="s">
        <v>2</v>
      </c>
      <c r="AD73" s="4" t="s">
        <v>2</v>
      </c>
      <c r="AE73" s="4" t="s">
        <v>2</v>
      </c>
      <c r="AF73" s="4" t="s">
        <v>2</v>
      </c>
      <c r="AG73" s="4" t="s">
        <v>2</v>
      </c>
      <c r="AH73" s="4" t="s">
        <v>2</v>
      </c>
      <c r="AI73" s="4" t="s">
        <v>2</v>
      </c>
      <c r="AJ73" s="4" t="s">
        <v>2</v>
      </c>
      <c r="AK73" s="4">
        <v>120000</v>
      </c>
      <c r="AL73" s="4">
        <v>120000</v>
      </c>
      <c r="AM73" s="4">
        <v>120000</v>
      </c>
      <c r="AN73" s="4">
        <v>120000</v>
      </c>
      <c r="AO73" s="4">
        <v>120000</v>
      </c>
      <c r="AP73" s="4">
        <v>120000</v>
      </c>
      <c r="AQ73" s="4">
        <v>120000</v>
      </c>
      <c r="AR73" s="4">
        <v>120000</v>
      </c>
      <c r="AS73" s="4">
        <v>120000</v>
      </c>
      <c r="AT73" s="4">
        <v>120000</v>
      </c>
      <c r="AU73" s="4">
        <v>120000</v>
      </c>
      <c r="AV73" s="4">
        <v>120000</v>
      </c>
      <c r="AW73" s="4">
        <v>120000</v>
      </c>
      <c r="AX73" s="4">
        <v>120000</v>
      </c>
      <c r="AY73" s="4">
        <v>120000</v>
      </c>
      <c r="AZ73" s="4">
        <v>120000</v>
      </c>
      <c r="BA73" s="4">
        <v>120000</v>
      </c>
      <c r="BB73" s="4">
        <v>120000</v>
      </c>
      <c r="BC73" s="4">
        <v>120000</v>
      </c>
      <c r="BD73" s="4">
        <v>120000</v>
      </c>
      <c r="BE73" s="4">
        <v>120000</v>
      </c>
      <c r="BF73" s="4">
        <v>120000</v>
      </c>
      <c r="BG73" s="4">
        <v>120000</v>
      </c>
      <c r="BH73" s="4">
        <v>120000</v>
      </c>
      <c r="BI73" s="4">
        <v>162600</v>
      </c>
      <c r="BJ73" s="4">
        <v>162600</v>
      </c>
      <c r="BK73" s="4">
        <v>162600</v>
      </c>
      <c r="BL73" s="4">
        <v>162600</v>
      </c>
    </row>
    <row r="74" spans="1:64" x14ac:dyDescent="0.2">
      <c r="A74" s="3" t="s">
        <v>74</v>
      </c>
      <c r="B74" s="4" t="s">
        <v>2</v>
      </c>
      <c r="C74" s="4" t="s">
        <v>2</v>
      </c>
      <c r="D74" s="4" t="s">
        <v>2</v>
      </c>
      <c r="E74" s="4">
        <v>59477.520000000004</v>
      </c>
      <c r="F74" s="4">
        <v>59477.520000000004</v>
      </c>
      <c r="G74" s="4">
        <v>59477.520000000004</v>
      </c>
      <c r="H74" s="4">
        <v>59477.520000000004</v>
      </c>
      <c r="I74" s="4">
        <v>59477.520000000004</v>
      </c>
      <c r="J74" s="4">
        <v>59477.520000000004</v>
      </c>
      <c r="K74" s="4">
        <v>59477.520000000004</v>
      </c>
      <c r="L74" s="4">
        <v>59477.520000000004</v>
      </c>
      <c r="M74" s="4">
        <v>59477.520000000004</v>
      </c>
      <c r="N74" s="4">
        <v>59472</v>
      </c>
      <c r="O74" s="4">
        <v>59472</v>
      </c>
      <c r="P74" s="4">
        <v>59472</v>
      </c>
      <c r="Q74" s="4">
        <v>59472</v>
      </c>
      <c r="R74" s="4">
        <v>59472</v>
      </c>
      <c r="S74" s="4">
        <v>48258.840000000004</v>
      </c>
      <c r="T74" s="4">
        <v>47037.600000000006</v>
      </c>
      <c r="U74" s="4">
        <v>48084</v>
      </c>
      <c r="V74" s="4">
        <v>48012</v>
      </c>
      <c r="W74" s="4">
        <v>47412</v>
      </c>
      <c r="X74" s="4">
        <v>45504</v>
      </c>
      <c r="Y74" s="4">
        <v>46656</v>
      </c>
      <c r="Z74" s="4">
        <v>46742.64</v>
      </c>
      <c r="AA74" s="4">
        <v>47373</v>
      </c>
      <c r="AB74" s="4">
        <v>48975.24</v>
      </c>
      <c r="AC74" s="4">
        <v>49234.080000000002</v>
      </c>
      <c r="AD74" s="4">
        <v>48108.36</v>
      </c>
      <c r="AE74" s="4">
        <v>48589.919999999998</v>
      </c>
      <c r="AF74" s="4">
        <v>47299.92</v>
      </c>
      <c r="AG74" s="4">
        <v>47299.92</v>
      </c>
      <c r="AH74" s="4">
        <v>49945.799999999996</v>
      </c>
      <c r="AI74" s="4">
        <v>46624.800000000003</v>
      </c>
      <c r="AJ74" s="4">
        <v>45579.96</v>
      </c>
      <c r="AK74" s="4">
        <v>45150</v>
      </c>
      <c r="AL74" s="4">
        <v>45364.92</v>
      </c>
      <c r="AM74" s="4">
        <v>45795</v>
      </c>
      <c r="AN74" s="4">
        <v>45150</v>
      </c>
      <c r="AO74" s="4">
        <v>46440</v>
      </c>
      <c r="AP74" s="4">
        <v>46440</v>
      </c>
      <c r="AQ74" s="4">
        <v>46440</v>
      </c>
      <c r="AR74" s="4">
        <v>46440</v>
      </c>
      <c r="AS74" s="4">
        <v>46440</v>
      </c>
      <c r="AT74" s="4">
        <v>46440</v>
      </c>
      <c r="AU74" s="4">
        <v>46440</v>
      </c>
      <c r="AV74" s="4">
        <v>46440</v>
      </c>
      <c r="AW74" s="4">
        <v>46440</v>
      </c>
      <c r="AX74" s="4">
        <v>46440</v>
      </c>
      <c r="AY74" s="4">
        <v>46440</v>
      </c>
      <c r="AZ74" s="4">
        <v>46440</v>
      </c>
      <c r="BA74" s="4">
        <v>59820</v>
      </c>
      <c r="BB74" s="4">
        <v>59820</v>
      </c>
      <c r="BC74" s="4">
        <v>134845.71428571429</v>
      </c>
      <c r="BD74" s="4">
        <v>134845.71428571429</v>
      </c>
      <c r="BE74" s="4">
        <v>134845.71428571429</v>
      </c>
      <c r="BF74" s="4">
        <v>134845.71428571429</v>
      </c>
      <c r="BG74" s="4">
        <v>134845.71428571429</v>
      </c>
      <c r="BH74" s="4">
        <v>134845.71428571429</v>
      </c>
      <c r="BI74" s="4">
        <v>160560</v>
      </c>
      <c r="BJ74" s="4">
        <v>160560</v>
      </c>
      <c r="BK74" s="4">
        <v>160560</v>
      </c>
      <c r="BL74" s="4">
        <v>160560</v>
      </c>
    </row>
    <row r="75" spans="1:64" x14ac:dyDescent="0.2">
      <c r="A75" s="3" t="s">
        <v>75</v>
      </c>
      <c r="B75" s="4" t="s">
        <v>2</v>
      </c>
      <c r="C75" s="4" t="s">
        <v>2</v>
      </c>
      <c r="D75" s="4" t="s">
        <v>2</v>
      </c>
      <c r="E75" s="4" t="s">
        <v>2</v>
      </c>
      <c r="F75" s="4" t="s">
        <v>2</v>
      </c>
      <c r="G75" s="4" t="s">
        <v>2</v>
      </c>
      <c r="H75" s="4" t="s">
        <v>2</v>
      </c>
      <c r="I75" s="4" t="s">
        <v>2</v>
      </c>
      <c r="J75" s="4" t="s">
        <v>2</v>
      </c>
      <c r="K75" s="4" t="s">
        <v>2</v>
      </c>
      <c r="L75" s="4" t="s">
        <v>2</v>
      </c>
      <c r="M75" s="4" t="s">
        <v>2</v>
      </c>
      <c r="N75" s="4" t="s">
        <v>2</v>
      </c>
      <c r="O75" s="4" t="s">
        <v>2</v>
      </c>
      <c r="P75" s="4" t="s">
        <v>2</v>
      </c>
      <c r="Q75" s="4" t="s">
        <v>2</v>
      </c>
      <c r="R75" s="4" t="s">
        <v>2</v>
      </c>
      <c r="S75" s="4" t="s">
        <v>2</v>
      </c>
      <c r="T75" s="4" t="s">
        <v>2</v>
      </c>
      <c r="U75" s="4" t="s">
        <v>2</v>
      </c>
      <c r="V75" s="4" t="s">
        <v>2</v>
      </c>
      <c r="W75" s="4" t="s">
        <v>2</v>
      </c>
      <c r="X75" s="4" t="s">
        <v>2</v>
      </c>
      <c r="Y75" s="4" t="s">
        <v>2</v>
      </c>
      <c r="Z75" s="4" t="s">
        <v>2</v>
      </c>
      <c r="AA75" s="4" t="s">
        <v>2</v>
      </c>
      <c r="AB75" s="4" t="s">
        <v>2</v>
      </c>
      <c r="AC75" s="4" t="s">
        <v>2</v>
      </c>
      <c r="AD75" s="4" t="s">
        <v>2</v>
      </c>
      <c r="AE75" s="4" t="s">
        <v>2</v>
      </c>
      <c r="AF75" s="4" t="s">
        <v>2</v>
      </c>
      <c r="AG75" s="4" t="s">
        <v>2</v>
      </c>
      <c r="AH75" s="4" t="s">
        <v>2</v>
      </c>
      <c r="AI75" s="4" t="s">
        <v>2</v>
      </c>
      <c r="AJ75" s="4" t="s">
        <v>2</v>
      </c>
      <c r="AK75" s="4">
        <v>160000</v>
      </c>
      <c r="AL75" s="4">
        <v>160000</v>
      </c>
      <c r="AM75" s="4">
        <v>160000</v>
      </c>
      <c r="AN75" s="4">
        <v>160000</v>
      </c>
      <c r="AO75" s="4">
        <v>160000</v>
      </c>
      <c r="AP75" s="4">
        <v>160000</v>
      </c>
      <c r="AQ75" s="4">
        <v>160000</v>
      </c>
      <c r="AR75" s="4">
        <v>160000</v>
      </c>
      <c r="AS75" s="4">
        <v>160000</v>
      </c>
      <c r="AT75" s="4">
        <v>160000</v>
      </c>
      <c r="AU75" s="4">
        <v>160000</v>
      </c>
      <c r="AV75" s="4">
        <v>160000</v>
      </c>
      <c r="AW75" s="4">
        <v>160000</v>
      </c>
      <c r="AX75" s="4">
        <v>160000</v>
      </c>
      <c r="AY75" s="4">
        <v>160000</v>
      </c>
      <c r="AZ75" s="4">
        <v>160000</v>
      </c>
      <c r="BA75" s="4">
        <v>160000</v>
      </c>
      <c r="BB75" s="4">
        <v>160000</v>
      </c>
      <c r="BC75" s="4">
        <v>160000</v>
      </c>
      <c r="BD75" s="4">
        <v>160000</v>
      </c>
      <c r="BE75" s="4">
        <v>160000</v>
      </c>
      <c r="BF75" s="4">
        <v>160000</v>
      </c>
      <c r="BG75" s="4">
        <v>160000</v>
      </c>
      <c r="BH75" s="4">
        <v>160000</v>
      </c>
      <c r="BI75" s="4">
        <v>160000</v>
      </c>
      <c r="BJ75" s="4">
        <v>160000</v>
      </c>
      <c r="BK75" s="4">
        <v>160000</v>
      </c>
      <c r="BL75" s="4">
        <v>160000</v>
      </c>
    </row>
    <row r="76" spans="1:64" x14ac:dyDescent="0.2">
      <c r="A76" s="3" t="s">
        <v>76</v>
      </c>
      <c r="B76" s="4" t="s">
        <v>2</v>
      </c>
      <c r="C76" s="4" t="s">
        <v>2</v>
      </c>
      <c r="D76" s="4" t="s">
        <v>2</v>
      </c>
      <c r="E76" s="4" t="s">
        <v>2</v>
      </c>
      <c r="F76" s="4" t="s">
        <v>2</v>
      </c>
      <c r="G76" s="4" t="s">
        <v>2</v>
      </c>
      <c r="H76" s="4" t="s">
        <v>2</v>
      </c>
      <c r="I76" s="4" t="s">
        <v>2</v>
      </c>
      <c r="J76" s="4" t="s">
        <v>2</v>
      </c>
      <c r="K76" s="4" t="s">
        <v>2</v>
      </c>
      <c r="L76" s="4" t="s">
        <v>2</v>
      </c>
      <c r="M76" s="4" t="s">
        <v>2</v>
      </c>
      <c r="N76" s="4" t="s">
        <v>2</v>
      </c>
      <c r="O76" s="4" t="s">
        <v>2</v>
      </c>
      <c r="P76" s="4" t="s">
        <v>2</v>
      </c>
      <c r="Q76" s="4" t="s">
        <v>2</v>
      </c>
      <c r="R76" s="4" t="s">
        <v>2</v>
      </c>
      <c r="S76" s="4" t="s">
        <v>2</v>
      </c>
      <c r="T76" s="4" t="s">
        <v>2</v>
      </c>
      <c r="U76" s="4" t="s">
        <v>2</v>
      </c>
      <c r="V76" s="4" t="s">
        <v>2</v>
      </c>
      <c r="W76" s="4" t="s">
        <v>2</v>
      </c>
      <c r="X76" s="4" t="s">
        <v>2</v>
      </c>
      <c r="Y76" s="4" t="s">
        <v>2</v>
      </c>
      <c r="Z76" s="4" t="s">
        <v>2</v>
      </c>
      <c r="AA76" s="4" t="s">
        <v>2</v>
      </c>
      <c r="AB76" s="4" t="s">
        <v>2</v>
      </c>
      <c r="AC76" s="4" t="s">
        <v>2</v>
      </c>
      <c r="AD76" s="4" t="s">
        <v>2</v>
      </c>
      <c r="AE76" s="4" t="s">
        <v>2</v>
      </c>
      <c r="AF76" s="4" t="s">
        <v>2</v>
      </c>
      <c r="AG76" s="4" t="s">
        <v>2</v>
      </c>
      <c r="AH76" s="4" t="s">
        <v>2</v>
      </c>
      <c r="AI76" s="4" t="s">
        <v>2</v>
      </c>
      <c r="AJ76" s="4" t="s">
        <v>2</v>
      </c>
      <c r="AK76" s="4" t="s">
        <v>2</v>
      </c>
      <c r="AL76" s="4" t="s">
        <v>2</v>
      </c>
      <c r="AM76" s="4" t="s">
        <v>2</v>
      </c>
      <c r="AN76" s="4" t="s">
        <v>2</v>
      </c>
      <c r="AO76" s="4" t="s">
        <v>2</v>
      </c>
      <c r="AP76" s="4" t="s">
        <v>2</v>
      </c>
      <c r="AQ76" s="4" t="s">
        <v>2</v>
      </c>
      <c r="AR76" s="4" t="s">
        <v>2</v>
      </c>
      <c r="AS76" s="4" t="s">
        <v>2</v>
      </c>
      <c r="AT76" s="4" t="s">
        <v>2</v>
      </c>
      <c r="AU76" s="4" t="s">
        <v>2</v>
      </c>
      <c r="AV76" s="4" t="s">
        <v>2</v>
      </c>
      <c r="AW76" s="4" t="s">
        <v>2</v>
      </c>
      <c r="AX76" s="4" t="s">
        <v>2</v>
      </c>
      <c r="AY76" s="4" t="s">
        <v>2</v>
      </c>
      <c r="AZ76" s="4" t="s">
        <v>2</v>
      </c>
      <c r="BA76" s="4" t="s">
        <v>2</v>
      </c>
      <c r="BB76" s="4" t="s">
        <v>2</v>
      </c>
      <c r="BC76" s="4" t="s">
        <v>2</v>
      </c>
      <c r="BD76" s="4" t="s">
        <v>2</v>
      </c>
      <c r="BE76" s="4" t="s">
        <v>2</v>
      </c>
      <c r="BF76" s="4" t="s">
        <v>2</v>
      </c>
      <c r="BG76" s="4" t="s">
        <v>2</v>
      </c>
      <c r="BH76" s="4" t="s">
        <v>2</v>
      </c>
      <c r="BI76" s="4">
        <v>159500</v>
      </c>
      <c r="BJ76" s="4">
        <v>159500</v>
      </c>
      <c r="BK76" s="4">
        <v>159500</v>
      </c>
      <c r="BL76" s="4">
        <v>159500</v>
      </c>
    </row>
    <row r="77" spans="1:64" x14ac:dyDescent="0.2">
      <c r="A77" s="3" t="s">
        <v>77</v>
      </c>
      <c r="B77" s="4" t="s">
        <v>2</v>
      </c>
      <c r="C77" s="4" t="s">
        <v>2</v>
      </c>
      <c r="D77" s="4" t="s">
        <v>2</v>
      </c>
      <c r="E77" s="4" t="s">
        <v>2</v>
      </c>
      <c r="F77" s="4" t="s">
        <v>2</v>
      </c>
      <c r="G77" s="4" t="s">
        <v>2</v>
      </c>
      <c r="H77" s="4" t="s">
        <v>2</v>
      </c>
      <c r="I77" s="4" t="s">
        <v>2</v>
      </c>
      <c r="J77" s="4" t="s">
        <v>2</v>
      </c>
      <c r="K77" s="4" t="s">
        <v>2</v>
      </c>
      <c r="L77" s="4" t="s">
        <v>2</v>
      </c>
      <c r="M77" s="4" t="s">
        <v>2</v>
      </c>
      <c r="N77" s="4" t="s">
        <v>2</v>
      </c>
      <c r="O77" s="4" t="s">
        <v>2</v>
      </c>
      <c r="P77" s="4" t="s">
        <v>2</v>
      </c>
      <c r="Q77" s="4" t="s">
        <v>2</v>
      </c>
      <c r="R77" s="4" t="s">
        <v>2</v>
      </c>
      <c r="S77" s="4" t="s">
        <v>2</v>
      </c>
      <c r="T77" s="4" t="s">
        <v>2</v>
      </c>
      <c r="U77" s="4" t="s">
        <v>2</v>
      </c>
      <c r="V77" s="4" t="s">
        <v>2</v>
      </c>
      <c r="W77" s="4" t="s">
        <v>2</v>
      </c>
      <c r="X77" s="4" t="s">
        <v>2</v>
      </c>
      <c r="Y77" s="4" t="s">
        <v>2</v>
      </c>
      <c r="Z77" s="4" t="s">
        <v>2</v>
      </c>
      <c r="AA77" s="4" t="s">
        <v>2</v>
      </c>
      <c r="AB77" s="4" t="s">
        <v>2</v>
      </c>
      <c r="AC77" s="4" t="s">
        <v>2</v>
      </c>
      <c r="AD77" s="4" t="s">
        <v>2</v>
      </c>
      <c r="AE77" s="4" t="s">
        <v>2</v>
      </c>
      <c r="AF77" s="4" t="s">
        <v>2</v>
      </c>
      <c r="AG77" s="4" t="s">
        <v>2</v>
      </c>
      <c r="AH77" s="4" t="s">
        <v>2</v>
      </c>
      <c r="AI77" s="4" t="s">
        <v>2</v>
      </c>
      <c r="AJ77" s="4" t="s">
        <v>2</v>
      </c>
      <c r="AK77" s="4" t="s">
        <v>2</v>
      </c>
      <c r="AL77" s="4" t="s">
        <v>2</v>
      </c>
      <c r="AM77" s="4" t="s">
        <v>2</v>
      </c>
      <c r="AN77" s="4" t="s">
        <v>2</v>
      </c>
      <c r="AO77" s="4" t="s">
        <v>2</v>
      </c>
      <c r="AP77" s="4" t="s">
        <v>2</v>
      </c>
      <c r="AQ77" s="4" t="s">
        <v>2</v>
      </c>
      <c r="AR77" s="4" t="s">
        <v>2</v>
      </c>
      <c r="AS77" s="4" t="s">
        <v>2</v>
      </c>
      <c r="AT77" s="4" t="s">
        <v>2</v>
      </c>
      <c r="AU77" s="4" t="s">
        <v>2</v>
      </c>
      <c r="AV77" s="4" t="s">
        <v>2</v>
      </c>
      <c r="AW77" s="4" t="s">
        <v>2</v>
      </c>
      <c r="AX77" s="4" t="s">
        <v>2</v>
      </c>
      <c r="AY77" s="4" t="s">
        <v>2</v>
      </c>
      <c r="AZ77" s="4" t="s">
        <v>2</v>
      </c>
      <c r="BA77" s="4" t="s">
        <v>2</v>
      </c>
      <c r="BB77" s="4" t="s">
        <v>2</v>
      </c>
      <c r="BC77" s="4" t="s">
        <v>2</v>
      </c>
      <c r="BD77" s="4" t="s">
        <v>2</v>
      </c>
      <c r="BE77" s="4" t="s">
        <v>2</v>
      </c>
      <c r="BF77" s="4" t="s">
        <v>2</v>
      </c>
      <c r="BG77" s="4" t="s">
        <v>2</v>
      </c>
      <c r="BH77" s="4" t="s">
        <v>2</v>
      </c>
      <c r="BI77" s="4">
        <v>156000</v>
      </c>
      <c r="BJ77" s="4">
        <v>156000</v>
      </c>
      <c r="BK77" s="4">
        <v>156000</v>
      </c>
      <c r="BL77" s="4">
        <v>156000</v>
      </c>
    </row>
    <row r="78" spans="1:64" x14ac:dyDescent="0.2">
      <c r="A78" s="3" t="s">
        <v>78</v>
      </c>
      <c r="B78" s="4" t="s">
        <v>2</v>
      </c>
      <c r="C78" s="4" t="s">
        <v>2</v>
      </c>
      <c r="D78" s="4" t="s">
        <v>2</v>
      </c>
      <c r="E78" s="4" t="s">
        <v>2</v>
      </c>
      <c r="F78" s="4" t="s">
        <v>2</v>
      </c>
      <c r="G78" s="4" t="s">
        <v>2</v>
      </c>
      <c r="H78" s="4" t="s">
        <v>2</v>
      </c>
      <c r="I78" s="4" t="s">
        <v>2</v>
      </c>
      <c r="J78" s="4" t="s">
        <v>2</v>
      </c>
      <c r="K78" s="4" t="s">
        <v>2</v>
      </c>
      <c r="L78" s="4" t="s">
        <v>2</v>
      </c>
      <c r="M78" s="4" t="s">
        <v>2</v>
      </c>
      <c r="N78" s="4" t="s">
        <v>2</v>
      </c>
      <c r="O78" s="4" t="s">
        <v>2</v>
      </c>
      <c r="P78" s="4" t="s">
        <v>2</v>
      </c>
      <c r="Q78" s="4" t="s">
        <v>2</v>
      </c>
      <c r="R78" s="4" t="s">
        <v>2</v>
      </c>
      <c r="S78" s="4" t="s">
        <v>2</v>
      </c>
      <c r="T78" s="4" t="s">
        <v>2</v>
      </c>
      <c r="U78" s="4" t="s">
        <v>2</v>
      </c>
      <c r="V78" s="4" t="s">
        <v>2</v>
      </c>
      <c r="W78" s="4" t="s">
        <v>2</v>
      </c>
      <c r="X78" s="4" t="s">
        <v>2</v>
      </c>
      <c r="Y78" s="4" t="s">
        <v>2</v>
      </c>
      <c r="Z78" s="4" t="s">
        <v>2</v>
      </c>
      <c r="AA78" s="4" t="s">
        <v>2</v>
      </c>
      <c r="AB78" s="4" t="s">
        <v>2</v>
      </c>
      <c r="AC78" s="4" t="s">
        <v>2</v>
      </c>
      <c r="AD78" s="4" t="s">
        <v>2</v>
      </c>
      <c r="AE78" s="4">
        <v>78750</v>
      </c>
      <c r="AF78" s="4">
        <v>78750</v>
      </c>
      <c r="AG78" s="4">
        <v>78750</v>
      </c>
      <c r="AH78" s="4">
        <v>78750</v>
      </c>
      <c r="AI78" s="4">
        <v>78750</v>
      </c>
      <c r="AJ78" s="4">
        <v>78750</v>
      </c>
      <c r="AK78" s="4">
        <v>78750</v>
      </c>
      <c r="AL78" s="4">
        <v>78750</v>
      </c>
      <c r="AM78" s="4">
        <v>78750</v>
      </c>
      <c r="AN78" s="4">
        <v>78750</v>
      </c>
      <c r="AO78" s="4">
        <v>78750</v>
      </c>
      <c r="AP78" s="4">
        <v>78750</v>
      </c>
      <c r="AQ78" s="4">
        <v>78750</v>
      </c>
      <c r="AR78" s="4">
        <v>78750</v>
      </c>
      <c r="AS78" s="4">
        <v>78750</v>
      </c>
      <c r="AT78" s="4">
        <v>78750</v>
      </c>
      <c r="AU78" s="4">
        <v>78750</v>
      </c>
      <c r="AV78" s="4">
        <v>78750</v>
      </c>
      <c r="AW78" s="4">
        <v>78750</v>
      </c>
      <c r="AX78" s="4">
        <v>78750</v>
      </c>
      <c r="AY78" s="4">
        <v>78750</v>
      </c>
      <c r="AZ78" s="4">
        <v>78750</v>
      </c>
      <c r="BA78" s="4">
        <v>78750</v>
      </c>
      <c r="BB78" s="4">
        <v>78750</v>
      </c>
      <c r="BC78" s="4">
        <v>78750</v>
      </c>
      <c r="BD78" s="4">
        <v>78750</v>
      </c>
      <c r="BE78" s="4">
        <v>78750</v>
      </c>
      <c r="BF78" s="4">
        <v>150750</v>
      </c>
      <c r="BG78" s="4">
        <v>150750</v>
      </c>
      <c r="BH78" s="4">
        <v>150750</v>
      </c>
      <c r="BI78" s="4">
        <v>150750</v>
      </c>
      <c r="BJ78" s="4">
        <v>150750</v>
      </c>
      <c r="BK78" s="4">
        <v>150750</v>
      </c>
      <c r="BL78" s="4">
        <v>150750</v>
      </c>
    </row>
    <row r="79" spans="1:64" x14ac:dyDescent="0.2">
      <c r="A79" s="3" t="s">
        <v>79</v>
      </c>
      <c r="B79" s="4" t="s">
        <v>2</v>
      </c>
      <c r="C79" s="4" t="s">
        <v>2</v>
      </c>
      <c r="D79" s="4" t="s">
        <v>2</v>
      </c>
      <c r="E79" s="4" t="s">
        <v>2</v>
      </c>
      <c r="F79" s="4" t="s">
        <v>2</v>
      </c>
      <c r="G79" s="4" t="s">
        <v>2</v>
      </c>
      <c r="H79" s="4" t="s">
        <v>2</v>
      </c>
      <c r="I79" s="4" t="s">
        <v>2</v>
      </c>
      <c r="J79" s="4" t="s">
        <v>2</v>
      </c>
      <c r="K79" s="4" t="s">
        <v>2</v>
      </c>
      <c r="L79" s="4" t="s">
        <v>2</v>
      </c>
      <c r="M79" s="4" t="s">
        <v>2</v>
      </c>
      <c r="N79" s="4" t="s">
        <v>2</v>
      </c>
      <c r="O79" s="4" t="s">
        <v>2</v>
      </c>
      <c r="P79" s="4" t="s">
        <v>2</v>
      </c>
      <c r="Q79" s="4" t="s">
        <v>2</v>
      </c>
      <c r="R79" s="4" t="s">
        <v>2</v>
      </c>
      <c r="S79" s="4" t="s">
        <v>2</v>
      </c>
      <c r="T79" s="4" t="s">
        <v>2</v>
      </c>
      <c r="U79" s="4" t="s">
        <v>2</v>
      </c>
      <c r="V79" s="4" t="s">
        <v>2</v>
      </c>
      <c r="W79" s="4" t="s">
        <v>2</v>
      </c>
      <c r="X79" s="4" t="s">
        <v>2</v>
      </c>
      <c r="Y79" s="4" t="s">
        <v>2</v>
      </c>
      <c r="Z79" s="4" t="s">
        <v>2</v>
      </c>
      <c r="AA79" s="4" t="s">
        <v>2</v>
      </c>
      <c r="AB79" s="4" t="s">
        <v>2</v>
      </c>
      <c r="AC79" s="4" t="s">
        <v>2</v>
      </c>
      <c r="AD79" s="4" t="s">
        <v>2</v>
      </c>
      <c r="AE79" s="4" t="s">
        <v>2</v>
      </c>
      <c r="AF79" s="4" t="s">
        <v>2</v>
      </c>
      <c r="AG79" s="4" t="s">
        <v>2</v>
      </c>
      <c r="AH79" s="4" t="s">
        <v>2</v>
      </c>
      <c r="AI79" s="4" t="s">
        <v>2</v>
      </c>
      <c r="AJ79" s="4" t="s">
        <v>2</v>
      </c>
      <c r="AK79" s="4" t="s">
        <v>2</v>
      </c>
      <c r="AL79" s="4" t="s">
        <v>2</v>
      </c>
      <c r="AM79" s="4" t="s">
        <v>2</v>
      </c>
      <c r="AN79" s="4" t="s">
        <v>2</v>
      </c>
      <c r="AO79" s="4" t="s">
        <v>2</v>
      </c>
      <c r="AP79" s="4" t="s">
        <v>2</v>
      </c>
      <c r="AQ79" s="4" t="s">
        <v>2</v>
      </c>
      <c r="AR79" s="4" t="s">
        <v>2</v>
      </c>
      <c r="AS79" s="4" t="s">
        <v>2</v>
      </c>
      <c r="AT79" s="4">
        <v>150000</v>
      </c>
      <c r="AU79" s="4">
        <v>150000</v>
      </c>
      <c r="AV79" s="4">
        <v>150000</v>
      </c>
      <c r="AW79" s="4">
        <v>150000</v>
      </c>
      <c r="AX79" s="4">
        <v>150000</v>
      </c>
      <c r="AY79" s="4">
        <v>150000</v>
      </c>
      <c r="AZ79" s="4">
        <v>150000</v>
      </c>
      <c r="BA79" s="4">
        <v>150000</v>
      </c>
      <c r="BB79" s="4">
        <v>150000</v>
      </c>
      <c r="BC79" s="4">
        <v>150000</v>
      </c>
      <c r="BD79" s="4">
        <v>150000</v>
      </c>
      <c r="BE79" s="4">
        <v>150000</v>
      </c>
      <c r="BF79" s="4">
        <v>150000</v>
      </c>
      <c r="BG79" s="4">
        <v>150000</v>
      </c>
      <c r="BH79" s="4">
        <v>150000</v>
      </c>
      <c r="BI79" s="4">
        <v>150000</v>
      </c>
      <c r="BJ79" s="4">
        <v>150000</v>
      </c>
      <c r="BK79" s="4">
        <v>150000</v>
      </c>
      <c r="BL79" s="4">
        <v>150000</v>
      </c>
    </row>
    <row r="80" spans="1:64" x14ac:dyDescent="0.2">
      <c r="A80" s="3" t="s">
        <v>80</v>
      </c>
      <c r="B80" s="4" t="s">
        <v>2</v>
      </c>
      <c r="C80" s="4" t="s">
        <v>2</v>
      </c>
      <c r="D80" s="4" t="s">
        <v>2</v>
      </c>
      <c r="E80" s="4" t="s">
        <v>2</v>
      </c>
      <c r="F80" s="4" t="s">
        <v>2</v>
      </c>
      <c r="G80" s="4" t="s">
        <v>2</v>
      </c>
      <c r="H80" s="4" t="s">
        <v>2</v>
      </c>
      <c r="I80" s="4" t="s">
        <v>2</v>
      </c>
      <c r="J80" s="4" t="s">
        <v>2</v>
      </c>
      <c r="K80" s="4" t="s">
        <v>2</v>
      </c>
      <c r="L80" s="4" t="s">
        <v>2</v>
      </c>
      <c r="M80" s="4" t="s">
        <v>2</v>
      </c>
      <c r="N80" s="4" t="s">
        <v>2</v>
      </c>
      <c r="O80" s="4" t="s">
        <v>2</v>
      </c>
      <c r="P80" s="4" t="s">
        <v>2</v>
      </c>
      <c r="Q80" s="4" t="s">
        <v>2</v>
      </c>
      <c r="R80" s="4" t="s">
        <v>2</v>
      </c>
      <c r="S80" s="4" t="s">
        <v>2</v>
      </c>
      <c r="T80" s="4" t="s">
        <v>2</v>
      </c>
      <c r="U80" s="4" t="s">
        <v>2</v>
      </c>
      <c r="V80" s="4" t="s">
        <v>2</v>
      </c>
      <c r="W80" s="4" t="s">
        <v>2</v>
      </c>
      <c r="X80" s="4" t="s">
        <v>2</v>
      </c>
      <c r="Y80" s="4" t="s">
        <v>2</v>
      </c>
      <c r="Z80" s="4" t="s">
        <v>2</v>
      </c>
      <c r="AA80" s="4" t="s">
        <v>2</v>
      </c>
      <c r="AB80" s="4" t="s">
        <v>2</v>
      </c>
      <c r="AC80" s="4" t="s">
        <v>2</v>
      </c>
      <c r="AD80" s="4" t="s">
        <v>2</v>
      </c>
      <c r="AE80" s="4" t="s">
        <v>2</v>
      </c>
      <c r="AF80" s="4" t="s">
        <v>2</v>
      </c>
      <c r="AG80" s="4" t="s">
        <v>2</v>
      </c>
      <c r="AH80" s="4" t="s">
        <v>2</v>
      </c>
      <c r="AI80" s="4" t="s">
        <v>2</v>
      </c>
      <c r="AJ80" s="4" t="s">
        <v>2</v>
      </c>
      <c r="AK80" s="4" t="s">
        <v>2</v>
      </c>
      <c r="AL80" s="4" t="s">
        <v>2</v>
      </c>
      <c r="AM80" s="4" t="s">
        <v>2</v>
      </c>
      <c r="AN80" s="4" t="s">
        <v>2</v>
      </c>
      <c r="AO80" s="4" t="s">
        <v>2</v>
      </c>
      <c r="AP80" s="4" t="s">
        <v>2</v>
      </c>
      <c r="AQ80" s="4" t="s">
        <v>2</v>
      </c>
      <c r="AR80" s="4" t="s">
        <v>2</v>
      </c>
      <c r="AS80" s="4" t="s">
        <v>2</v>
      </c>
      <c r="AT80" s="4" t="s">
        <v>2</v>
      </c>
      <c r="AU80" s="4" t="s">
        <v>2</v>
      </c>
      <c r="AV80" s="4" t="s">
        <v>2</v>
      </c>
      <c r="AW80" s="4" t="s">
        <v>2</v>
      </c>
      <c r="AX80" s="4" t="s">
        <v>2</v>
      </c>
      <c r="AY80" s="4" t="s">
        <v>2</v>
      </c>
      <c r="AZ80" s="4" t="s">
        <v>2</v>
      </c>
      <c r="BA80" s="4" t="s">
        <v>2</v>
      </c>
      <c r="BB80" s="4" t="s">
        <v>2</v>
      </c>
      <c r="BC80" s="4" t="s">
        <v>2</v>
      </c>
      <c r="BD80" s="4" t="s">
        <v>2</v>
      </c>
      <c r="BE80" s="4" t="s">
        <v>2</v>
      </c>
      <c r="BF80" s="4" t="s">
        <v>2</v>
      </c>
      <c r="BG80" s="4" t="s">
        <v>2</v>
      </c>
      <c r="BH80" s="4" t="s">
        <v>2</v>
      </c>
      <c r="BI80" s="4" t="s">
        <v>2</v>
      </c>
      <c r="BJ80" s="4">
        <v>146000</v>
      </c>
      <c r="BK80" s="4">
        <v>146000</v>
      </c>
      <c r="BL80" s="4">
        <v>146000</v>
      </c>
    </row>
    <row r="81" spans="1:64" x14ac:dyDescent="0.2">
      <c r="A81" s="3" t="s">
        <v>81</v>
      </c>
      <c r="B81" s="4" t="s">
        <v>2</v>
      </c>
      <c r="C81" s="4" t="s">
        <v>2</v>
      </c>
      <c r="D81" s="4" t="s">
        <v>2</v>
      </c>
      <c r="E81" s="4" t="s">
        <v>2</v>
      </c>
      <c r="F81" s="4" t="s">
        <v>2</v>
      </c>
      <c r="G81" s="4" t="s">
        <v>2</v>
      </c>
      <c r="H81" s="4" t="s">
        <v>2</v>
      </c>
      <c r="I81" s="4" t="s">
        <v>2</v>
      </c>
      <c r="J81" s="4" t="s">
        <v>2</v>
      </c>
      <c r="K81" s="4" t="s">
        <v>2</v>
      </c>
      <c r="L81" s="4" t="s">
        <v>2</v>
      </c>
      <c r="M81" s="4" t="s">
        <v>2</v>
      </c>
      <c r="N81" s="4" t="s">
        <v>2</v>
      </c>
      <c r="O81" s="4" t="s">
        <v>2</v>
      </c>
      <c r="P81" s="4" t="s">
        <v>2</v>
      </c>
      <c r="Q81" s="4" t="s">
        <v>2</v>
      </c>
      <c r="R81" s="4" t="s">
        <v>2</v>
      </c>
      <c r="S81" s="4" t="s">
        <v>2</v>
      </c>
      <c r="T81" s="4" t="s">
        <v>2</v>
      </c>
      <c r="U81" s="4" t="s">
        <v>2</v>
      </c>
      <c r="V81" s="4" t="s">
        <v>2</v>
      </c>
      <c r="W81" s="4" t="s">
        <v>2</v>
      </c>
      <c r="X81" s="4" t="s">
        <v>2</v>
      </c>
      <c r="Y81" s="4" t="s">
        <v>2</v>
      </c>
      <c r="Z81" s="4" t="s">
        <v>2</v>
      </c>
      <c r="AA81" s="4" t="s">
        <v>2</v>
      </c>
      <c r="AB81" s="4" t="s">
        <v>2</v>
      </c>
      <c r="AC81" s="4" t="s">
        <v>2</v>
      </c>
      <c r="AD81" s="4" t="s">
        <v>2</v>
      </c>
      <c r="AE81" s="4" t="s">
        <v>2</v>
      </c>
      <c r="AF81" s="4" t="s">
        <v>2</v>
      </c>
      <c r="AG81" s="4" t="s">
        <v>2</v>
      </c>
      <c r="AH81" s="4" t="s">
        <v>2</v>
      </c>
      <c r="AI81" s="4" t="s">
        <v>2</v>
      </c>
      <c r="AJ81" s="4" t="s">
        <v>2</v>
      </c>
      <c r="AK81" s="4" t="s">
        <v>2</v>
      </c>
      <c r="AL81" s="4" t="s">
        <v>2</v>
      </c>
      <c r="AM81" s="4" t="s">
        <v>2</v>
      </c>
      <c r="AN81" s="4" t="s">
        <v>2</v>
      </c>
      <c r="AO81" s="4" t="s">
        <v>2</v>
      </c>
      <c r="AP81" s="4" t="s">
        <v>2</v>
      </c>
      <c r="AQ81" s="4" t="s">
        <v>2</v>
      </c>
      <c r="AR81" s="4">
        <v>100000</v>
      </c>
      <c r="AS81" s="4">
        <v>100000</v>
      </c>
      <c r="AT81" s="4">
        <v>100000</v>
      </c>
      <c r="AU81" s="4">
        <v>100000</v>
      </c>
      <c r="AV81" s="4">
        <v>100000</v>
      </c>
      <c r="AW81" s="4">
        <v>145000</v>
      </c>
      <c r="AX81" s="4">
        <v>145000</v>
      </c>
      <c r="AY81" s="4">
        <v>145000</v>
      </c>
      <c r="AZ81" s="4">
        <v>145000</v>
      </c>
      <c r="BA81" s="4">
        <v>145000</v>
      </c>
      <c r="BB81" s="4">
        <v>145000</v>
      </c>
      <c r="BC81" s="4">
        <v>145000</v>
      </c>
      <c r="BD81" s="4">
        <v>145000</v>
      </c>
      <c r="BE81" s="4">
        <v>145000</v>
      </c>
      <c r="BF81" s="4">
        <v>145000</v>
      </c>
      <c r="BG81" s="4">
        <v>145000</v>
      </c>
      <c r="BH81" s="4">
        <v>145000</v>
      </c>
      <c r="BI81" s="4">
        <v>145000</v>
      </c>
      <c r="BJ81" s="4">
        <v>145000</v>
      </c>
      <c r="BK81" s="4">
        <v>145000</v>
      </c>
      <c r="BL81" s="4">
        <v>145000</v>
      </c>
    </row>
    <row r="82" spans="1:64" x14ac:dyDescent="0.2">
      <c r="A82" s="3" t="s">
        <v>82</v>
      </c>
      <c r="B82" s="4" t="s">
        <v>2</v>
      </c>
      <c r="C82" s="4" t="s">
        <v>2</v>
      </c>
      <c r="D82" s="4" t="s">
        <v>2</v>
      </c>
      <c r="E82" s="4" t="s">
        <v>2</v>
      </c>
      <c r="F82" s="4" t="s">
        <v>2</v>
      </c>
      <c r="G82" s="4" t="s">
        <v>2</v>
      </c>
      <c r="H82" s="4" t="s">
        <v>2</v>
      </c>
      <c r="I82" s="4" t="s">
        <v>2</v>
      </c>
      <c r="J82" s="4" t="s">
        <v>2</v>
      </c>
      <c r="K82" s="4" t="s">
        <v>2</v>
      </c>
      <c r="L82" s="4" t="s">
        <v>2</v>
      </c>
      <c r="M82" s="4" t="s">
        <v>2</v>
      </c>
      <c r="N82" s="4" t="s">
        <v>2</v>
      </c>
      <c r="O82" s="4" t="s">
        <v>2</v>
      </c>
      <c r="P82" s="4" t="s">
        <v>2</v>
      </c>
      <c r="Q82" s="4" t="s">
        <v>2</v>
      </c>
      <c r="R82" s="4" t="s">
        <v>2</v>
      </c>
      <c r="S82" s="4" t="s">
        <v>2</v>
      </c>
      <c r="T82" s="4" t="s">
        <v>2</v>
      </c>
      <c r="U82" s="4" t="s">
        <v>2</v>
      </c>
      <c r="V82" s="4" t="s">
        <v>2</v>
      </c>
      <c r="W82" s="4" t="s">
        <v>2</v>
      </c>
      <c r="X82" s="4" t="s">
        <v>2</v>
      </c>
      <c r="Y82" s="4" t="s">
        <v>2</v>
      </c>
      <c r="Z82" s="4" t="s">
        <v>2</v>
      </c>
      <c r="AA82" s="4" t="s">
        <v>2</v>
      </c>
      <c r="AB82" s="4" t="s">
        <v>2</v>
      </c>
      <c r="AC82" s="4" t="s">
        <v>2</v>
      </c>
      <c r="AD82" s="4" t="s">
        <v>2</v>
      </c>
      <c r="AE82" s="4" t="s">
        <v>2</v>
      </c>
      <c r="AF82" s="4" t="s">
        <v>2</v>
      </c>
      <c r="AG82" s="4" t="s">
        <v>2</v>
      </c>
      <c r="AH82" s="4" t="s">
        <v>2</v>
      </c>
      <c r="AI82" s="4" t="s">
        <v>2</v>
      </c>
      <c r="AJ82" s="4" t="s">
        <v>2</v>
      </c>
      <c r="AK82" s="4" t="s">
        <v>2</v>
      </c>
      <c r="AL82" s="4" t="s">
        <v>2</v>
      </c>
      <c r="AM82" s="4" t="s">
        <v>2</v>
      </c>
      <c r="AN82" s="4" t="s">
        <v>2</v>
      </c>
      <c r="AO82" s="4" t="s">
        <v>2</v>
      </c>
      <c r="AP82" s="4" t="s">
        <v>2</v>
      </c>
      <c r="AQ82" s="4" t="s">
        <v>2</v>
      </c>
      <c r="AR82" s="4" t="s">
        <v>2</v>
      </c>
      <c r="AS82" s="4" t="s">
        <v>2</v>
      </c>
      <c r="AT82" s="4" t="s">
        <v>2</v>
      </c>
      <c r="AU82" s="4" t="s">
        <v>2</v>
      </c>
      <c r="AV82" s="4" t="s">
        <v>2</v>
      </c>
      <c r="AW82" s="4" t="s">
        <v>2</v>
      </c>
      <c r="AX82" s="4" t="s">
        <v>2</v>
      </c>
      <c r="AY82" s="4" t="s">
        <v>2</v>
      </c>
      <c r="AZ82" s="4" t="s">
        <v>2</v>
      </c>
      <c r="BA82" s="4" t="s">
        <v>2</v>
      </c>
      <c r="BB82" s="4" t="s">
        <v>2</v>
      </c>
      <c r="BC82" s="4" t="s">
        <v>2</v>
      </c>
      <c r="BD82" s="4" t="s">
        <v>2</v>
      </c>
      <c r="BE82" s="4" t="s">
        <v>2</v>
      </c>
      <c r="BF82" s="4" t="s">
        <v>2</v>
      </c>
      <c r="BG82" s="4" t="s">
        <v>2</v>
      </c>
      <c r="BH82" s="4" t="s">
        <v>2</v>
      </c>
      <c r="BI82" s="4">
        <v>142105.26315789475</v>
      </c>
      <c r="BJ82" s="4">
        <v>142105.26315789475</v>
      </c>
      <c r="BK82" s="4">
        <v>142105.26315789475</v>
      </c>
      <c r="BL82" s="4">
        <v>142105.26315789475</v>
      </c>
    </row>
    <row r="83" spans="1:64" x14ac:dyDescent="0.2">
      <c r="A83" s="3" t="s">
        <v>83</v>
      </c>
      <c r="B83" s="4" t="s">
        <v>2</v>
      </c>
      <c r="C83" s="4" t="s">
        <v>2</v>
      </c>
      <c r="D83" s="4" t="s">
        <v>2</v>
      </c>
      <c r="E83" s="4" t="s">
        <v>2</v>
      </c>
      <c r="F83" s="4" t="s">
        <v>2</v>
      </c>
      <c r="G83" s="4" t="s">
        <v>2</v>
      </c>
      <c r="H83" s="4" t="s">
        <v>2</v>
      </c>
      <c r="I83" s="4" t="s">
        <v>2</v>
      </c>
      <c r="J83" s="4" t="s">
        <v>2</v>
      </c>
      <c r="K83" s="4" t="s">
        <v>2</v>
      </c>
      <c r="L83" s="4" t="s">
        <v>2</v>
      </c>
      <c r="M83" s="4" t="s">
        <v>2</v>
      </c>
      <c r="N83" s="4" t="s">
        <v>2</v>
      </c>
      <c r="O83" s="4" t="s">
        <v>2</v>
      </c>
      <c r="P83" s="4" t="s">
        <v>2</v>
      </c>
      <c r="Q83" s="4" t="s">
        <v>2</v>
      </c>
      <c r="R83" s="4" t="s">
        <v>2</v>
      </c>
      <c r="S83" s="4" t="s">
        <v>2</v>
      </c>
      <c r="T83" s="4" t="s">
        <v>2</v>
      </c>
      <c r="U83" s="4" t="s">
        <v>2</v>
      </c>
      <c r="V83" s="4" t="s">
        <v>2</v>
      </c>
      <c r="W83" s="4" t="s">
        <v>2</v>
      </c>
      <c r="X83" s="4" t="s">
        <v>2</v>
      </c>
      <c r="Y83" s="4" t="s">
        <v>2</v>
      </c>
      <c r="Z83" s="4" t="s">
        <v>2</v>
      </c>
      <c r="AA83" s="4" t="s">
        <v>2</v>
      </c>
      <c r="AB83" s="4" t="s">
        <v>2</v>
      </c>
      <c r="AC83" s="4" t="s">
        <v>2</v>
      </c>
      <c r="AD83" s="4" t="s">
        <v>2</v>
      </c>
      <c r="AE83" s="4" t="s">
        <v>2</v>
      </c>
      <c r="AF83" s="4" t="s">
        <v>2</v>
      </c>
      <c r="AG83" s="4" t="s">
        <v>2</v>
      </c>
      <c r="AH83" s="4" t="s">
        <v>2</v>
      </c>
      <c r="AI83" s="4" t="s">
        <v>2</v>
      </c>
      <c r="AJ83" s="4" t="s">
        <v>2</v>
      </c>
      <c r="AK83" s="4" t="s">
        <v>2</v>
      </c>
      <c r="AL83" s="4" t="s">
        <v>2</v>
      </c>
      <c r="AM83" s="4" t="s">
        <v>2</v>
      </c>
      <c r="AN83" s="4" t="s">
        <v>2</v>
      </c>
      <c r="AO83" s="4" t="s">
        <v>2</v>
      </c>
      <c r="AP83" s="4" t="s">
        <v>2</v>
      </c>
      <c r="AQ83" s="4" t="s">
        <v>2</v>
      </c>
      <c r="AR83" s="4" t="s">
        <v>2</v>
      </c>
      <c r="AS83" s="4" t="s">
        <v>2</v>
      </c>
      <c r="AT83" s="4" t="s">
        <v>2</v>
      </c>
      <c r="AU83" s="4" t="s">
        <v>2</v>
      </c>
      <c r="AV83" s="4" t="s">
        <v>2</v>
      </c>
      <c r="AW83" s="4" t="s">
        <v>2</v>
      </c>
      <c r="AX83" s="4" t="s">
        <v>2</v>
      </c>
      <c r="AY83" s="4" t="s">
        <v>2</v>
      </c>
      <c r="AZ83" s="4" t="s">
        <v>2</v>
      </c>
      <c r="BA83" s="4" t="s">
        <v>2</v>
      </c>
      <c r="BB83" s="4" t="s">
        <v>2</v>
      </c>
      <c r="BC83" s="4" t="s">
        <v>2</v>
      </c>
      <c r="BD83" s="4" t="s">
        <v>2</v>
      </c>
      <c r="BE83" s="4" t="s">
        <v>2</v>
      </c>
      <c r="BF83" s="4" t="s">
        <v>2</v>
      </c>
      <c r="BG83" s="4" t="s">
        <v>2</v>
      </c>
      <c r="BH83" s="4" t="s">
        <v>2</v>
      </c>
      <c r="BI83" s="4" t="s">
        <v>2</v>
      </c>
      <c r="BJ83" s="4" t="s">
        <v>2</v>
      </c>
      <c r="BK83" s="4" t="s">
        <v>2</v>
      </c>
      <c r="BL83" s="4">
        <v>140223.75</v>
      </c>
    </row>
    <row r="84" spans="1:64" x14ac:dyDescent="0.2">
      <c r="A84" s="3" t="s">
        <v>84</v>
      </c>
      <c r="B84" s="4" t="s">
        <v>2</v>
      </c>
      <c r="C84" s="4" t="s">
        <v>2</v>
      </c>
      <c r="D84" s="4" t="s">
        <v>2</v>
      </c>
      <c r="E84" s="4" t="s">
        <v>2</v>
      </c>
      <c r="F84" s="4" t="s">
        <v>2</v>
      </c>
      <c r="G84" s="4" t="s">
        <v>2</v>
      </c>
      <c r="H84" s="4" t="s">
        <v>2</v>
      </c>
      <c r="I84" s="4" t="s">
        <v>2</v>
      </c>
      <c r="J84" s="4" t="s">
        <v>2</v>
      </c>
      <c r="K84" s="4" t="s">
        <v>2</v>
      </c>
      <c r="L84" s="4" t="s">
        <v>2</v>
      </c>
      <c r="M84" s="4" t="s">
        <v>2</v>
      </c>
      <c r="N84" s="4" t="s">
        <v>2</v>
      </c>
      <c r="O84" s="4" t="s">
        <v>2</v>
      </c>
      <c r="P84" s="4" t="s">
        <v>2</v>
      </c>
      <c r="Q84" s="4" t="s">
        <v>2</v>
      </c>
      <c r="R84" s="4" t="s">
        <v>2</v>
      </c>
      <c r="S84" s="4" t="s">
        <v>2</v>
      </c>
      <c r="T84" s="4" t="s">
        <v>2</v>
      </c>
      <c r="U84" s="4" t="s">
        <v>2</v>
      </c>
      <c r="V84" s="4" t="s">
        <v>2</v>
      </c>
      <c r="W84" s="4" t="s">
        <v>2</v>
      </c>
      <c r="X84" s="4" t="s">
        <v>2</v>
      </c>
      <c r="Y84" s="4" t="s">
        <v>2</v>
      </c>
      <c r="Z84" s="4" t="s">
        <v>2</v>
      </c>
      <c r="AA84" s="4" t="s">
        <v>2</v>
      </c>
      <c r="AB84" s="4" t="s">
        <v>2</v>
      </c>
      <c r="AC84" s="4" t="s">
        <v>2</v>
      </c>
      <c r="AD84" s="4" t="s">
        <v>2</v>
      </c>
      <c r="AE84" s="4" t="s">
        <v>2</v>
      </c>
      <c r="AF84" s="4" t="s">
        <v>2</v>
      </c>
      <c r="AG84" s="4" t="s">
        <v>2</v>
      </c>
      <c r="AH84" s="4" t="s">
        <v>2</v>
      </c>
      <c r="AI84" s="4" t="s">
        <v>2</v>
      </c>
      <c r="AJ84" s="4" t="s">
        <v>2</v>
      </c>
      <c r="AK84" s="4" t="s">
        <v>2</v>
      </c>
      <c r="AL84" s="4" t="s">
        <v>2</v>
      </c>
      <c r="AM84" s="4" t="s">
        <v>2</v>
      </c>
      <c r="AN84" s="4" t="s">
        <v>2</v>
      </c>
      <c r="AO84" s="4" t="s">
        <v>2</v>
      </c>
      <c r="AP84" s="4" t="s">
        <v>2</v>
      </c>
      <c r="AQ84" s="4" t="s">
        <v>2</v>
      </c>
      <c r="AR84" s="4" t="s">
        <v>2</v>
      </c>
      <c r="AS84" s="4" t="s">
        <v>2</v>
      </c>
      <c r="AT84" s="4" t="s">
        <v>2</v>
      </c>
      <c r="AU84" s="4" t="s">
        <v>2</v>
      </c>
      <c r="AV84" s="4" t="s">
        <v>2</v>
      </c>
      <c r="AW84" s="4" t="s">
        <v>2</v>
      </c>
      <c r="AX84" s="4" t="s">
        <v>2</v>
      </c>
      <c r="AY84" s="4" t="s">
        <v>2</v>
      </c>
      <c r="AZ84" s="4" t="s">
        <v>2</v>
      </c>
      <c r="BA84" s="4" t="s">
        <v>2</v>
      </c>
      <c r="BB84" s="4" t="s">
        <v>2</v>
      </c>
      <c r="BC84" s="4" t="s">
        <v>2</v>
      </c>
      <c r="BD84" s="4" t="s">
        <v>2</v>
      </c>
      <c r="BE84" s="4" t="s">
        <v>2</v>
      </c>
      <c r="BF84" s="4" t="s">
        <v>2</v>
      </c>
      <c r="BG84" s="4" t="s">
        <v>2</v>
      </c>
      <c r="BH84" s="4" t="s">
        <v>2</v>
      </c>
      <c r="BI84" s="4">
        <v>140000</v>
      </c>
      <c r="BJ84" s="4">
        <v>140000</v>
      </c>
      <c r="BK84" s="4">
        <v>140000</v>
      </c>
      <c r="BL84" s="4">
        <v>140000</v>
      </c>
    </row>
    <row r="85" spans="1:64" x14ac:dyDescent="0.2">
      <c r="A85" s="3" t="s">
        <v>85</v>
      </c>
      <c r="B85" s="4" t="s">
        <v>2</v>
      </c>
      <c r="C85" s="4" t="s">
        <v>2</v>
      </c>
      <c r="D85" s="4" t="s">
        <v>2</v>
      </c>
      <c r="E85" s="4" t="s">
        <v>2</v>
      </c>
      <c r="F85" s="4" t="s">
        <v>2</v>
      </c>
      <c r="G85" s="4" t="s">
        <v>2</v>
      </c>
      <c r="H85" s="4" t="s">
        <v>2</v>
      </c>
      <c r="I85" s="4" t="s">
        <v>2</v>
      </c>
      <c r="J85" s="4" t="s">
        <v>2</v>
      </c>
      <c r="K85" s="4" t="s">
        <v>2</v>
      </c>
      <c r="L85" s="4" t="s">
        <v>2</v>
      </c>
      <c r="M85" s="4" t="s">
        <v>2</v>
      </c>
      <c r="N85" s="4" t="s">
        <v>2</v>
      </c>
      <c r="O85" s="4" t="s">
        <v>2</v>
      </c>
      <c r="P85" s="4" t="s">
        <v>2</v>
      </c>
      <c r="Q85" s="4" t="s">
        <v>2</v>
      </c>
      <c r="R85" s="4" t="s">
        <v>2</v>
      </c>
      <c r="S85" s="4">
        <v>163200.00000000003</v>
      </c>
      <c r="T85" s="4">
        <v>163200.00000000003</v>
      </c>
      <c r="U85" s="4">
        <v>163200.00000000003</v>
      </c>
      <c r="V85" s="4">
        <v>163200.00000000003</v>
      </c>
      <c r="W85" s="4">
        <v>163200.00000000003</v>
      </c>
      <c r="X85" s="4">
        <v>163200.00000000003</v>
      </c>
      <c r="Y85" s="4">
        <v>163200.00000000003</v>
      </c>
      <c r="Z85" s="4">
        <v>103873</v>
      </c>
      <c r="AA85" s="4">
        <v>103873</v>
      </c>
      <c r="AB85" s="4">
        <v>103873</v>
      </c>
      <c r="AC85" s="4">
        <v>103873</v>
      </c>
      <c r="AD85" s="4">
        <v>103873</v>
      </c>
      <c r="AE85" s="4">
        <v>103873</v>
      </c>
      <c r="AF85" s="4">
        <v>103873</v>
      </c>
      <c r="AG85" s="4">
        <v>126473.00000000001</v>
      </c>
      <c r="AH85" s="4">
        <v>126473.00000000001</v>
      </c>
      <c r="AI85" s="4">
        <v>126473.00000000001</v>
      </c>
      <c r="AJ85" s="4">
        <v>126473.00000000001</v>
      </c>
      <c r="AK85" s="4">
        <v>126473.00000000001</v>
      </c>
      <c r="AL85" s="4">
        <v>123043.5</v>
      </c>
      <c r="AM85" s="4">
        <v>123043.5</v>
      </c>
      <c r="AN85" s="4">
        <v>123043.5</v>
      </c>
      <c r="AO85" s="4">
        <v>123043.5</v>
      </c>
      <c r="AP85" s="4">
        <v>123043.5</v>
      </c>
      <c r="AQ85" s="4">
        <v>123043.5</v>
      </c>
      <c r="AR85" s="4">
        <v>124243.5</v>
      </c>
      <c r="AS85" s="4">
        <v>124243.5</v>
      </c>
      <c r="AT85" s="4">
        <v>136147.5</v>
      </c>
      <c r="AU85" s="4">
        <v>136147.5</v>
      </c>
      <c r="AV85" s="4">
        <v>136147.5</v>
      </c>
      <c r="AW85" s="4">
        <v>136147.5</v>
      </c>
      <c r="AX85" s="4">
        <v>134219.44</v>
      </c>
      <c r="AY85" s="4">
        <v>134219.44</v>
      </c>
      <c r="AZ85" s="4">
        <v>134219.44</v>
      </c>
      <c r="BA85" s="4">
        <v>134219.44</v>
      </c>
      <c r="BB85" s="4">
        <v>134219.44</v>
      </c>
      <c r="BC85" s="4">
        <v>134219.44</v>
      </c>
      <c r="BD85" s="4">
        <v>134219.44</v>
      </c>
      <c r="BE85" s="4">
        <v>134219.44</v>
      </c>
      <c r="BF85" s="4">
        <v>134219.44</v>
      </c>
      <c r="BG85" s="4">
        <v>134219.44</v>
      </c>
      <c r="BH85" s="4">
        <v>134219.44</v>
      </c>
      <c r="BI85" s="4">
        <v>134219.44</v>
      </c>
      <c r="BJ85" s="4">
        <v>134219.44</v>
      </c>
      <c r="BK85" s="4">
        <v>134219.44</v>
      </c>
      <c r="BL85" s="4">
        <v>134219.44</v>
      </c>
    </row>
    <row r="86" spans="1:64" x14ac:dyDescent="0.2">
      <c r="A86" s="3" t="s">
        <v>86</v>
      </c>
      <c r="B86" s="4" t="s">
        <v>2</v>
      </c>
      <c r="C86" s="4" t="s">
        <v>2</v>
      </c>
      <c r="D86" s="4" t="s">
        <v>2</v>
      </c>
      <c r="E86" s="4" t="s">
        <v>2</v>
      </c>
      <c r="F86" s="4" t="s">
        <v>2</v>
      </c>
      <c r="G86" s="4" t="s">
        <v>2</v>
      </c>
      <c r="H86" s="4" t="s">
        <v>2</v>
      </c>
      <c r="I86" s="4" t="s">
        <v>2</v>
      </c>
      <c r="J86" s="4" t="s">
        <v>2</v>
      </c>
      <c r="K86" s="4" t="s">
        <v>2</v>
      </c>
      <c r="L86" s="4" t="s">
        <v>2</v>
      </c>
      <c r="M86" s="4" t="s">
        <v>2</v>
      </c>
      <c r="N86" s="4" t="s">
        <v>2</v>
      </c>
      <c r="O86" s="4" t="s">
        <v>2</v>
      </c>
      <c r="P86" s="4" t="s">
        <v>2</v>
      </c>
      <c r="Q86" s="4" t="s">
        <v>2</v>
      </c>
      <c r="R86" s="4" t="s">
        <v>2</v>
      </c>
      <c r="S86" s="4" t="s">
        <v>2</v>
      </c>
      <c r="T86" s="4" t="s">
        <v>2</v>
      </c>
      <c r="U86" s="4" t="s">
        <v>2</v>
      </c>
      <c r="V86" s="4" t="s">
        <v>2</v>
      </c>
      <c r="W86" s="4" t="s">
        <v>2</v>
      </c>
      <c r="X86" s="4" t="s">
        <v>2</v>
      </c>
      <c r="Y86" s="4" t="s">
        <v>2</v>
      </c>
      <c r="Z86" s="4" t="s">
        <v>2</v>
      </c>
      <c r="AA86" s="4" t="s">
        <v>2</v>
      </c>
      <c r="AB86" s="4" t="s">
        <v>2</v>
      </c>
      <c r="AC86" s="4" t="s">
        <v>2</v>
      </c>
      <c r="AD86" s="4" t="s">
        <v>2</v>
      </c>
      <c r="AE86" s="4" t="s">
        <v>2</v>
      </c>
      <c r="AF86" s="4" t="s">
        <v>2</v>
      </c>
      <c r="AG86" s="4" t="s">
        <v>2</v>
      </c>
      <c r="AH86" s="4" t="s">
        <v>2</v>
      </c>
      <c r="AI86" s="4" t="s">
        <v>2</v>
      </c>
      <c r="AJ86" s="4" t="s">
        <v>2</v>
      </c>
      <c r="AK86" s="4" t="s">
        <v>2</v>
      </c>
      <c r="AL86" s="4" t="s">
        <v>2</v>
      </c>
      <c r="AM86" s="4" t="s">
        <v>2</v>
      </c>
      <c r="AN86" s="4" t="s">
        <v>2</v>
      </c>
      <c r="AO86" s="4" t="s">
        <v>2</v>
      </c>
      <c r="AP86" s="4" t="s">
        <v>2</v>
      </c>
      <c r="AQ86" s="4" t="s">
        <v>2</v>
      </c>
      <c r="AR86" s="4" t="s">
        <v>2</v>
      </c>
      <c r="AS86" s="4" t="s">
        <v>2</v>
      </c>
      <c r="AT86" s="4" t="s">
        <v>2</v>
      </c>
      <c r="AU86" s="4" t="s">
        <v>2</v>
      </c>
      <c r="AV86" s="4" t="s">
        <v>2</v>
      </c>
      <c r="AW86" s="4" t="s">
        <v>2</v>
      </c>
      <c r="AX86" s="4" t="s">
        <v>2</v>
      </c>
      <c r="AY86" s="4" t="s">
        <v>2</v>
      </c>
      <c r="AZ86" s="4" t="s">
        <v>2</v>
      </c>
      <c r="BA86" s="4" t="s">
        <v>2</v>
      </c>
      <c r="BB86" s="4" t="s">
        <v>2</v>
      </c>
      <c r="BC86" s="4" t="s">
        <v>2</v>
      </c>
      <c r="BD86" s="4" t="s">
        <v>2</v>
      </c>
      <c r="BE86" s="4" t="s">
        <v>2</v>
      </c>
      <c r="BF86" s="4" t="s">
        <v>2</v>
      </c>
      <c r="BG86" s="4" t="s">
        <v>2</v>
      </c>
      <c r="BH86" s="4" t="s">
        <v>2</v>
      </c>
      <c r="BI86" s="4">
        <v>129196.95360000001</v>
      </c>
      <c r="BJ86" s="4">
        <v>129196.95360000001</v>
      </c>
      <c r="BK86" s="4">
        <v>129196.95360000001</v>
      </c>
      <c r="BL86" s="4">
        <v>129196.95360000001</v>
      </c>
    </row>
    <row r="87" spans="1:64" x14ac:dyDescent="0.2">
      <c r="A87" s="3" t="s">
        <v>87</v>
      </c>
      <c r="B87" s="4" t="s">
        <v>2</v>
      </c>
      <c r="C87" s="4" t="s">
        <v>2</v>
      </c>
      <c r="D87" s="4" t="s">
        <v>2</v>
      </c>
      <c r="E87" s="4" t="s">
        <v>2</v>
      </c>
      <c r="F87" s="4" t="s">
        <v>2</v>
      </c>
      <c r="G87" s="4" t="s">
        <v>2</v>
      </c>
      <c r="H87" s="4" t="s">
        <v>2</v>
      </c>
      <c r="I87" s="4" t="s">
        <v>2</v>
      </c>
      <c r="J87" s="4" t="s">
        <v>2</v>
      </c>
      <c r="K87" s="4" t="s">
        <v>2</v>
      </c>
      <c r="L87" s="4" t="s">
        <v>2</v>
      </c>
      <c r="M87" s="4" t="s">
        <v>2</v>
      </c>
      <c r="N87" s="4" t="s">
        <v>2</v>
      </c>
      <c r="O87" s="4" t="s">
        <v>2</v>
      </c>
      <c r="P87" s="4">
        <v>85000</v>
      </c>
      <c r="Q87" s="4">
        <v>85000</v>
      </c>
      <c r="R87" s="4">
        <v>85000</v>
      </c>
      <c r="S87" s="4">
        <v>85000</v>
      </c>
      <c r="T87" s="4">
        <v>85000</v>
      </c>
      <c r="U87" s="4">
        <v>85000</v>
      </c>
      <c r="V87" s="4">
        <v>102000</v>
      </c>
      <c r="W87" s="4">
        <v>122496</v>
      </c>
      <c r="X87" s="4">
        <v>122496</v>
      </c>
      <c r="Y87" s="4">
        <v>122496</v>
      </c>
      <c r="Z87" s="4">
        <v>122496</v>
      </c>
      <c r="AA87" s="4">
        <v>122496</v>
      </c>
      <c r="AB87" s="4">
        <v>122496</v>
      </c>
      <c r="AC87" s="4">
        <v>122496</v>
      </c>
      <c r="AD87" s="4">
        <v>122496</v>
      </c>
      <c r="AE87" s="4">
        <v>122496</v>
      </c>
      <c r="AF87" s="4">
        <v>122496</v>
      </c>
      <c r="AG87" s="4">
        <v>122496</v>
      </c>
      <c r="AH87" s="4">
        <v>122496</v>
      </c>
      <c r="AI87" s="4">
        <v>122496</v>
      </c>
      <c r="AJ87" s="4">
        <v>122496</v>
      </c>
      <c r="AK87" s="4">
        <v>122496</v>
      </c>
      <c r="AL87" s="4">
        <v>122496</v>
      </c>
      <c r="AM87" s="4">
        <v>122496</v>
      </c>
      <c r="AN87" s="4">
        <v>122496</v>
      </c>
      <c r="AO87" s="4">
        <v>122496</v>
      </c>
      <c r="AP87" s="4">
        <v>122496</v>
      </c>
      <c r="AQ87" s="4">
        <v>122496</v>
      </c>
      <c r="AR87" s="4">
        <v>122496</v>
      </c>
      <c r="AS87" s="4">
        <v>122496</v>
      </c>
      <c r="AT87" s="4">
        <v>122496</v>
      </c>
      <c r="AU87" s="4">
        <v>122496</v>
      </c>
      <c r="AV87" s="4">
        <v>122496</v>
      </c>
      <c r="AW87" s="4">
        <v>122496</v>
      </c>
      <c r="AX87" s="4">
        <v>122496</v>
      </c>
      <c r="AY87" s="4">
        <v>122496</v>
      </c>
      <c r="AZ87" s="4">
        <v>128025</v>
      </c>
      <c r="BA87" s="4">
        <v>128025</v>
      </c>
      <c r="BB87" s="4">
        <v>128025</v>
      </c>
      <c r="BC87" s="4">
        <v>128025</v>
      </c>
      <c r="BD87" s="4">
        <v>128025</v>
      </c>
      <c r="BE87" s="4">
        <v>128025</v>
      </c>
      <c r="BF87" s="4">
        <v>128025</v>
      </c>
      <c r="BG87" s="4">
        <v>128025</v>
      </c>
      <c r="BH87" s="4">
        <v>128025</v>
      </c>
      <c r="BI87" s="4">
        <v>128025</v>
      </c>
      <c r="BJ87" s="4">
        <v>128025</v>
      </c>
      <c r="BK87" s="4">
        <v>128025</v>
      </c>
      <c r="BL87" s="4">
        <v>128025</v>
      </c>
    </row>
    <row r="88" spans="1:64" x14ac:dyDescent="0.2">
      <c r="A88" s="3" t="s">
        <v>88</v>
      </c>
      <c r="B88" s="4" t="s">
        <v>2</v>
      </c>
      <c r="C88" s="4" t="s">
        <v>2</v>
      </c>
      <c r="D88" s="4" t="s">
        <v>2</v>
      </c>
      <c r="E88" s="4" t="s">
        <v>2</v>
      </c>
      <c r="F88" s="4" t="s">
        <v>2</v>
      </c>
      <c r="G88" s="4" t="s">
        <v>2</v>
      </c>
      <c r="H88" s="4" t="s">
        <v>2</v>
      </c>
      <c r="I88" s="4" t="s">
        <v>2</v>
      </c>
      <c r="J88" s="4" t="s">
        <v>2</v>
      </c>
      <c r="K88" s="4" t="s">
        <v>2</v>
      </c>
      <c r="L88" s="4" t="s">
        <v>2</v>
      </c>
      <c r="M88" s="4" t="s">
        <v>2</v>
      </c>
      <c r="N88" s="4" t="s">
        <v>2</v>
      </c>
      <c r="O88" s="4" t="s">
        <v>2</v>
      </c>
      <c r="P88" s="4" t="s">
        <v>2</v>
      </c>
      <c r="Q88" s="4" t="s">
        <v>2</v>
      </c>
      <c r="R88" s="4" t="s">
        <v>2</v>
      </c>
      <c r="S88" s="4" t="s">
        <v>2</v>
      </c>
      <c r="T88" s="4" t="s">
        <v>2</v>
      </c>
      <c r="U88" s="4" t="s">
        <v>2</v>
      </c>
      <c r="V88" s="4" t="s">
        <v>2</v>
      </c>
      <c r="W88" s="4" t="s">
        <v>2</v>
      </c>
      <c r="X88" s="4" t="s">
        <v>2</v>
      </c>
      <c r="Y88" s="4" t="s">
        <v>2</v>
      </c>
      <c r="Z88" s="4" t="s">
        <v>2</v>
      </c>
      <c r="AA88" s="4" t="s">
        <v>2</v>
      </c>
      <c r="AB88" s="4" t="s">
        <v>2</v>
      </c>
      <c r="AC88" s="4" t="s">
        <v>2</v>
      </c>
      <c r="AD88" s="4">
        <v>100000</v>
      </c>
      <c r="AE88" s="4">
        <v>100000</v>
      </c>
      <c r="AF88" s="4">
        <v>100000</v>
      </c>
      <c r="AG88" s="4">
        <v>100000</v>
      </c>
      <c r="AH88" s="4">
        <v>100000</v>
      </c>
      <c r="AI88" s="4">
        <v>100000</v>
      </c>
      <c r="AJ88" s="4">
        <v>100000</v>
      </c>
      <c r="AK88" s="4">
        <v>100000</v>
      </c>
      <c r="AL88" s="4">
        <v>100000</v>
      </c>
      <c r="AM88" s="4">
        <v>100000</v>
      </c>
      <c r="AN88" s="4">
        <v>100000</v>
      </c>
      <c r="AO88" s="4">
        <v>100000</v>
      </c>
      <c r="AP88" s="4">
        <v>100000</v>
      </c>
      <c r="AQ88" s="4">
        <v>100000</v>
      </c>
      <c r="AR88" s="4">
        <v>100000</v>
      </c>
      <c r="AS88" s="4">
        <v>100000</v>
      </c>
      <c r="AT88" s="4">
        <v>100000</v>
      </c>
      <c r="AU88" s="4">
        <v>100000</v>
      </c>
      <c r="AV88" s="4">
        <v>100000</v>
      </c>
      <c r="AW88" s="4">
        <v>125000.00000000001</v>
      </c>
      <c r="AX88" s="4">
        <v>125000.00000000001</v>
      </c>
      <c r="AY88" s="4">
        <v>125000.00000000001</v>
      </c>
      <c r="AZ88" s="4">
        <v>125000.00000000001</v>
      </c>
      <c r="BA88" s="4">
        <v>125000.00000000001</v>
      </c>
      <c r="BB88" s="4">
        <v>125000.00000000001</v>
      </c>
      <c r="BC88" s="4">
        <v>125000.00000000001</v>
      </c>
      <c r="BD88" s="4">
        <v>125000.00000000001</v>
      </c>
      <c r="BE88" s="4">
        <v>125000.00000000001</v>
      </c>
      <c r="BF88" s="4">
        <v>125000.00000000001</v>
      </c>
      <c r="BG88" s="4">
        <v>125000.00000000001</v>
      </c>
      <c r="BH88" s="4">
        <v>125000.00000000001</v>
      </c>
      <c r="BI88" s="4">
        <v>125000.00000000001</v>
      </c>
      <c r="BJ88" s="4">
        <v>125000.00000000001</v>
      </c>
      <c r="BK88" s="4">
        <v>125000.00000000001</v>
      </c>
      <c r="BL88" s="4">
        <v>125000.00000000001</v>
      </c>
    </row>
    <row r="89" spans="1:64" x14ac:dyDescent="0.2">
      <c r="A89" s="3" t="s">
        <v>89</v>
      </c>
      <c r="B89" s="4" t="s">
        <v>2</v>
      </c>
      <c r="C89" s="4" t="s">
        <v>2</v>
      </c>
      <c r="D89" s="4" t="s">
        <v>2</v>
      </c>
      <c r="E89" s="4" t="s">
        <v>2</v>
      </c>
      <c r="F89" s="4" t="s">
        <v>2</v>
      </c>
      <c r="G89" s="4" t="s">
        <v>2</v>
      </c>
      <c r="H89" s="4" t="s">
        <v>2</v>
      </c>
      <c r="I89" s="4" t="s">
        <v>2</v>
      </c>
      <c r="J89" s="4" t="s">
        <v>2</v>
      </c>
      <c r="K89" s="4" t="s">
        <v>2</v>
      </c>
      <c r="L89" s="4" t="s">
        <v>2</v>
      </c>
      <c r="M89" s="4" t="s">
        <v>2</v>
      </c>
      <c r="N89" s="4" t="s">
        <v>2</v>
      </c>
      <c r="O89" s="4" t="s">
        <v>2</v>
      </c>
      <c r="P89" s="4" t="s">
        <v>2</v>
      </c>
      <c r="Q89" s="4" t="s">
        <v>2</v>
      </c>
      <c r="R89" s="4" t="s">
        <v>2</v>
      </c>
      <c r="S89" s="4" t="s">
        <v>2</v>
      </c>
      <c r="T89" s="4" t="s">
        <v>2</v>
      </c>
      <c r="U89" s="4" t="s">
        <v>2</v>
      </c>
      <c r="V89" s="4" t="s">
        <v>2</v>
      </c>
      <c r="W89" s="4" t="s">
        <v>2</v>
      </c>
      <c r="X89" s="4" t="s">
        <v>2</v>
      </c>
      <c r="Y89" s="4" t="s">
        <v>2</v>
      </c>
      <c r="Z89" s="4" t="s">
        <v>2</v>
      </c>
      <c r="AA89" s="4" t="s">
        <v>2</v>
      </c>
      <c r="AB89" s="4" t="s">
        <v>2</v>
      </c>
      <c r="AC89" s="4" t="s">
        <v>2</v>
      </c>
      <c r="AD89" s="4" t="s">
        <v>2</v>
      </c>
      <c r="AE89" s="4" t="s">
        <v>2</v>
      </c>
      <c r="AF89" s="4" t="s">
        <v>2</v>
      </c>
      <c r="AG89" s="4" t="s">
        <v>2</v>
      </c>
      <c r="AH89" s="4" t="s">
        <v>2</v>
      </c>
      <c r="AI89" s="4" t="s">
        <v>2</v>
      </c>
      <c r="AJ89" s="4" t="s">
        <v>2</v>
      </c>
      <c r="AK89" s="4" t="s">
        <v>2</v>
      </c>
      <c r="AL89" s="4" t="s">
        <v>2</v>
      </c>
      <c r="AM89" s="4" t="s">
        <v>2</v>
      </c>
      <c r="AN89" s="4" t="s">
        <v>2</v>
      </c>
      <c r="AO89" s="4" t="s">
        <v>2</v>
      </c>
      <c r="AP89" s="4" t="s">
        <v>2</v>
      </c>
      <c r="AQ89" s="4" t="s">
        <v>2</v>
      </c>
      <c r="AR89" s="4" t="s">
        <v>2</v>
      </c>
      <c r="AS89" s="4" t="s">
        <v>2</v>
      </c>
      <c r="AT89" s="4" t="s">
        <v>2</v>
      </c>
      <c r="AU89" s="4" t="s">
        <v>2</v>
      </c>
      <c r="AV89" s="4" t="s">
        <v>2</v>
      </c>
      <c r="AW89" s="4" t="s">
        <v>2</v>
      </c>
      <c r="AX89" s="4" t="s">
        <v>2</v>
      </c>
      <c r="AY89" s="4" t="s">
        <v>2</v>
      </c>
      <c r="AZ89" s="4" t="s">
        <v>2</v>
      </c>
      <c r="BA89" s="4" t="s">
        <v>2</v>
      </c>
      <c r="BB89" s="4" t="s">
        <v>2</v>
      </c>
      <c r="BC89" s="4" t="s">
        <v>2</v>
      </c>
      <c r="BD89" s="4" t="s">
        <v>2</v>
      </c>
      <c r="BE89" s="4" t="s">
        <v>2</v>
      </c>
      <c r="BF89" s="4" t="s">
        <v>2</v>
      </c>
      <c r="BG89" s="4" t="s">
        <v>2</v>
      </c>
      <c r="BH89" s="4" t="s">
        <v>2</v>
      </c>
      <c r="BI89" s="4" t="s">
        <v>2</v>
      </c>
      <c r="BJ89" s="4" t="s">
        <v>2</v>
      </c>
      <c r="BK89" s="4" t="s">
        <v>2</v>
      </c>
      <c r="BL89" s="4">
        <v>125000</v>
      </c>
    </row>
    <row r="90" spans="1:64" x14ac:dyDescent="0.2">
      <c r="A90" s="3" t="s">
        <v>90</v>
      </c>
      <c r="B90" s="4" t="s">
        <v>2</v>
      </c>
      <c r="C90" s="4" t="s">
        <v>2</v>
      </c>
      <c r="D90" s="4" t="s">
        <v>2</v>
      </c>
      <c r="E90" s="4" t="s">
        <v>2</v>
      </c>
      <c r="F90" s="4" t="s">
        <v>2</v>
      </c>
      <c r="G90" s="4" t="s">
        <v>2</v>
      </c>
      <c r="H90" s="4" t="s">
        <v>2</v>
      </c>
      <c r="I90" s="4" t="s">
        <v>2</v>
      </c>
      <c r="J90" s="4" t="s">
        <v>2</v>
      </c>
      <c r="K90" s="4" t="s">
        <v>2</v>
      </c>
      <c r="L90" s="4" t="s">
        <v>2</v>
      </c>
      <c r="M90" s="4" t="s">
        <v>2</v>
      </c>
      <c r="N90" s="4" t="s">
        <v>2</v>
      </c>
      <c r="O90" s="4" t="s">
        <v>2</v>
      </c>
      <c r="P90" s="4" t="s">
        <v>2</v>
      </c>
      <c r="Q90" s="4" t="s">
        <v>2</v>
      </c>
      <c r="R90" s="4" t="s">
        <v>2</v>
      </c>
      <c r="S90" s="4" t="s">
        <v>2</v>
      </c>
      <c r="T90" s="4" t="s">
        <v>2</v>
      </c>
      <c r="U90" s="4" t="s">
        <v>2</v>
      </c>
      <c r="V90" s="4" t="s">
        <v>2</v>
      </c>
      <c r="W90" s="4" t="s">
        <v>2</v>
      </c>
      <c r="X90" s="4" t="s">
        <v>2</v>
      </c>
      <c r="Y90" s="4" t="s">
        <v>2</v>
      </c>
      <c r="Z90" s="4" t="s">
        <v>2</v>
      </c>
      <c r="AA90" s="4" t="s">
        <v>2</v>
      </c>
      <c r="AB90" s="4" t="s">
        <v>2</v>
      </c>
      <c r="AC90" s="4" t="s">
        <v>2</v>
      </c>
      <c r="AD90" s="4" t="s">
        <v>2</v>
      </c>
      <c r="AE90" s="4" t="s">
        <v>2</v>
      </c>
      <c r="AF90" s="4" t="s">
        <v>2</v>
      </c>
      <c r="AG90" s="4" t="s">
        <v>2</v>
      </c>
      <c r="AH90" s="4" t="s">
        <v>2</v>
      </c>
      <c r="AI90" s="4" t="s">
        <v>2</v>
      </c>
      <c r="AJ90" s="4" t="s">
        <v>2</v>
      </c>
      <c r="AK90" s="4">
        <v>145000</v>
      </c>
      <c r="AL90" s="4">
        <v>145000</v>
      </c>
      <c r="AM90" s="4">
        <v>145000</v>
      </c>
      <c r="AN90" s="4">
        <v>145000</v>
      </c>
      <c r="AO90" s="4">
        <v>127027.02702702706</v>
      </c>
      <c r="AP90" s="4">
        <v>127027.02702702706</v>
      </c>
      <c r="AQ90" s="4">
        <v>127027.02702702706</v>
      </c>
      <c r="AR90" s="4">
        <v>127027.02702702706</v>
      </c>
      <c r="AS90" s="4">
        <v>127027.02702702706</v>
      </c>
      <c r="AT90" s="4">
        <v>127027.02702702706</v>
      </c>
      <c r="AU90" s="4">
        <v>127027.02702702706</v>
      </c>
      <c r="AV90" s="4">
        <v>127027.02702702706</v>
      </c>
      <c r="AW90" s="4">
        <v>126427.02702702706</v>
      </c>
      <c r="AX90" s="4">
        <v>124884.12</v>
      </c>
      <c r="AY90" s="4">
        <v>124884.12</v>
      </c>
      <c r="AZ90" s="4">
        <v>124884.12</v>
      </c>
      <c r="BA90" s="4">
        <v>124884.12</v>
      </c>
      <c r="BB90" s="4">
        <v>124884.12</v>
      </c>
      <c r="BC90" s="4">
        <v>124884.12</v>
      </c>
      <c r="BD90" s="4">
        <v>124884.12</v>
      </c>
      <c r="BE90" s="4">
        <v>124884.12</v>
      </c>
      <c r="BF90" s="4">
        <v>124884.12</v>
      </c>
      <c r="BG90" s="4">
        <v>124884.12</v>
      </c>
      <c r="BH90" s="4">
        <v>124884.12</v>
      </c>
      <c r="BI90" s="4">
        <v>124884.12</v>
      </c>
      <c r="BJ90" s="4">
        <v>124884.12</v>
      </c>
      <c r="BK90" s="4">
        <v>124884.12</v>
      </c>
      <c r="BL90" s="4">
        <v>124884.12</v>
      </c>
    </row>
    <row r="91" spans="1:64" x14ac:dyDescent="0.2">
      <c r="A91" s="3" t="s">
        <v>91</v>
      </c>
      <c r="B91" s="4" t="s">
        <v>2</v>
      </c>
      <c r="C91" s="4" t="s">
        <v>2</v>
      </c>
      <c r="D91" s="4" t="s">
        <v>2</v>
      </c>
      <c r="E91" s="4" t="s">
        <v>2</v>
      </c>
      <c r="F91" s="4" t="s">
        <v>2</v>
      </c>
      <c r="G91" s="4" t="s">
        <v>2</v>
      </c>
      <c r="H91" s="4" t="s">
        <v>2</v>
      </c>
      <c r="I91" s="4" t="s">
        <v>2</v>
      </c>
      <c r="J91" s="4" t="s">
        <v>2</v>
      </c>
      <c r="K91" s="4" t="s">
        <v>2</v>
      </c>
      <c r="L91" s="4" t="s">
        <v>2</v>
      </c>
      <c r="M91" s="4" t="s">
        <v>2</v>
      </c>
      <c r="N91" s="4" t="s">
        <v>2</v>
      </c>
      <c r="O91" s="4" t="s">
        <v>2</v>
      </c>
      <c r="P91" s="4" t="s">
        <v>2</v>
      </c>
      <c r="Q91" s="4" t="s">
        <v>2</v>
      </c>
      <c r="R91" s="4" t="s">
        <v>2</v>
      </c>
      <c r="S91" s="4" t="s">
        <v>2</v>
      </c>
      <c r="T91" s="4" t="s">
        <v>2</v>
      </c>
      <c r="U91" s="4" t="s">
        <v>2</v>
      </c>
      <c r="V91" s="4" t="s">
        <v>2</v>
      </c>
      <c r="W91" s="4" t="s">
        <v>2</v>
      </c>
      <c r="X91" s="4" t="s">
        <v>2</v>
      </c>
      <c r="Y91" s="4" t="s">
        <v>2</v>
      </c>
      <c r="Z91" s="4" t="s">
        <v>2</v>
      </c>
      <c r="AA91" s="4" t="s">
        <v>2</v>
      </c>
      <c r="AB91" s="4" t="s">
        <v>2</v>
      </c>
      <c r="AC91" s="4" t="s">
        <v>2</v>
      </c>
      <c r="AD91" s="4" t="s">
        <v>2</v>
      </c>
      <c r="AE91" s="4" t="s">
        <v>2</v>
      </c>
      <c r="AF91" s="4" t="s">
        <v>2</v>
      </c>
      <c r="AG91" s="4" t="s">
        <v>2</v>
      </c>
      <c r="AH91" s="4" t="s">
        <v>2</v>
      </c>
      <c r="AI91" s="4" t="s">
        <v>2</v>
      </c>
      <c r="AJ91" s="4" t="s">
        <v>2</v>
      </c>
      <c r="AK91" s="4" t="s">
        <v>2</v>
      </c>
      <c r="AL91" s="4" t="s">
        <v>2</v>
      </c>
      <c r="AM91" s="4" t="s">
        <v>2</v>
      </c>
      <c r="AN91" s="4" t="s">
        <v>2</v>
      </c>
      <c r="AO91" s="4" t="s">
        <v>2</v>
      </c>
      <c r="AP91" s="4" t="s">
        <v>2</v>
      </c>
      <c r="AQ91" s="4" t="s">
        <v>2</v>
      </c>
      <c r="AR91" s="4" t="s">
        <v>2</v>
      </c>
      <c r="AS91" s="4" t="s">
        <v>2</v>
      </c>
      <c r="AT91" s="4" t="s">
        <v>2</v>
      </c>
      <c r="AU91" s="4" t="s">
        <v>2</v>
      </c>
      <c r="AV91" s="4" t="s">
        <v>2</v>
      </c>
      <c r="AW91" s="4" t="s">
        <v>2</v>
      </c>
      <c r="AX91" s="4" t="s">
        <v>2</v>
      </c>
      <c r="AY91" s="4" t="s">
        <v>2</v>
      </c>
      <c r="AZ91" s="4" t="s">
        <v>2</v>
      </c>
      <c r="BA91" s="4" t="s">
        <v>2</v>
      </c>
      <c r="BB91" s="4" t="s">
        <v>2</v>
      </c>
      <c r="BC91" s="4" t="s">
        <v>2</v>
      </c>
      <c r="BD91" s="4" t="s">
        <v>2</v>
      </c>
      <c r="BE91" s="4" t="s">
        <v>2</v>
      </c>
      <c r="BF91" s="4">
        <v>113241.375</v>
      </c>
      <c r="BG91" s="4">
        <v>113241.375</v>
      </c>
      <c r="BH91" s="4">
        <v>113241.375</v>
      </c>
      <c r="BI91" s="4">
        <v>113241.375</v>
      </c>
      <c r="BJ91" s="4">
        <v>113241.375</v>
      </c>
      <c r="BK91" s="4">
        <v>113241.375</v>
      </c>
      <c r="BL91" s="4">
        <v>113241.375</v>
      </c>
    </row>
    <row r="92" spans="1:64" x14ac:dyDescent="0.2">
      <c r="A92" s="3" t="s">
        <v>92</v>
      </c>
      <c r="B92" s="4" t="s">
        <v>2</v>
      </c>
      <c r="C92" s="4" t="s">
        <v>2</v>
      </c>
      <c r="D92" s="4" t="s">
        <v>2</v>
      </c>
      <c r="E92" s="4" t="s">
        <v>2</v>
      </c>
      <c r="F92" s="4" t="s">
        <v>2</v>
      </c>
      <c r="G92" s="4" t="s">
        <v>2</v>
      </c>
      <c r="H92" s="4" t="s">
        <v>2</v>
      </c>
      <c r="I92" s="4" t="s">
        <v>2</v>
      </c>
      <c r="J92" s="4" t="s">
        <v>2</v>
      </c>
      <c r="K92" s="4" t="s">
        <v>2</v>
      </c>
      <c r="L92" s="4" t="s">
        <v>2</v>
      </c>
      <c r="M92" s="4" t="s">
        <v>2</v>
      </c>
      <c r="N92" s="4" t="s">
        <v>2</v>
      </c>
      <c r="O92" s="4" t="s">
        <v>2</v>
      </c>
      <c r="P92" s="4" t="s">
        <v>2</v>
      </c>
      <c r="Q92" s="4" t="s">
        <v>2</v>
      </c>
      <c r="R92" s="4" t="s">
        <v>2</v>
      </c>
      <c r="S92" s="4" t="s">
        <v>2</v>
      </c>
      <c r="T92" s="4" t="s">
        <v>2</v>
      </c>
      <c r="U92" s="4" t="s">
        <v>2</v>
      </c>
      <c r="V92" s="4" t="s">
        <v>2</v>
      </c>
      <c r="W92" s="4" t="s">
        <v>2</v>
      </c>
      <c r="X92" s="4" t="s">
        <v>2</v>
      </c>
      <c r="Y92" s="4" t="s">
        <v>2</v>
      </c>
      <c r="Z92" s="4" t="s">
        <v>2</v>
      </c>
      <c r="AA92" s="4" t="s">
        <v>2</v>
      </c>
      <c r="AB92" s="4">
        <v>80000</v>
      </c>
      <c r="AC92" s="4">
        <v>80000</v>
      </c>
      <c r="AD92" s="4">
        <v>80000</v>
      </c>
      <c r="AE92" s="4">
        <v>80000</v>
      </c>
      <c r="AF92" s="4">
        <v>80000</v>
      </c>
      <c r="AG92" s="4">
        <v>80000</v>
      </c>
      <c r="AH92" s="4">
        <v>80000</v>
      </c>
      <c r="AI92" s="4">
        <v>80000</v>
      </c>
      <c r="AJ92" s="4">
        <v>80000</v>
      </c>
      <c r="AK92" s="4">
        <v>80000</v>
      </c>
      <c r="AL92" s="4">
        <v>80000</v>
      </c>
      <c r="AM92" s="4">
        <v>80000</v>
      </c>
      <c r="AN92" s="4">
        <v>80000</v>
      </c>
      <c r="AO92" s="4">
        <v>80000</v>
      </c>
      <c r="AP92" s="4">
        <v>80000</v>
      </c>
      <c r="AQ92" s="4">
        <v>80000</v>
      </c>
      <c r="AR92" s="4">
        <v>80000</v>
      </c>
      <c r="AS92" s="4">
        <v>80000</v>
      </c>
      <c r="AT92" s="4">
        <v>80000</v>
      </c>
      <c r="AU92" s="4">
        <v>80000</v>
      </c>
      <c r="AV92" s="4">
        <v>80000</v>
      </c>
      <c r="AW92" s="4">
        <v>80000</v>
      </c>
      <c r="AX92" s="4">
        <v>80000</v>
      </c>
      <c r="AY92" s="4">
        <v>80000</v>
      </c>
      <c r="AZ92" s="4">
        <v>80000</v>
      </c>
      <c r="BA92" s="4">
        <v>80000</v>
      </c>
      <c r="BB92" s="4">
        <v>80000</v>
      </c>
      <c r="BC92" s="4">
        <v>80000</v>
      </c>
      <c r="BD92" s="4">
        <v>80000</v>
      </c>
      <c r="BE92" s="4">
        <v>80000</v>
      </c>
      <c r="BF92" s="4">
        <v>80000</v>
      </c>
      <c r="BG92" s="4">
        <v>80000</v>
      </c>
      <c r="BH92" s="4">
        <v>80000</v>
      </c>
      <c r="BI92" s="4">
        <v>80000</v>
      </c>
      <c r="BJ92" s="4">
        <v>80000</v>
      </c>
      <c r="BK92" s="4">
        <v>80000</v>
      </c>
      <c r="BL92" s="4">
        <v>112000</v>
      </c>
    </row>
    <row r="93" spans="1:64" x14ac:dyDescent="0.2">
      <c r="A93" s="3" t="s">
        <v>93</v>
      </c>
      <c r="B93" s="4" t="s">
        <v>2</v>
      </c>
      <c r="C93" s="4" t="s">
        <v>2</v>
      </c>
      <c r="D93" s="4" t="s">
        <v>2</v>
      </c>
      <c r="E93" s="4" t="s">
        <v>2</v>
      </c>
      <c r="F93" s="4" t="s">
        <v>2</v>
      </c>
      <c r="G93" s="4" t="s">
        <v>2</v>
      </c>
      <c r="H93" s="4" t="s">
        <v>2</v>
      </c>
      <c r="I93" s="4" t="s">
        <v>2</v>
      </c>
      <c r="J93" s="4" t="s">
        <v>2</v>
      </c>
      <c r="K93" s="4" t="s">
        <v>2</v>
      </c>
      <c r="L93" s="4" t="s">
        <v>2</v>
      </c>
      <c r="M93" s="4" t="s">
        <v>2</v>
      </c>
      <c r="N93" s="4" t="s">
        <v>2</v>
      </c>
      <c r="O93" s="4" t="s">
        <v>2</v>
      </c>
      <c r="P93" s="4" t="s">
        <v>2</v>
      </c>
      <c r="Q93" s="4" t="s">
        <v>2</v>
      </c>
      <c r="R93" s="4" t="s">
        <v>2</v>
      </c>
      <c r="S93" s="4">
        <v>1593.4117647058824</v>
      </c>
      <c r="T93" s="4">
        <v>49196.063115138255</v>
      </c>
      <c r="U93" s="4">
        <v>47489.669733071933</v>
      </c>
      <c r="V93" s="4">
        <v>46356.251901429881</v>
      </c>
      <c r="W93" s="4">
        <v>48283.32</v>
      </c>
      <c r="X93" s="4">
        <v>45607.00389105059</v>
      </c>
      <c r="Y93" s="4">
        <v>47599.44</v>
      </c>
      <c r="Z93" s="4">
        <v>48268.800000000003</v>
      </c>
      <c r="AA93" s="4">
        <v>44667.72</v>
      </c>
      <c r="AB93" s="4">
        <v>49396.680000000008</v>
      </c>
      <c r="AC93" s="4">
        <v>47673.96</v>
      </c>
      <c r="AD93" s="4">
        <v>48757.2</v>
      </c>
      <c r="AE93" s="4">
        <v>45328.32</v>
      </c>
      <c r="AF93" s="4">
        <v>51579.96</v>
      </c>
      <c r="AG93" s="4">
        <v>50005.315019408765</v>
      </c>
      <c r="AH93" s="4">
        <v>48624.479999999996</v>
      </c>
      <c r="AI93" s="4">
        <v>50095.08</v>
      </c>
      <c r="AJ93" s="4">
        <v>47297.64</v>
      </c>
      <c r="AK93" s="4">
        <v>49291.44</v>
      </c>
      <c r="AL93" s="4">
        <v>49393.245833947789</v>
      </c>
      <c r="AM93" s="4">
        <v>45099.4389556932</v>
      </c>
      <c r="AN93" s="4">
        <v>50918.990624768376</v>
      </c>
      <c r="AO93" s="4">
        <v>50131.690182000006</v>
      </c>
      <c r="AP93" s="4">
        <v>47106.682526399993</v>
      </c>
      <c r="AQ93" s="4">
        <v>50166.338740000101</v>
      </c>
      <c r="AR93" s="4">
        <v>49692</v>
      </c>
      <c r="AS93" s="4">
        <v>49692</v>
      </c>
      <c r="AT93" s="4">
        <v>48180</v>
      </c>
      <c r="AU93" s="4">
        <v>48180</v>
      </c>
      <c r="AV93" s="4">
        <v>48180</v>
      </c>
      <c r="AW93" s="4">
        <v>50280</v>
      </c>
      <c r="AX93" s="4">
        <v>47834.399999999994</v>
      </c>
      <c r="AY93" s="4">
        <v>54720</v>
      </c>
      <c r="AZ93" s="4">
        <v>47002.2</v>
      </c>
      <c r="BA93" s="4">
        <v>47002.2</v>
      </c>
      <c r="BB93" s="4">
        <v>47002.2</v>
      </c>
      <c r="BC93" s="4">
        <v>47002.2</v>
      </c>
      <c r="BD93" s="4">
        <v>47002.2</v>
      </c>
      <c r="BE93" s="4">
        <v>47002.2</v>
      </c>
      <c r="BF93" s="4">
        <v>54000</v>
      </c>
      <c r="BG93" s="4">
        <v>54000</v>
      </c>
      <c r="BH93" s="4">
        <v>54000</v>
      </c>
      <c r="BI93" s="4">
        <v>54000</v>
      </c>
      <c r="BJ93" s="4">
        <v>54000</v>
      </c>
      <c r="BK93" s="4">
        <v>108999.99999999999</v>
      </c>
      <c r="BL93" s="4">
        <v>108999.99999999999</v>
      </c>
    </row>
    <row r="94" spans="1:64" x14ac:dyDescent="0.2">
      <c r="A94" s="3" t="s">
        <v>94</v>
      </c>
      <c r="B94" s="4" t="s">
        <v>2</v>
      </c>
      <c r="C94" s="4" t="s">
        <v>2</v>
      </c>
      <c r="D94" s="4" t="s">
        <v>2</v>
      </c>
      <c r="E94" s="4" t="s">
        <v>2</v>
      </c>
      <c r="F94" s="4" t="s">
        <v>2</v>
      </c>
      <c r="G94" s="4" t="s">
        <v>2</v>
      </c>
      <c r="H94" s="4" t="s">
        <v>2</v>
      </c>
      <c r="I94" s="4" t="s">
        <v>2</v>
      </c>
      <c r="J94" s="4" t="s">
        <v>2</v>
      </c>
      <c r="K94" s="4" t="s">
        <v>2</v>
      </c>
      <c r="L94" s="4" t="s">
        <v>2</v>
      </c>
      <c r="M94" s="4" t="s">
        <v>2</v>
      </c>
      <c r="N94" s="4" t="s">
        <v>2</v>
      </c>
      <c r="O94" s="4" t="s">
        <v>2</v>
      </c>
      <c r="P94" s="4" t="s">
        <v>2</v>
      </c>
      <c r="Q94" s="4" t="s">
        <v>2</v>
      </c>
      <c r="R94" s="4" t="s">
        <v>2</v>
      </c>
      <c r="S94" s="4" t="s">
        <v>2</v>
      </c>
      <c r="T94" s="4" t="s">
        <v>2</v>
      </c>
      <c r="U94" s="4" t="s">
        <v>2</v>
      </c>
      <c r="V94" s="4" t="s">
        <v>2</v>
      </c>
      <c r="W94" s="4" t="s">
        <v>2</v>
      </c>
      <c r="X94" s="4" t="s">
        <v>2</v>
      </c>
      <c r="Y94" s="4" t="s">
        <v>2</v>
      </c>
      <c r="Z94" s="4" t="s">
        <v>2</v>
      </c>
      <c r="AA94" s="4" t="s">
        <v>2</v>
      </c>
      <c r="AB94" s="4" t="s">
        <v>2</v>
      </c>
      <c r="AC94" s="4" t="s">
        <v>2</v>
      </c>
      <c r="AD94" s="4" t="s">
        <v>2</v>
      </c>
      <c r="AE94" s="4" t="s">
        <v>2</v>
      </c>
      <c r="AF94" s="4" t="s">
        <v>2</v>
      </c>
      <c r="AG94" s="4" t="s">
        <v>2</v>
      </c>
      <c r="AH94" s="4" t="s">
        <v>2</v>
      </c>
      <c r="AI94" s="4" t="s">
        <v>2</v>
      </c>
      <c r="AJ94" s="4" t="s">
        <v>2</v>
      </c>
      <c r="AK94" s="4" t="s">
        <v>2</v>
      </c>
      <c r="AL94" s="4" t="s">
        <v>2</v>
      </c>
      <c r="AM94" s="4" t="s">
        <v>2</v>
      </c>
      <c r="AN94" s="4" t="s">
        <v>2</v>
      </c>
      <c r="AO94" s="4" t="s">
        <v>2</v>
      </c>
      <c r="AP94" s="4" t="s">
        <v>2</v>
      </c>
      <c r="AQ94" s="4" t="s">
        <v>2</v>
      </c>
      <c r="AR94" s="4" t="s">
        <v>2</v>
      </c>
      <c r="AS94" s="4" t="s">
        <v>2</v>
      </c>
      <c r="AT94" s="4">
        <v>108500</v>
      </c>
      <c r="AU94" s="4">
        <v>108500</v>
      </c>
      <c r="AV94" s="4">
        <v>108500</v>
      </c>
      <c r="AW94" s="4">
        <v>108500</v>
      </c>
      <c r="AX94" s="4">
        <v>108500</v>
      </c>
      <c r="AY94" s="4">
        <v>108500</v>
      </c>
      <c r="AZ94" s="4">
        <v>108500</v>
      </c>
      <c r="BA94" s="4">
        <v>108500</v>
      </c>
      <c r="BB94" s="4">
        <v>108500</v>
      </c>
      <c r="BC94" s="4">
        <v>108500</v>
      </c>
      <c r="BD94" s="4">
        <v>108500</v>
      </c>
      <c r="BE94" s="4">
        <v>108500</v>
      </c>
      <c r="BF94" s="4">
        <v>108500</v>
      </c>
      <c r="BG94" s="4">
        <v>108500</v>
      </c>
      <c r="BH94" s="4">
        <v>108500</v>
      </c>
      <c r="BI94" s="4">
        <v>108500</v>
      </c>
      <c r="BJ94" s="4">
        <v>108500</v>
      </c>
      <c r="BK94" s="4">
        <v>108500</v>
      </c>
      <c r="BL94" s="4">
        <v>108500</v>
      </c>
    </row>
    <row r="95" spans="1:64" x14ac:dyDescent="0.2">
      <c r="A95" s="3" t="s">
        <v>95</v>
      </c>
      <c r="B95" s="4" t="s">
        <v>2</v>
      </c>
      <c r="C95" s="4" t="s">
        <v>2</v>
      </c>
      <c r="D95" s="4" t="s">
        <v>2</v>
      </c>
      <c r="E95" s="4" t="s">
        <v>2</v>
      </c>
      <c r="F95" s="4" t="s">
        <v>2</v>
      </c>
      <c r="G95" s="4" t="s">
        <v>2</v>
      </c>
      <c r="H95" s="4" t="s">
        <v>2</v>
      </c>
      <c r="I95" s="4" t="s">
        <v>2</v>
      </c>
      <c r="J95" s="4" t="s">
        <v>2</v>
      </c>
      <c r="K95" s="4" t="s">
        <v>2</v>
      </c>
      <c r="L95" s="4" t="s">
        <v>2</v>
      </c>
      <c r="M95" s="4" t="s">
        <v>2</v>
      </c>
      <c r="N95" s="4" t="s">
        <v>2</v>
      </c>
      <c r="O95" s="4" t="s">
        <v>2</v>
      </c>
      <c r="P95" s="4" t="s">
        <v>2</v>
      </c>
      <c r="Q95" s="4" t="s">
        <v>2</v>
      </c>
      <c r="R95" s="4" t="s">
        <v>2</v>
      </c>
      <c r="S95" s="4" t="s">
        <v>2</v>
      </c>
      <c r="T95" s="4" t="s">
        <v>2</v>
      </c>
      <c r="U95" s="4" t="s">
        <v>2</v>
      </c>
      <c r="V95" s="4" t="s">
        <v>2</v>
      </c>
      <c r="W95" s="4" t="s">
        <v>2</v>
      </c>
      <c r="X95" s="4" t="s">
        <v>2</v>
      </c>
      <c r="Y95" s="4" t="s">
        <v>2</v>
      </c>
      <c r="Z95" s="4" t="s">
        <v>2</v>
      </c>
      <c r="AA95" s="4" t="s">
        <v>2</v>
      </c>
      <c r="AB95" s="4" t="s">
        <v>2</v>
      </c>
      <c r="AC95" s="4" t="s">
        <v>2</v>
      </c>
      <c r="AD95" s="4" t="s">
        <v>2</v>
      </c>
      <c r="AE95" s="4" t="s">
        <v>2</v>
      </c>
      <c r="AF95" s="4" t="s">
        <v>2</v>
      </c>
      <c r="AG95" s="4" t="s">
        <v>2</v>
      </c>
      <c r="AH95" s="4" t="s">
        <v>2</v>
      </c>
      <c r="AI95" s="4" t="s">
        <v>2</v>
      </c>
      <c r="AJ95" s="4" t="s">
        <v>2</v>
      </c>
      <c r="AK95" s="4" t="s">
        <v>2</v>
      </c>
      <c r="AL95" s="4" t="s">
        <v>2</v>
      </c>
      <c r="AM95" s="4" t="s">
        <v>2</v>
      </c>
      <c r="AN95" s="4" t="s">
        <v>2</v>
      </c>
      <c r="AO95" s="4" t="s">
        <v>2</v>
      </c>
      <c r="AP95" s="4">
        <v>100000</v>
      </c>
      <c r="AQ95" s="4">
        <v>100000</v>
      </c>
      <c r="AR95" s="4">
        <v>100000</v>
      </c>
      <c r="AS95" s="4">
        <v>100000</v>
      </c>
      <c r="AT95" s="4">
        <v>100000</v>
      </c>
      <c r="AU95" s="4">
        <v>100000</v>
      </c>
      <c r="AV95" s="4">
        <v>100000</v>
      </c>
      <c r="AW95" s="4">
        <v>100000</v>
      </c>
      <c r="AX95" s="4">
        <v>100000</v>
      </c>
      <c r="AY95" s="4">
        <v>100000</v>
      </c>
      <c r="AZ95" s="4">
        <v>100000</v>
      </c>
      <c r="BA95" s="4">
        <v>100000</v>
      </c>
      <c r="BB95" s="4">
        <v>100000</v>
      </c>
      <c r="BC95" s="4">
        <v>100000</v>
      </c>
      <c r="BD95" s="4">
        <v>100000</v>
      </c>
      <c r="BE95" s="4">
        <v>100000</v>
      </c>
      <c r="BF95" s="4">
        <v>100000</v>
      </c>
      <c r="BG95" s="4">
        <v>100000</v>
      </c>
      <c r="BH95" s="4">
        <v>100000</v>
      </c>
      <c r="BI95" s="4">
        <v>100000</v>
      </c>
      <c r="BJ95" s="4">
        <v>100000</v>
      </c>
      <c r="BK95" s="4">
        <v>100000</v>
      </c>
      <c r="BL95" s="4">
        <v>100000</v>
      </c>
    </row>
    <row r="96" spans="1:64" x14ac:dyDescent="0.2">
      <c r="A96" s="3" t="s">
        <v>96</v>
      </c>
      <c r="B96" s="4"/>
      <c r="C96" s="4"/>
      <c r="D96" s="4"/>
      <c r="E96" s="4" t="s">
        <v>2</v>
      </c>
      <c r="F96" s="4" t="s">
        <v>2</v>
      </c>
      <c r="G96" s="4" t="s">
        <v>2</v>
      </c>
      <c r="H96" s="4" t="s">
        <v>2</v>
      </c>
      <c r="I96" s="4" t="s">
        <v>2</v>
      </c>
      <c r="J96" s="4" t="s">
        <v>2</v>
      </c>
      <c r="K96" s="4" t="s">
        <v>2</v>
      </c>
      <c r="L96" s="4" t="s">
        <v>2</v>
      </c>
      <c r="M96" s="4" t="s">
        <v>2</v>
      </c>
      <c r="N96" s="4" t="s">
        <v>2</v>
      </c>
      <c r="O96" s="4" t="s">
        <v>2</v>
      </c>
      <c r="P96" s="4">
        <v>23048.474197156094</v>
      </c>
      <c r="Q96" s="4">
        <v>42543.189682290031</v>
      </c>
      <c r="R96" s="4">
        <v>43837.076537013803</v>
      </c>
      <c r="S96" s="4">
        <v>42429.74117647059</v>
      </c>
      <c r="T96" s="4">
        <v>43665.864708639274</v>
      </c>
      <c r="U96" s="4">
        <v>42151.289398280802</v>
      </c>
      <c r="V96" s="4">
        <v>41371.341648919988</v>
      </c>
      <c r="W96" s="4">
        <v>43326.720000000001</v>
      </c>
      <c r="X96" s="4">
        <v>40925.17210416044</v>
      </c>
      <c r="Y96" s="4">
        <v>42600</v>
      </c>
      <c r="Z96" s="4">
        <v>41628.840000000004</v>
      </c>
      <c r="AA96" s="4">
        <v>38523.24</v>
      </c>
      <c r="AB96" s="4">
        <v>42601.56</v>
      </c>
      <c r="AC96" s="4">
        <v>41115.96</v>
      </c>
      <c r="AD96" s="4">
        <v>42050.159999999996</v>
      </c>
      <c r="AE96" s="4">
        <v>40206.600000000006</v>
      </c>
      <c r="AF96" s="4">
        <v>41698.559999999998</v>
      </c>
      <c r="AG96" s="4">
        <v>41729.650641982676</v>
      </c>
      <c r="AH96" s="4">
        <v>40815.120000000003</v>
      </c>
      <c r="AI96" s="4">
        <v>42264</v>
      </c>
      <c r="AJ96" s="4">
        <v>39903.96</v>
      </c>
      <c r="AK96" s="4">
        <v>41839.440000000002</v>
      </c>
      <c r="AL96" s="4">
        <v>42134.847367644892</v>
      </c>
      <c r="AM96" s="4">
        <v>38472.14597288223</v>
      </c>
      <c r="AN96" s="4">
        <v>42918.577302471807</v>
      </c>
      <c r="AO96" s="4">
        <v>41835.201600779998</v>
      </c>
      <c r="AP96" s="4">
        <v>39310.7293488</v>
      </c>
      <c r="AQ96" s="4">
        <v>43320.976790000088</v>
      </c>
      <c r="AR96" s="4">
        <v>41916</v>
      </c>
      <c r="AS96" s="4">
        <v>41916</v>
      </c>
      <c r="AT96" s="4">
        <v>45555.210178199603</v>
      </c>
      <c r="AU96" s="4">
        <v>91463.414634146349</v>
      </c>
      <c r="AV96" s="4">
        <v>91463.414634146349</v>
      </c>
      <c r="AW96" s="4">
        <v>94312.200000000012</v>
      </c>
      <c r="AX96" s="4">
        <v>91462.2</v>
      </c>
      <c r="AY96" s="4">
        <v>80826</v>
      </c>
      <c r="AZ96" s="4">
        <v>84075</v>
      </c>
      <c r="BA96" s="4">
        <v>84075</v>
      </c>
      <c r="BB96" s="4">
        <v>84075</v>
      </c>
      <c r="BC96" s="4">
        <v>84075</v>
      </c>
      <c r="BD96" s="4">
        <v>84075</v>
      </c>
      <c r="BE96" s="4">
        <v>96192</v>
      </c>
      <c r="BF96" s="4">
        <v>98592</v>
      </c>
      <c r="BG96" s="4">
        <v>98592</v>
      </c>
      <c r="BH96" s="4">
        <v>98592</v>
      </c>
      <c r="BI96" s="4">
        <v>98592</v>
      </c>
      <c r="BJ96" s="4">
        <v>98592</v>
      </c>
      <c r="BK96" s="4">
        <v>98592</v>
      </c>
      <c r="BL96" s="4">
        <v>98592</v>
      </c>
    </row>
    <row r="97" spans="1:64" x14ac:dyDescent="0.2">
      <c r="A97" s="3" t="s">
        <v>97</v>
      </c>
      <c r="B97" s="4" t="s">
        <v>2</v>
      </c>
      <c r="C97" s="4" t="s">
        <v>2</v>
      </c>
      <c r="D97" s="4" t="s">
        <v>2</v>
      </c>
      <c r="E97" s="4" t="s">
        <v>2</v>
      </c>
      <c r="F97" s="4" t="s">
        <v>2</v>
      </c>
      <c r="G97" s="4" t="s">
        <v>2</v>
      </c>
      <c r="H97" s="4" t="s">
        <v>2</v>
      </c>
      <c r="I97" s="4" t="s">
        <v>2</v>
      </c>
      <c r="J97" s="4" t="s">
        <v>2</v>
      </c>
      <c r="K97" s="4" t="s">
        <v>2</v>
      </c>
      <c r="L97" s="4" t="s">
        <v>2</v>
      </c>
      <c r="M97" s="4" t="s">
        <v>2</v>
      </c>
      <c r="N97" s="4" t="s">
        <v>2</v>
      </c>
      <c r="O97" s="4" t="s">
        <v>2</v>
      </c>
      <c r="P97" s="4" t="s">
        <v>2</v>
      </c>
      <c r="Q97" s="4" t="s">
        <v>2</v>
      </c>
      <c r="R97" s="4" t="s">
        <v>2</v>
      </c>
      <c r="S97" s="4" t="s">
        <v>2</v>
      </c>
      <c r="T97" s="4" t="s">
        <v>2</v>
      </c>
      <c r="U97" s="4" t="s">
        <v>2</v>
      </c>
      <c r="V97" s="4" t="s">
        <v>2</v>
      </c>
      <c r="W97" s="4" t="s">
        <v>2</v>
      </c>
      <c r="X97" s="4" t="s">
        <v>2</v>
      </c>
      <c r="Y97" s="4" t="s">
        <v>2</v>
      </c>
      <c r="Z97" s="4" t="s">
        <v>2</v>
      </c>
      <c r="AA97" s="4" t="s">
        <v>2</v>
      </c>
      <c r="AB97" s="4" t="s">
        <v>2</v>
      </c>
      <c r="AC97" s="4" t="s">
        <v>2</v>
      </c>
      <c r="AD97" s="4" t="s">
        <v>2</v>
      </c>
      <c r="AE97" s="4" t="s">
        <v>2</v>
      </c>
      <c r="AF97" s="4" t="s">
        <v>2</v>
      </c>
      <c r="AG97" s="4" t="s">
        <v>2</v>
      </c>
      <c r="AH97" s="4" t="s">
        <v>2</v>
      </c>
      <c r="AI97" s="4" t="s">
        <v>2</v>
      </c>
      <c r="AJ97" s="4" t="s">
        <v>2</v>
      </c>
      <c r="AK97" s="4" t="s">
        <v>2</v>
      </c>
      <c r="AL97" s="4" t="s">
        <v>2</v>
      </c>
      <c r="AM97" s="4" t="s">
        <v>2</v>
      </c>
      <c r="AN97" s="4" t="s">
        <v>2</v>
      </c>
      <c r="AO97" s="4" t="s">
        <v>2</v>
      </c>
      <c r="AP97" s="4" t="s">
        <v>2</v>
      </c>
      <c r="AQ97" s="4" t="s">
        <v>2</v>
      </c>
      <c r="AR97" s="4" t="s">
        <v>2</v>
      </c>
      <c r="AS97" s="4" t="s">
        <v>2</v>
      </c>
      <c r="AT97" s="4" t="s">
        <v>2</v>
      </c>
      <c r="AU97" s="4" t="s">
        <v>2</v>
      </c>
      <c r="AV97" s="4" t="s">
        <v>2</v>
      </c>
      <c r="AW97" s="4" t="s">
        <v>2</v>
      </c>
      <c r="AX97" s="4" t="s">
        <v>2</v>
      </c>
      <c r="AY97" s="4" t="s">
        <v>2</v>
      </c>
      <c r="AZ97" s="4" t="s">
        <v>2</v>
      </c>
      <c r="BA97" s="4" t="s">
        <v>2</v>
      </c>
      <c r="BB97" s="4" t="s">
        <v>2</v>
      </c>
      <c r="BC97" s="4" t="s">
        <v>2</v>
      </c>
      <c r="BD97" s="4" t="s">
        <v>2</v>
      </c>
      <c r="BE97" s="4" t="s">
        <v>2</v>
      </c>
      <c r="BF97" s="4" t="s">
        <v>2</v>
      </c>
      <c r="BG97" s="4" t="s">
        <v>2</v>
      </c>
      <c r="BH97" s="4" t="s">
        <v>2</v>
      </c>
      <c r="BI97" s="4" t="s">
        <v>2</v>
      </c>
      <c r="BJ97" s="4" t="s">
        <v>2</v>
      </c>
      <c r="BK97" s="4" t="s">
        <v>2</v>
      </c>
      <c r="BL97" s="4">
        <v>97500</v>
      </c>
    </row>
    <row r="98" spans="1:64" x14ac:dyDescent="0.2">
      <c r="A98" s="3" t="s">
        <v>98</v>
      </c>
      <c r="B98" s="4" t="s">
        <v>2</v>
      </c>
      <c r="C98" s="4" t="s">
        <v>2</v>
      </c>
      <c r="D98" s="4" t="s">
        <v>2</v>
      </c>
      <c r="E98" s="4" t="s">
        <v>2</v>
      </c>
      <c r="F98" s="4" t="s">
        <v>2</v>
      </c>
      <c r="G98" s="4" t="s">
        <v>2</v>
      </c>
      <c r="H98" s="4" t="s">
        <v>2</v>
      </c>
      <c r="I98" s="4" t="s">
        <v>2</v>
      </c>
      <c r="J98" s="4" t="s">
        <v>2</v>
      </c>
      <c r="K98" s="4" t="s">
        <v>2</v>
      </c>
      <c r="L98" s="4" t="s">
        <v>2</v>
      </c>
      <c r="M98" s="4" t="s">
        <v>2</v>
      </c>
      <c r="N98" s="4" t="s">
        <v>2</v>
      </c>
      <c r="O98" s="4" t="s">
        <v>2</v>
      </c>
      <c r="P98" s="4" t="s">
        <v>2</v>
      </c>
      <c r="Q98" s="4" t="s">
        <v>2</v>
      </c>
      <c r="R98" s="4" t="s">
        <v>2</v>
      </c>
      <c r="S98" s="4" t="s">
        <v>2</v>
      </c>
      <c r="T98" s="4" t="s">
        <v>2</v>
      </c>
      <c r="U98" s="4" t="s">
        <v>2</v>
      </c>
      <c r="V98" s="4" t="s">
        <v>2</v>
      </c>
      <c r="W98" s="4" t="s">
        <v>2</v>
      </c>
      <c r="X98" s="4" t="s">
        <v>2</v>
      </c>
      <c r="Y98" s="4" t="s">
        <v>2</v>
      </c>
      <c r="Z98" s="4" t="s">
        <v>2</v>
      </c>
      <c r="AA98" s="4" t="s">
        <v>2</v>
      </c>
      <c r="AB98" s="4" t="s">
        <v>2</v>
      </c>
      <c r="AC98" s="4" t="s">
        <v>2</v>
      </c>
      <c r="AD98" s="4" t="s">
        <v>2</v>
      </c>
      <c r="AE98" s="4" t="s">
        <v>2</v>
      </c>
      <c r="AF98" s="4" t="s">
        <v>2</v>
      </c>
      <c r="AG98" s="4" t="s">
        <v>2</v>
      </c>
      <c r="AH98" s="4" t="s">
        <v>2</v>
      </c>
      <c r="AI98" s="4" t="s">
        <v>2</v>
      </c>
      <c r="AJ98" s="4" t="s">
        <v>2</v>
      </c>
      <c r="AK98" s="4" t="s">
        <v>2</v>
      </c>
      <c r="AL98" s="4" t="s">
        <v>2</v>
      </c>
      <c r="AM98" s="4" t="s">
        <v>2</v>
      </c>
      <c r="AN98" s="4" t="s">
        <v>2</v>
      </c>
      <c r="AO98" s="4" t="s">
        <v>2</v>
      </c>
      <c r="AP98" s="4" t="s">
        <v>2</v>
      </c>
      <c r="AQ98" s="4" t="s">
        <v>2</v>
      </c>
      <c r="AR98" s="4" t="s">
        <v>2</v>
      </c>
      <c r="AS98" s="4" t="s">
        <v>2</v>
      </c>
      <c r="AT98" s="4" t="s">
        <v>2</v>
      </c>
      <c r="AU98" s="4" t="s">
        <v>2</v>
      </c>
      <c r="AV98" s="4" t="s">
        <v>2</v>
      </c>
      <c r="AW98" s="4" t="s">
        <v>2</v>
      </c>
      <c r="AX98" s="4" t="s">
        <v>2</v>
      </c>
      <c r="AY98" s="4" t="s">
        <v>2</v>
      </c>
      <c r="AZ98" s="4" t="s">
        <v>2</v>
      </c>
      <c r="BA98" s="4" t="s">
        <v>2</v>
      </c>
      <c r="BB98" s="4" t="s">
        <v>2</v>
      </c>
      <c r="BC98" s="4" t="s">
        <v>2</v>
      </c>
      <c r="BD98" s="4" t="s">
        <v>2</v>
      </c>
      <c r="BE98" s="4" t="s">
        <v>2</v>
      </c>
      <c r="BF98" s="4">
        <v>97297.297297297308</v>
      </c>
      <c r="BG98" s="4">
        <v>97297.297297297308</v>
      </c>
      <c r="BH98" s="4">
        <v>97297.297297297308</v>
      </c>
      <c r="BI98" s="4">
        <v>97297.297297297308</v>
      </c>
      <c r="BJ98" s="4">
        <v>97297.297297297308</v>
      </c>
      <c r="BK98" s="4">
        <v>97297.297297297308</v>
      </c>
      <c r="BL98" s="4">
        <v>97297.297297297308</v>
      </c>
    </row>
    <row r="99" spans="1:64" x14ac:dyDescent="0.2">
      <c r="A99" s="3" t="s">
        <v>99</v>
      </c>
      <c r="B99" s="4" t="s">
        <v>2</v>
      </c>
      <c r="C99" s="4" t="s">
        <v>2</v>
      </c>
      <c r="D99" s="4" t="s">
        <v>2</v>
      </c>
      <c r="E99" s="4" t="s">
        <v>2</v>
      </c>
      <c r="F99" s="4" t="s">
        <v>2</v>
      </c>
      <c r="G99" s="4" t="s">
        <v>2</v>
      </c>
      <c r="H99" s="4" t="s">
        <v>2</v>
      </c>
      <c r="I99" s="4" t="s">
        <v>2</v>
      </c>
      <c r="J99" s="4" t="s">
        <v>2</v>
      </c>
      <c r="K99" s="4" t="s">
        <v>2</v>
      </c>
      <c r="L99" s="4" t="s">
        <v>2</v>
      </c>
      <c r="M99" s="4" t="s">
        <v>2</v>
      </c>
      <c r="N99" s="4" t="s">
        <v>2</v>
      </c>
      <c r="O99" s="4" t="s">
        <v>2</v>
      </c>
      <c r="P99" s="4" t="s">
        <v>2</v>
      </c>
      <c r="Q99" s="4" t="s">
        <v>2</v>
      </c>
      <c r="R99" s="4" t="s">
        <v>2</v>
      </c>
      <c r="S99" s="4" t="s">
        <v>2</v>
      </c>
      <c r="T99" s="4" t="s">
        <v>2</v>
      </c>
      <c r="U99" s="4" t="s">
        <v>2</v>
      </c>
      <c r="V99" s="4" t="s">
        <v>2</v>
      </c>
      <c r="W99" s="4" t="s">
        <v>2</v>
      </c>
      <c r="X99" s="4" t="s">
        <v>2</v>
      </c>
      <c r="Y99" s="4" t="s">
        <v>2</v>
      </c>
      <c r="Z99" s="4" t="s">
        <v>2</v>
      </c>
      <c r="AA99" s="4" t="s">
        <v>2</v>
      </c>
      <c r="AB99" s="4" t="s">
        <v>2</v>
      </c>
      <c r="AC99" s="4" t="s">
        <v>2</v>
      </c>
      <c r="AD99" s="4" t="s">
        <v>2</v>
      </c>
      <c r="AE99" s="4" t="s">
        <v>2</v>
      </c>
      <c r="AF99" s="4" t="s">
        <v>2</v>
      </c>
      <c r="AG99" s="4" t="s">
        <v>2</v>
      </c>
      <c r="AH99" s="4" t="s">
        <v>2</v>
      </c>
      <c r="AI99" s="4" t="s">
        <v>2</v>
      </c>
      <c r="AJ99" s="4" t="s">
        <v>2</v>
      </c>
      <c r="AK99" s="4" t="s">
        <v>2</v>
      </c>
      <c r="AL99" s="4" t="s">
        <v>2</v>
      </c>
      <c r="AM99" s="4" t="s">
        <v>2</v>
      </c>
      <c r="AN99" s="4" t="s">
        <v>2</v>
      </c>
      <c r="AO99" s="4" t="s">
        <v>2</v>
      </c>
      <c r="AP99" s="4" t="s">
        <v>2</v>
      </c>
      <c r="AQ99" s="4" t="s">
        <v>2</v>
      </c>
      <c r="AR99" s="4" t="s">
        <v>2</v>
      </c>
      <c r="AS99" s="4" t="s">
        <v>2</v>
      </c>
      <c r="AT99" s="4" t="s">
        <v>2</v>
      </c>
      <c r="AU99" s="4" t="s">
        <v>2</v>
      </c>
      <c r="AV99" s="4" t="s">
        <v>2</v>
      </c>
      <c r="AW99" s="4" t="s">
        <v>2</v>
      </c>
      <c r="AX99" s="4" t="s">
        <v>2</v>
      </c>
      <c r="AY99" s="4" t="s">
        <v>2</v>
      </c>
      <c r="AZ99" s="4" t="s">
        <v>2</v>
      </c>
      <c r="BA99" s="4" t="s">
        <v>2</v>
      </c>
      <c r="BB99" s="4" t="s">
        <v>2</v>
      </c>
      <c r="BC99" s="4" t="s">
        <v>2</v>
      </c>
      <c r="BD99" s="4" t="s">
        <v>2</v>
      </c>
      <c r="BE99" s="4" t="s">
        <v>2</v>
      </c>
      <c r="BF99" s="4" t="s">
        <v>2</v>
      </c>
      <c r="BG99" s="4" t="s">
        <v>2</v>
      </c>
      <c r="BH99" s="4">
        <v>90000</v>
      </c>
      <c r="BI99" s="4">
        <v>90000</v>
      </c>
      <c r="BJ99" s="4">
        <v>90000</v>
      </c>
      <c r="BK99" s="4">
        <v>90000</v>
      </c>
      <c r="BL99" s="4">
        <v>90000</v>
      </c>
    </row>
    <row r="100" spans="1:64" x14ac:dyDescent="0.2">
      <c r="A100" s="3" t="s">
        <v>100</v>
      </c>
      <c r="B100" s="4" t="s">
        <v>2</v>
      </c>
      <c r="C100" s="4" t="s">
        <v>2</v>
      </c>
      <c r="D100" s="4" t="s">
        <v>2</v>
      </c>
      <c r="E100" s="4" t="s">
        <v>2</v>
      </c>
      <c r="F100" s="4" t="s">
        <v>2</v>
      </c>
      <c r="G100" s="4" t="s">
        <v>2</v>
      </c>
      <c r="H100" s="4" t="s">
        <v>2</v>
      </c>
      <c r="I100" s="4" t="s">
        <v>2</v>
      </c>
      <c r="J100" s="4" t="s">
        <v>2</v>
      </c>
      <c r="K100" s="4" t="s">
        <v>2</v>
      </c>
      <c r="L100" s="4" t="s">
        <v>2</v>
      </c>
      <c r="M100" s="4" t="s">
        <v>2</v>
      </c>
      <c r="N100" s="4" t="s">
        <v>2</v>
      </c>
      <c r="O100" s="4" t="s">
        <v>2</v>
      </c>
      <c r="P100" s="4" t="s">
        <v>2</v>
      </c>
      <c r="Q100" s="4" t="s">
        <v>2</v>
      </c>
      <c r="R100" s="4" t="s">
        <v>2</v>
      </c>
      <c r="S100" s="4" t="s">
        <v>2</v>
      </c>
      <c r="T100" s="4" t="s">
        <v>2</v>
      </c>
      <c r="U100" s="4" t="s">
        <v>2</v>
      </c>
      <c r="V100" s="4" t="s">
        <v>2</v>
      </c>
      <c r="W100" s="4" t="s">
        <v>2</v>
      </c>
      <c r="X100" s="4" t="s">
        <v>2</v>
      </c>
      <c r="Y100" s="4" t="s">
        <v>2</v>
      </c>
      <c r="Z100" s="4" t="s">
        <v>2</v>
      </c>
      <c r="AA100" s="4" t="s">
        <v>2</v>
      </c>
      <c r="AB100" s="4" t="s">
        <v>2</v>
      </c>
      <c r="AC100" s="4" t="s">
        <v>2</v>
      </c>
      <c r="AD100" s="4" t="s">
        <v>2</v>
      </c>
      <c r="AE100" s="4" t="s">
        <v>2</v>
      </c>
      <c r="AF100" s="4" t="s">
        <v>2</v>
      </c>
      <c r="AG100" s="4" t="s">
        <v>2</v>
      </c>
      <c r="AH100" s="4" t="s">
        <v>2</v>
      </c>
      <c r="AI100" s="4" t="s">
        <v>2</v>
      </c>
      <c r="AJ100" s="4" t="s">
        <v>2</v>
      </c>
      <c r="AK100" s="4" t="s">
        <v>2</v>
      </c>
      <c r="AL100" s="4" t="s">
        <v>2</v>
      </c>
      <c r="AM100" s="4" t="s">
        <v>2</v>
      </c>
      <c r="AN100" s="4" t="s">
        <v>2</v>
      </c>
      <c r="AO100" s="4" t="s">
        <v>2</v>
      </c>
      <c r="AP100" s="4" t="s">
        <v>2</v>
      </c>
      <c r="AQ100" s="4" t="s">
        <v>2</v>
      </c>
      <c r="AR100" s="4" t="s">
        <v>2</v>
      </c>
      <c r="AS100" s="4" t="s">
        <v>2</v>
      </c>
      <c r="AT100" s="4" t="s">
        <v>2</v>
      </c>
      <c r="AU100" s="4" t="s">
        <v>2</v>
      </c>
      <c r="AV100" s="4" t="s">
        <v>2</v>
      </c>
      <c r="AW100" s="4">
        <v>85000</v>
      </c>
      <c r="AX100" s="4">
        <v>85000</v>
      </c>
      <c r="AY100" s="4">
        <v>85000</v>
      </c>
      <c r="AZ100" s="4">
        <v>85000</v>
      </c>
      <c r="BA100" s="4">
        <v>85000</v>
      </c>
      <c r="BB100" s="4">
        <v>85000</v>
      </c>
      <c r="BC100" s="4">
        <v>85000</v>
      </c>
      <c r="BD100" s="4">
        <v>85000</v>
      </c>
      <c r="BE100" s="4">
        <v>85000</v>
      </c>
      <c r="BF100" s="4">
        <v>85000</v>
      </c>
      <c r="BG100" s="4">
        <v>85000</v>
      </c>
      <c r="BH100" s="4">
        <v>85000</v>
      </c>
      <c r="BI100" s="4">
        <v>85000</v>
      </c>
      <c r="BJ100" s="4">
        <v>85000</v>
      </c>
      <c r="BK100" s="4">
        <v>85000</v>
      </c>
      <c r="BL100" s="4">
        <v>85000</v>
      </c>
    </row>
    <row r="101" spans="1:64" x14ac:dyDescent="0.2">
      <c r="A101" s="3" t="s">
        <v>101</v>
      </c>
      <c r="B101" s="4" t="s">
        <v>2</v>
      </c>
      <c r="C101" s="4" t="s">
        <v>2</v>
      </c>
      <c r="D101" s="4" t="s">
        <v>2</v>
      </c>
      <c r="E101" s="4" t="s">
        <v>2</v>
      </c>
      <c r="F101" s="4" t="s">
        <v>2</v>
      </c>
      <c r="G101" s="4" t="s">
        <v>2</v>
      </c>
      <c r="H101" s="4" t="s">
        <v>2</v>
      </c>
      <c r="I101" s="4" t="s">
        <v>2</v>
      </c>
      <c r="J101" s="4" t="s">
        <v>2</v>
      </c>
      <c r="K101" s="4" t="s">
        <v>2</v>
      </c>
      <c r="L101" s="4" t="s">
        <v>2</v>
      </c>
      <c r="M101" s="4" t="s">
        <v>2</v>
      </c>
      <c r="N101" s="4" t="s">
        <v>2</v>
      </c>
      <c r="O101" s="4" t="s">
        <v>2</v>
      </c>
      <c r="P101" s="4" t="s">
        <v>2</v>
      </c>
      <c r="Q101" s="4" t="s">
        <v>2</v>
      </c>
      <c r="R101" s="4" t="s">
        <v>2</v>
      </c>
      <c r="S101" s="4" t="s">
        <v>2</v>
      </c>
      <c r="T101" s="4" t="s">
        <v>2</v>
      </c>
      <c r="U101" s="4" t="s">
        <v>2</v>
      </c>
      <c r="V101" s="4" t="s">
        <v>2</v>
      </c>
      <c r="W101" s="4" t="s">
        <v>2</v>
      </c>
      <c r="X101" s="4" t="s">
        <v>2</v>
      </c>
      <c r="Y101" s="4" t="s">
        <v>2</v>
      </c>
      <c r="Z101" s="4" t="s">
        <v>2</v>
      </c>
      <c r="AA101" s="4" t="s">
        <v>2</v>
      </c>
      <c r="AB101" s="4" t="s">
        <v>2</v>
      </c>
      <c r="AC101" s="4" t="s">
        <v>2</v>
      </c>
      <c r="AD101" s="4" t="s">
        <v>2</v>
      </c>
      <c r="AE101" s="4" t="s">
        <v>2</v>
      </c>
      <c r="AF101" s="4" t="s">
        <v>2</v>
      </c>
      <c r="AG101" s="4" t="s">
        <v>2</v>
      </c>
      <c r="AH101" s="4" t="s">
        <v>2</v>
      </c>
      <c r="AI101" s="4" t="s">
        <v>2</v>
      </c>
      <c r="AJ101" s="4" t="s">
        <v>2</v>
      </c>
      <c r="AK101" s="4" t="s">
        <v>2</v>
      </c>
      <c r="AL101" s="4" t="s">
        <v>2</v>
      </c>
      <c r="AM101" s="4" t="s">
        <v>2</v>
      </c>
      <c r="AN101" s="4" t="s">
        <v>2</v>
      </c>
      <c r="AO101" s="4" t="s">
        <v>2</v>
      </c>
      <c r="AP101" s="4" t="s">
        <v>2</v>
      </c>
      <c r="AQ101" s="4" t="s">
        <v>2</v>
      </c>
      <c r="AR101" s="4" t="s">
        <v>2</v>
      </c>
      <c r="AS101" s="4" t="s">
        <v>2</v>
      </c>
      <c r="AT101" s="4" t="s">
        <v>2</v>
      </c>
      <c r="AU101" s="4" t="s">
        <v>2</v>
      </c>
      <c r="AV101" s="4" t="s">
        <v>2</v>
      </c>
      <c r="AW101" s="4" t="s">
        <v>2</v>
      </c>
      <c r="AX101" s="4" t="s">
        <v>2</v>
      </c>
      <c r="AY101" s="4" t="s">
        <v>2</v>
      </c>
      <c r="AZ101" s="4" t="s">
        <v>2</v>
      </c>
      <c r="BA101" s="4" t="s">
        <v>2</v>
      </c>
      <c r="BB101" s="4" t="s">
        <v>2</v>
      </c>
      <c r="BC101" s="4" t="s">
        <v>2</v>
      </c>
      <c r="BD101" s="4" t="s">
        <v>2</v>
      </c>
      <c r="BE101" s="4" t="s">
        <v>2</v>
      </c>
      <c r="BF101" s="4" t="s">
        <v>2</v>
      </c>
      <c r="BG101" s="4" t="s">
        <v>2</v>
      </c>
      <c r="BH101" s="4" t="s">
        <v>2</v>
      </c>
      <c r="BI101" s="4" t="s">
        <v>2</v>
      </c>
      <c r="BJ101" s="4">
        <v>82689.119999999995</v>
      </c>
      <c r="BK101" s="4">
        <v>82689.119999999995</v>
      </c>
      <c r="BL101" s="4">
        <v>82689.119999999995</v>
      </c>
    </row>
    <row r="102" spans="1:64" x14ac:dyDescent="0.2">
      <c r="A102" s="3" t="s">
        <v>102</v>
      </c>
      <c r="B102" s="4" t="s">
        <v>2</v>
      </c>
      <c r="C102" s="4" t="s">
        <v>2</v>
      </c>
      <c r="D102" s="4" t="s">
        <v>2</v>
      </c>
      <c r="E102" s="4" t="s">
        <v>2</v>
      </c>
      <c r="F102" s="4" t="s">
        <v>2</v>
      </c>
      <c r="G102" s="4" t="s">
        <v>2</v>
      </c>
      <c r="H102" s="4" t="s">
        <v>2</v>
      </c>
      <c r="I102" s="4" t="s">
        <v>2</v>
      </c>
      <c r="J102" s="4" t="s">
        <v>2</v>
      </c>
      <c r="K102" s="4" t="s">
        <v>2</v>
      </c>
      <c r="L102" s="4" t="s">
        <v>2</v>
      </c>
      <c r="M102" s="4" t="s">
        <v>2</v>
      </c>
      <c r="N102" s="4" t="s">
        <v>2</v>
      </c>
      <c r="O102" s="4" t="s">
        <v>2</v>
      </c>
      <c r="P102" s="4" t="s">
        <v>2</v>
      </c>
      <c r="Q102" s="4" t="s">
        <v>2</v>
      </c>
      <c r="R102" s="4" t="s">
        <v>2</v>
      </c>
      <c r="S102" s="4" t="s">
        <v>2</v>
      </c>
      <c r="T102" s="4" t="s">
        <v>2</v>
      </c>
      <c r="U102" s="4" t="s">
        <v>2</v>
      </c>
      <c r="V102" s="4" t="s">
        <v>2</v>
      </c>
      <c r="W102" s="4" t="s">
        <v>2</v>
      </c>
      <c r="X102" s="4" t="s">
        <v>2</v>
      </c>
      <c r="Y102" s="4" t="s">
        <v>2</v>
      </c>
      <c r="Z102" s="4" t="s">
        <v>2</v>
      </c>
      <c r="AA102" s="4" t="s">
        <v>2</v>
      </c>
      <c r="AB102" s="4" t="s">
        <v>2</v>
      </c>
      <c r="AC102" s="4" t="s">
        <v>2</v>
      </c>
      <c r="AD102" s="4" t="s">
        <v>2</v>
      </c>
      <c r="AE102" s="4" t="s">
        <v>2</v>
      </c>
      <c r="AF102" s="4" t="s">
        <v>2</v>
      </c>
      <c r="AG102" s="4" t="s">
        <v>2</v>
      </c>
      <c r="AH102" s="4">
        <v>88000</v>
      </c>
      <c r="AI102" s="4">
        <v>88000</v>
      </c>
      <c r="AJ102" s="4">
        <v>88000</v>
      </c>
      <c r="AK102" s="4">
        <v>88000</v>
      </c>
      <c r="AL102" s="4">
        <v>88000</v>
      </c>
      <c r="AM102" s="4">
        <v>88000</v>
      </c>
      <c r="AN102" s="4">
        <v>88000</v>
      </c>
      <c r="AO102" s="4">
        <v>79749.995999999999</v>
      </c>
      <c r="AP102" s="4">
        <v>79749.995999999999</v>
      </c>
      <c r="AQ102" s="4">
        <v>79749.995999999999</v>
      </c>
      <c r="AR102" s="4">
        <v>79749.995999999999</v>
      </c>
      <c r="AS102" s="4">
        <v>79749.995999999999</v>
      </c>
      <c r="AT102" s="4">
        <v>79749.995999999999</v>
      </c>
      <c r="AU102" s="4">
        <v>79749.995999999999</v>
      </c>
      <c r="AV102" s="4">
        <v>79749.995999999999</v>
      </c>
      <c r="AW102" s="4">
        <v>79749.995999999999</v>
      </c>
      <c r="AX102" s="4">
        <v>79749.995999999999</v>
      </c>
      <c r="AY102" s="4">
        <v>79749.995999999999</v>
      </c>
      <c r="AZ102" s="4">
        <v>79749.995999999999</v>
      </c>
      <c r="BA102" s="4">
        <v>79749.995999999999</v>
      </c>
      <c r="BB102" s="4">
        <v>79749.995999999999</v>
      </c>
      <c r="BC102" s="4">
        <v>79749.995999999999</v>
      </c>
      <c r="BD102" s="4">
        <v>79749.995999999999</v>
      </c>
      <c r="BE102" s="4">
        <v>79749.995999999999</v>
      </c>
      <c r="BF102" s="4">
        <v>79749.995999999999</v>
      </c>
      <c r="BG102" s="4">
        <v>79749.995999999999</v>
      </c>
      <c r="BH102" s="4">
        <v>79749.995999999999</v>
      </c>
      <c r="BI102" s="4">
        <v>79749.995999999999</v>
      </c>
      <c r="BJ102" s="4">
        <v>79749.995999999999</v>
      </c>
      <c r="BK102" s="4">
        <v>79749.995999999999</v>
      </c>
      <c r="BL102" s="4">
        <v>79749.995999999999</v>
      </c>
    </row>
    <row r="103" spans="1:64" x14ac:dyDescent="0.2">
      <c r="A103" s="3" t="s">
        <v>103</v>
      </c>
      <c r="B103" s="4" t="s">
        <v>2</v>
      </c>
      <c r="C103" s="4" t="s">
        <v>2</v>
      </c>
      <c r="D103" s="4" t="s">
        <v>2</v>
      </c>
      <c r="E103" s="4" t="s">
        <v>2</v>
      </c>
      <c r="F103" s="4" t="s">
        <v>2</v>
      </c>
      <c r="G103" s="4" t="s">
        <v>2</v>
      </c>
      <c r="H103" s="4" t="s">
        <v>2</v>
      </c>
      <c r="I103" s="4" t="s">
        <v>2</v>
      </c>
      <c r="J103" s="4" t="s">
        <v>2</v>
      </c>
      <c r="K103" s="4" t="s">
        <v>2</v>
      </c>
      <c r="L103" s="4" t="s">
        <v>2</v>
      </c>
      <c r="M103" s="4" t="s">
        <v>2</v>
      </c>
      <c r="N103" s="4" t="s">
        <v>2</v>
      </c>
      <c r="O103" s="4" t="s">
        <v>2</v>
      </c>
      <c r="P103" s="4" t="s">
        <v>2</v>
      </c>
      <c r="Q103" s="4" t="s">
        <v>2</v>
      </c>
      <c r="R103" s="4" t="s">
        <v>2</v>
      </c>
      <c r="S103" s="4" t="s">
        <v>2</v>
      </c>
      <c r="T103" s="4" t="s">
        <v>2</v>
      </c>
      <c r="U103" s="4" t="s">
        <v>2</v>
      </c>
      <c r="V103" s="4" t="s">
        <v>2</v>
      </c>
      <c r="W103" s="4" t="s">
        <v>2</v>
      </c>
      <c r="X103" s="4" t="s">
        <v>2</v>
      </c>
      <c r="Y103" s="4" t="s">
        <v>2</v>
      </c>
      <c r="Z103" s="4" t="s">
        <v>2</v>
      </c>
      <c r="AA103" s="4" t="s">
        <v>2</v>
      </c>
      <c r="AB103" s="4" t="s">
        <v>2</v>
      </c>
      <c r="AC103" s="4" t="s">
        <v>2</v>
      </c>
      <c r="AD103" s="4" t="s">
        <v>2</v>
      </c>
      <c r="AE103" s="4" t="s">
        <v>2</v>
      </c>
      <c r="AF103" s="4" t="s">
        <v>2</v>
      </c>
      <c r="AG103" s="4" t="s">
        <v>2</v>
      </c>
      <c r="AH103" s="4" t="s">
        <v>2</v>
      </c>
      <c r="AI103" s="4" t="s">
        <v>2</v>
      </c>
      <c r="AJ103" s="4" t="s">
        <v>2</v>
      </c>
      <c r="AK103" s="4" t="s">
        <v>2</v>
      </c>
      <c r="AL103" s="4" t="s">
        <v>2</v>
      </c>
      <c r="AM103" s="4" t="s">
        <v>2</v>
      </c>
      <c r="AN103" s="4" t="s">
        <v>2</v>
      </c>
      <c r="AO103" s="4" t="s">
        <v>2</v>
      </c>
      <c r="AP103" s="4" t="s">
        <v>2</v>
      </c>
      <c r="AQ103" s="4" t="s">
        <v>2</v>
      </c>
      <c r="AR103" s="4" t="s">
        <v>2</v>
      </c>
      <c r="AS103" s="4" t="s">
        <v>2</v>
      </c>
      <c r="AT103" s="4" t="s">
        <v>2</v>
      </c>
      <c r="AU103" s="4" t="s">
        <v>2</v>
      </c>
      <c r="AV103" s="4" t="s">
        <v>2</v>
      </c>
      <c r="AW103" s="4" t="s">
        <v>2</v>
      </c>
      <c r="AX103" s="4" t="s">
        <v>2</v>
      </c>
      <c r="AY103" s="4" t="s">
        <v>2</v>
      </c>
      <c r="AZ103" s="4" t="s">
        <v>2</v>
      </c>
      <c r="BA103" s="4" t="s">
        <v>2</v>
      </c>
      <c r="BB103" s="4" t="s">
        <v>2</v>
      </c>
      <c r="BC103" s="4">
        <v>78810.810810810814</v>
      </c>
      <c r="BD103" s="4">
        <v>78810.810810810814</v>
      </c>
      <c r="BE103" s="4">
        <v>78810.810810810814</v>
      </c>
      <c r="BF103" s="4">
        <v>78810.810810810814</v>
      </c>
      <c r="BG103" s="4">
        <v>78810.810810810814</v>
      </c>
      <c r="BH103" s="4">
        <v>78810.810810810814</v>
      </c>
      <c r="BI103" s="4">
        <v>78810.810810810814</v>
      </c>
      <c r="BJ103" s="4">
        <v>78810.810810810814</v>
      </c>
      <c r="BK103" s="4">
        <v>78810.810810810814</v>
      </c>
      <c r="BL103" s="4">
        <v>78810.810810810814</v>
      </c>
    </row>
    <row r="104" spans="1:64" x14ac:dyDescent="0.2">
      <c r="A104" s="3" t="s">
        <v>104</v>
      </c>
      <c r="B104" s="4" t="s">
        <v>2</v>
      </c>
      <c r="C104" s="4" t="s">
        <v>2</v>
      </c>
      <c r="D104" s="4" t="s">
        <v>2</v>
      </c>
      <c r="E104" s="4" t="s">
        <v>2</v>
      </c>
      <c r="F104" s="4" t="s">
        <v>2</v>
      </c>
      <c r="G104" s="4" t="s">
        <v>2</v>
      </c>
      <c r="H104" s="4" t="s">
        <v>2</v>
      </c>
      <c r="I104" s="4" t="s">
        <v>2</v>
      </c>
      <c r="J104" s="4" t="s">
        <v>2</v>
      </c>
      <c r="K104" s="4" t="s">
        <v>2</v>
      </c>
      <c r="L104" s="4" t="s">
        <v>2</v>
      </c>
      <c r="M104" s="4" t="s">
        <v>2</v>
      </c>
      <c r="N104" s="4" t="s">
        <v>2</v>
      </c>
      <c r="O104" s="4" t="s">
        <v>2</v>
      </c>
      <c r="P104" s="4" t="s">
        <v>2</v>
      </c>
      <c r="Q104" s="4" t="s">
        <v>2</v>
      </c>
      <c r="R104" s="4" t="s">
        <v>2</v>
      </c>
      <c r="S104" s="4" t="s">
        <v>2</v>
      </c>
      <c r="T104" s="4" t="s">
        <v>2</v>
      </c>
      <c r="U104" s="4" t="s">
        <v>2</v>
      </c>
      <c r="V104" s="4" t="s">
        <v>2</v>
      </c>
      <c r="W104" s="4" t="s">
        <v>2</v>
      </c>
      <c r="X104" s="4" t="s">
        <v>2</v>
      </c>
      <c r="Y104" s="4" t="s">
        <v>2</v>
      </c>
      <c r="Z104" s="4" t="s">
        <v>2</v>
      </c>
      <c r="AA104" s="4" t="s">
        <v>2</v>
      </c>
      <c r="AB104" s="4" t="s">
        <v>2</v>
      </c>
      <c r="AC104" s="4" t="s">
        <v>2</v>
      </c>
      <c r="AD104" s="4" t="s">
        <v>2</v>
      </c>
      <c r="AE104" s="4" t="s">
        <v>2</v>
      </c>
      <c r="AF104" s="4" t="s">
        <v>2</v>
      </c>
      <c r="AG104" s="4" t="s">
        <v>2</v>
      </c>
      <c r="AH104" s="4" t="s">
        <v>2</v>
      </c>
      <c r="AI104" s="4" t="s">
        <v>2</v>
      </c>
      <c r="AJ104" s="4" t="s">
        <v>2</v>
      </c>
      <c r="AK104" s="4" t="s">
        <v>2</v>
      </c>
      <c r="AL104" s="4" t="s">
        <v>2</v>
      </c>
      <c r="AM104" s="4" t="s">
        <v>2</v>
      </c>
      <c r="AN104" s="4" t="s">
        <v>2</v>
      </c>
      <c r="AO104" s="4" t="s">
        <v>2</v>
      </c>
      <c r="AP104" s="4" t="s">
        <v>2</v>
      </c>
      <c r="AQ104" s="4" t="s">
        <v>2</v>
      </c>
      <c r="AR104" s="4" t="s">
        <v>2</v>
      </c>
      <c r="AS104" s="4" t="s">
        <v>2</v>
      </c>
      <c r="AT104" s="4" t="s">
        <v>2</v>
      </c>
      <c r="AU104" s="4" t="s">
        <v>2</v>
      </c>
      <c r="AV104" s="4" t="s">
        <v>2</v>
      </c>
      <c r="AW104" s="4" t="s">
        <v>2</v>
      </c>
      <c r="AX104" s="4" t="s">
        <v>2</v>
      </c>
      <c r="AY104" s="4" t="s">
        <v>2</v>
      </c>
      <c r="AZ104" s="4" t="s">
        <v>2</v>
      </c>
      <c r="BA104" s="4" t="s">
        <v>2</v>
      </c>
      <c r="BB104" s="4" t="s">
        <v>2</v>
      </c>
      <c r="BC104" s="4" t="s">
        <v>2</v>
      </c>
      <c r="BD104" s="4" t="s">
        <v>2</v>
      </c>
      <c r="BE104" s="4" t="s">
        <v>2</v>
      </c>
      <c r="BF104" s="4" t="s">
        <v>2</v>
      </c>
      <c r="BG104" s="4" t="s">
        <v>2</v>
      </c>
      <c r="BH104" s="4" t="s">
        <v>2</v>
      </c>
      <c r="BI104" s="4">
        <v>73846.153846153844</v>
      </c>
      <c r="BJ104" s="4">
        <v>73846.153846153844</v>
      </c>
      <c r="BK104" s="4">
        <v>73846.153846153844</v>
      </c>
      <c r="BL104" s="4">
        <v>73846.153846153844</v>
      </c>
    </row>
    <row r="105" spans="1:64" x14ac:dyDescent="0.2">
      <c r="A105" s="3" t="s">
        <v>105</v>
      </c>
      <c r="B105" s="4" t="s">
        <v>2</v>
      </c>
      <c r="C105" s="4" t="s">
        <v>2</v>
      </c>
      <c r="D105" s="4" t="s">
        <v>2</v>
      </c>
      <c r="E105" s="4" t="s">
        <v>2</v>
      </c>
      <c r="F105" s="4" t="s">
        <v>2</v>
      </c>
      <c r="G105" s="4" t="s">
        <v>2</v>
      </c>
      <c r="H105" s="4" t="s">
        <v>2</v>
      </c>
      <c r="I105" s="4" t="s">
        <v>2</v>
      </c>
      <c r="J105" s="4" t="s">
        <v>2</v>
      </c>
      <c r="K105" s="4" t="s">
        <v>2</v>
      </c>
      <c r="L105" s="4" t="s">
        <v>2</v>
      </c>
      <c r="M105" s="4" t="s">
        <v>2</v>
      </c>
      <c r="N105" s="4" t="s">
        <v>2</v>
      </c>
      <c r="O105" s="4" t="s">
        <v>2</v>
      </c>
      <c r="P105" s="4" t="s">
        <v>2</v>
      </c>
      <c r="Q105" s="4" t="s">
        <v>2</v>
      </c>
      <c r="R105" s="4" t="s">
        <v>2</v>
      </c>
      <c r="S105" s="4" t="s">
        <v>2</v>
      </c>
      <c r="T105" s="4" t="s">
        <v>2</v>
      </c>
      <c r="U105" s="4" t="s">
        <v>2</v>
      </c>
      <c r="V105" s="4" t="s">
        <v>2</v>
      </c>
      <c r="W105" s="4" t="s">
        <v>2</v>
      </c>
      <c r="X105" s="4" t="s">
        <v>2</v>
      </c>
      <c r="Y105" s="4" t="s">
        <v>2</v>
      </c>
      <c r="Z105" s="4" t="s">
        <v>2</v>
      </c>
      <c r="AA105" s="4" t="s">
        <v>2</v>
      </c>
      <c r="AB105" s="4" t="s">
        <v>2</v>
      </c>
      <c r="AC105" s="4" t="s">
        <v>2</v>
      </c>
      <c r="AD105" s="4" t="s">
        <v>2</v>
      </c>
      <c r="AE105" s="4" t="s">
        <v>2</v>
      </c>
      <c r="AF105" s="4" t="s">
        <v>2</v>
      </c>
      <c r="AG105" s="4" t="s">
        <v>2</v>
      </c>
      <c r="AH105" s="4" t="s">
        <v>2</v>
      </c>
      <c r="AI105" s="4" t="s">
        <v>2</v>
      </c>
      <c r="AJ105" s="4" t="s">
        <v>2</v>
      </c>
      <c r="AK105" s="4" t="s">
        <v>2</v>
      </c>
      <c r="AL105" s="4" t="s">
        <v>2</v>
      </c>
      <c r="AM105" s="4" t="s">
        <v>2</v>
      </c>
      <c r="AN105" s="4" t="s">
        <v>2</v>
      </c>
      <c r="AO105" s="4" t="s">
        <v>2</v>
      </c>
      <c r="AP105" s="4" t="s">
        <v>2</v>
      </c>
      <c r="AQ105" s="4" t="s">
        <v>2</v>
      </c>
      <c r="AR105" s="4" t="s">
        <v>2</v>
      </c>
      <c r="AS105" s="4" t="s">
        <v>2</v>
      </c>
      <c r="AT105" s="4" t="s">
        <v>2</v>
      </c>
      <c r="AU105" s="4" t="s">
        <v>2</v>
      </c>
      <c r="AV105" s="4" t="s">
        <v>2</v>
      </c>
      <c r="AW105" s="4" t="s">
        <v>2</v>
      </c>
      <c r="AX105" s="4" t="s">
        <v>2</v>
      </c>
      <c r="AY105" s="4" t="s">
        <v>2</v>
      </c>
      <c r="AZ105" s="4">
        <v>70996.620763200001</v>
      </c>
      <c r="BA105" s="4">
        <v>70996.620763200001</v>
      </c>
      <c r="BB105" s="4">
        <v>70996.620763200001</v>
      </c>
      <c r="BC105" s="4">
        <v>70996.620763200001</v>
      </c>
      <c r="BD105" s="4">
        <v>70996.620763200001</v>
      </c>
      <c r="BE105" s="4">
        <v>70996.620763200001</v>
      </c>
      <c r="BF105" s="4">
        <v>70996.620763200001</v>
      </c>
      <c r="BG105" s="4">
        <v>70996.620763200001</v>
      </c>
      <c r="BH105" s="4">
        <v>70996.620763200001</v>
      </c>
      <c r="BI105" s="4">
        <v>70996.620763200001</v>
      </c>
      <c r="BJ105" s="4">
        <v>70996.620763200001</v>
      </c>
      <c r="BK105" s="4">
        <v>70996.620763200001</v>
      </c>
      <c r="BL105" s="4">
        <v>70996.620763200001</v>
      </c>
    </row>
    <row r="106" spans="1:64" x14ac:dyDescent="0.2">
      <c r="A106" s="3" t="s">
        <v>106</v>
      </c>
      <c r="B106" s="4" t="s">
        <v>2</v>
      </c>
      <c r="C106" s="4" t="s">
        <v>2</v>
      </c>
      <c r="D106" s="4" t="s">
        <v>2</v>
      </c>
      <c r="E106" s="4" t="s">
        <v>2</v>
      </c>
      <c r="F106" s="4" t="s">
        <v>2</v>
      </c>
      <c r="G106" s="4" t="s">
        <v>2</v>
      </c>
      <c r="H106" s="4" t="s">
        <v>2</v>
      </c>
      <c r="I106" s="4" t="s">
        <v>2</v>
      </c>
      <c r="J106" s="4" t="s">
        <v>2</v>
      </c>
      <c r="K106" s="4" t="s">
        <v>2</v>
      </c>
      <c r="L106" s="4" t="s">
        <v>2</v>
      </c>
      <c r="M106" s="4" t="s">
        <v>2</v>
      </c>
      <c r="N106" s="4" t="s">
        <v>2</v>
      </c>
      <c r="O106" s="4" t="s">
        <v>2</v>
      </c>
      <c r="P106" s="4" t="s">
        <v>2</v>
      </c>
      <c r="Q106" s="4" t="s">
        <v>2</v>
      </c>
      <c r="R106" s="4" t="s">
        <v>2</v>
      </c>
      <c r="S106" s="4" t="s">
        <v>2</v>
      </c>
      <c r="T106" s="4" t="s">
        <v>2</v>
      </c>
      <c r="U106" s="4" t="s">
        <v>2</v>
      </c>
      <c r="V106" s="4" t="s">
        <v>2</v>
      </c>
      <c r="W106" s="4" t="s">
        <v>2</v>
      </c>
      <c r="X106" s="4" t="s">
        <v>2</v>
      </c>
      <c r="Y106" s="4" t="s">
        <v>2</v>
      </c>
      <c r="Z106" s="4" t="s">
        <v>2</v>
      </c>
      <c r="AA106" s="4" t="s">
        <v>2</v>
      </c>
      <c r="AB106" s="4" t="s">
        <v>2</v>
      </c>
      <c r="AC106" s="4" t="s">
        <v>2</v>
      </c>
      <c r="AD106" s="4" t="s">
        <v>2</v>
      </c>
      <c r="AE106" s="4" t="s">
        <v>2</v>
      </c>
      <c r="AF106" s="4" t="s">
        <v>2</v>
      </c>
      <c r="AG106" s="4" t="s">
        <v>2</v>
      </c>
      <c r="AH106" s="4" t="s">
        <v>2</v>
      </c>
      <c r="AI106" s="4" t="s">
        <v>2</v>
      </c>
      <c r="AJ106" s="4" t="s">
        <v>2</v>
      </c>
      <c r="AK106" s="4" t="s">
        <v>2</v>
      </c>
      <c r="AL106" s="4" t="s">
        <v>2</v>
      </c>
      <c r="AM106" s="4" t="s">
        <v>2</v>
      </c>
      <c r="AN106" s="4" t="s">
        <v>2</v>
      </c>
      <c r="AO106" s="4" t="s">
        <v>2</v>
      </c>
      <c r="AP106" s="4" t="s">
        <v>2</v>
      </c>
      <c r="AQ106" s="4" t="s">
        <v>2</v>
      </c>
      <c r="AR106" s="4" t="s">
        <v>2</v>
      </c>
      <c r="AS106" s="4" t="s">
        <v>2</v>
      </c>
      <c r="AT106" s="4" t="s">
        <v>2</v>
      </c>
      <c r="AU106" s="4" t="s">
        <v>2</v>
      </c>
      <c r="AV106" s="4" t="s">
        <v>2</v>
      </c>
      <c r="AW106" s="4" t="s">
        <v>2</v>
      </c>
      <c r="AX106" s="4" t="s">
        <v>2</v>
      </c>
      <c r="AY106" s="4" t="s">
        <v>2</v>
      </c>
      <c r="AZ106" s="4" t="s">
        <v>2</v>
      </c>
      <c r="BA106" s="4" t="s">
        <v>2</v>
      </c>
      <c r="BB106" s="4" t="s">
        <v>2</v>
      </c>
      <c r="BC106" s="4" t="s">
        <v>2</v>
      </c>
      <c r="BD106" s="4" t="s">
        <v>2</v>
      </c>
      <c r="BE106" s="4" t="s">
        <v>2</v>
      </c>
      <c r="BF106" s="4" t="s">
        <v>2</v>
      </c>
      <c r="BG106" s="4">
        <v>70000</v>
      </c>
      <c r="BH106" s="4">
        <v>70000</v>
      </c>
      <c r="BI106" s="4">
        <v>70000</v>
      </c>
      <c r="BJ106" s="4">
        <v>70000</v>
      </c>
      <c r="BK106" s="4">
        <v>70000</v>
      </c>
      <c r="BL106" s="4">
        <v>70000</v>
      </c>
    </row>
    <row r="107" spans="1:64" x14ac:dyDescent="0.2">
      <c r="A107" s="3" t="s">
        <v>107</v>
      </c>
      <c r="B107" s="4" t="s">
        <v>2</v>
      </c>
      <c r="C107" s="4" t="s">
        <v>2</v>
      </c>
      <c r="D107" s="4" t="s">
        <v>2</v>
      </c>
      <c r="E107" s="4" t="s">
        <v>2</v>
      </c>
      <c r="F107" s="4" t="s">
        <v>2</v>
      </c>
      <c r="G107" s="4" t="s">
        <v>2</v>
      </c>
      <c r="H107" s="4" t="s">
        <v>2</v>
      </c>
      <c r="I107" s="4" t="s">
        <v>2</v>
      </c>
      <c r="J107" s="4" t="s">
        <v>2</v>
      </c>
      <c r="K107" s="4" t="s">
        <v>2</v>
      </c>
      <c r="L107" s="4" t="s">
        <v>2</v>
      </c>
      <c r="M107" s="4" t="s">
        <v>2</v>
      </c>
      <c r="N107" s="4" t="s">
        <v>2</v>
      </c>
      <c r="O107" s="4" t="s">
        <v>2</v>
      </c>
      <c r="P107" s="4" t="s">
        <v>2</v>
      </c>
      <c r="Q107" s="4" t="s">
        <v>2</v>
      </c>
      <c r="R107" s="4" t="s">
        <v>2</v>
      </c>
      <c r="S107" s="4" t="s">
        <v>2</v>
      </c>
      <c r="T107" s="4" t="s">
        <v>2</v>
      </c>
      <c r="U107" s="4" t="s">
        <v>2</v>
      </c>
      <c r="V107" s="4" t="s">
        <v>2</v>
      </c>
      <c r="W107" s="4" t="s">
        <v>2</v>
      </c>
      <c r="X107" s="4" t="s">
        <v>2</v>
      </c>
      <c r="Y107" s="4" t="s">
        <v>2</v>
      </c>
      <c r="Z107" s="4" t="s">
        <v>2</v>
      </c>
      <c r="AA107" s="4" t="s">
        <v>2</v>
      </c>
      <c r="AB107" s="4" t="s">
        <v>2</v>
      </c>
      <c r="AC107" s="4" t="s">
        <v>2</v>
      </c>
      <c r="AD107" s="4" t="s">
        <v>2</v>
      </c>
      <c r="AE107" s="4" t="s">
        <v>2</v>
      </c>
      <c r="AF107" s="4" t="s">
        <v>2</v>
      </c>
      <c r="AG107" s="4" t="s">
        <v>2</v>
      </c>
      <c r="AH107" s="4" t="s">
        <v>2</v>
      </c>
      <c r="AI107" s="4" t="s">
        <v>2</v>
      </c>
      <c r="AJ107" s="4" t="s">
        <v>2</v>
      </c>
      <c r="AK107" s="4" t="s">
        <v>2</v>
      </c>
      <c r="AL107" s="4" t="s">
        <v>2</v>
      </c>
      <c r="AM107" s="4" t="s">
        <v>2</v>
      </c>
      <c r="AN107" s="4" t="s">
        <v>2</v>
      </c>
      <c r="AO107" s="4" t="s">
        <v>2</v>
      </c>
      <c r="AP107" s="4" t="s">
        <v>2</v>
      </c>
      <c r="AQ107" s="4" t="s">
        <v>2</v>
      </c>
      <c r="AR107" s="4" t="s">
        <v>2</v>
      </c>
      <c r="AS107" s="4" t="s">
        <v>2</v>
      </c>
      <c r="AT107" s="4" t="s">
        <v>2</v>
      </c>
      <c r="AU107" s="4" t="s">
        <v>2</v>
      </c>
      <c r="AV107" s="4" t="s">
        <v>2</v>
      </c>
      <c r="AW107" s="4" t="s">
        <v>2</v>
      </c>
      <c r="AX107" s="4" t="s">
        <v>2</v>
      </c>
      <c r="AY107" s="4" t="s">
        <v>2</v>
      </c>
      <c r="AZ107" s="4" t="s">
        <v>2</v>
      </c>
      <c r="BA107" s="4" t="s">
        <v>2</v>
      </c>
      <c r="BB107" s="4" t="s">
        <v>2</v>
      </c>
      <c r="BC107" s="4" t="s">
        <v>2</v>
      </c>
      <c r="BD107" s="4" t="s">
        <v>2</v>
      </c>
      <c r="BE107" s="4" t="s">
        <v>2</v>
      </c>
      <c r="BF107" s="4" t="s">
        <v>2</v>
      </c>
      <c r="BG107" s="4" t="s">
        <v>2</v>
      </c>
      <c r="BH107" s="4" t="s">
        <v>2</v>
      </c>
      <c r="BI107" s="4">
        <v>66715.978378378379</v>
      </c>
      <c r="BJ107" s="4">
        <v>66715.978378378379</v>
      </c>
      <c r="BK107" s="4">
        <v>66715.978378378379</v>
      </c>
      <c r="BL107" s="4">
        <v>66715.978378378379</v>
      </c>
    </row>
    <row r="108" spans="1:64" x14ac:dyDescent="0.2">
      <c r="A108" s="3" t="s">
        <v>108</v>
      </c>
      <c r="B108" s="4" t="s">
        <v>2</v>
      </c>
      <c r="C108" s="4" t="s">
        <v>2</v>
      </c>
      <c r="D108" s="4" t="s">
        <v>2</v>
      </c>
      <c r="E108" s="4" t="s">
        <v>2</v>
      </c>
      <c r="F108" s="4" t="s">
        <v>2</v>
      </c>
      <c r="G108" s="4" t="s">
        <v>2</v>
      </c>
      <c r="H108" s="4" t="s">
        <v>2</v>
      </c>
      <c r="I108" s="4" t="s">
        <v>2</v>
      </c>
      <c r="J108" s="4" t="s">
        <v>2</v>
      </c>
      <c r="K108" s="4" t="s">
        <v>2</v>
      </c>
      <c r="L108" s="4" t="s">
        <v>2</v>
      </c>
      <c r="M108" s="4" t="s">
        <v>2</v>
      </c>
      <c r="N108" s="4" t="s">
        <v>2</v>
      </c>
      <c r="O108" s="4" t="s">
        <v>2</v>
      </c>
      <c r="P108" s="4" t="s">
        <v>2</v>
      </c>
      <c r="Q108" s="4" t="s">
        <v>2</v>
      </c>
      <c r="R108" s="4" t="s">
        <v>2</v>
      </c>
      <c r="S108" s="4" t="s">
        <v>2</v>
      </c>
      <c r="T108" s="4" t="s">
        <v>2</v>
      </c>
      <c r="U108" s="4" t="s">
        <v>2</v>
      </c>
      <c r="V108" s="4" t="s">
        <v>2</v>
      </c>
      <c r="W108" s="4" t="s">
        <v>2</v>
      </c>
      <c r="X108" s="4" t="s">
        <v>2</v>
      </c>
      <c r="Y108" s="4" t="s">
        <v>2</v>
      </c>
      <c r="Z108" s="4" t="s">
        <v>2</v>
      </c>
      <c r="AA108" s="4" t="s">
        <v>2</v>
      </c>
      <c r="AB108" s="4" t="s">
        <v>2</v>
      </c>
      <c r="AC108" s="4" t="s">
        <v>2</v>
      </c>
      <c r="AD108" s="4" t="s">
        <v>2</v>
      </c>
      <c r="AE108" s="4" t="s">
        <v>2</v>
      </c>
      <c r="AF108" s="4" t="s">
        <v>2</v>
      </c>
      <c r="AG108" s="4" t="s">
        <v>2</v>
      </c>
      <c r="AH108" s="4" t="s">
        <v>2</v>
      </c>
      <c r="AI108" s="4" t="s">
        <v>2</v>
      </c>
      <c r="AJ108" s="4" t="s">
        <v>2</v>
      </c>
      <c r="AK108" s="4" t="s">
        <v>2</v>
      </c>
      <c r="AL108" s="4" t="s">
        <v>2</v>
      </c>
      <c r="AM108" s="4" t="s">
        <v>2</v>
      </c>
      <c r="AN108" s="4" t="s">
        <v>2</v>
      </c>
      <c r="AO108" s="4" t="s">
        <v>2</v>
      </c>
      <c r="AP108" s="4" t="s">
        <v>2</v>
      </c>
      <c r="AQ108" s="4" t="s">
        <v>2</v>
      </c>
      <c r="AR108" s="4" t="s">
        <v>2</v>
      </c>
      <c r="AS108" s="4" t="s">
        <v>2</v>
      </c>
      <c r="AT108" s="4" t="s">
        <v>2</v>
      </c>
      <c r="AU108" s="4" t="s">
        <v>2</v>
      </c>
      <c r="AV108" s="4" t="s">
        <v>2</v>
      </c>
      <c r="AW108" s="4" t="s">
        <v>2</v>
      </c>
      <c r="AX108" s="4" t="s">
        <v>2</v>
      </c>
      <c r="AY108" s="4" t="s">
        <v>2</v>
      </c>
      <c r="AZ108" s="4">
        <v>60567.567567567574</v>
      </c>
      <c r="BA108" s="4">
        <v>60567.567567567574</v>
      </c>
      <c r="BB108" s="4">
        <v>60567.567567567574</v>
      </c>
      <c r="BC108" s="4">
        <v>60567.567567567574</v>
      </c>
      <c r="BD108" s="4">
        <v>60567.567567567574</v>
      </c>
      <c r="BE108" s="4">
        <v>60567.567567567574</v>
      </c>
      <c r="BF108" s="4">
        <v>60567.567567567574</v>
      </c>
      <c r="BG108" s="4">
        <v>60567.567567567574</v>
      </c>
      <c r="BH108" s="4">
        <v>60567.567567567574</v>
      </c>
      <c r="BI108" s="4">
        <v>60567.567567567574</v>
      </c>
      <c r="BJ108" s="4">
        <v>60567.567567567574</v>
      </c>
      <c r="BK108" s="4">
        <v>60567.567567567574</v>
      </c>
      <c r="BL108" s="4">
        <v>60567.567567567574</v>
      </c>
    </row>
    <row r="109" spans="1:64" x14ac:dyDescent="0.2">
      <c r="A109" s="3" t="s">
        <v>109</v>
      </c>
      <c r="B109" s="4" t="s">
        <v>2</v>
      </c>
      <c r="C109" s="4" t="s">
        <v>2</v>
      </c>
      <c r="D109" s="4" t="s">
        <v>2</v>
      </c>
      <c r="E109" s="4">
        <v>60000</v>
      </c>
      <c r="F109" s="4">
        <v>60000</v>
      </c>
      <c r="G109" s="4">
        <v>60000</v>
      </c>
      <c r="H109" s="4">
        <v>60000</v>
      </c>
      <c r="I109" s="4">
        <v>60000</v>
      </c>
      <c r="J109" s="4">
        <v>60000</v>
      </c>
      <c r="K109" s="4">
        <v>60000</v>
      </c>
      <c r="L109" s="4">
        <v>60000</v>
      </c>
      <c r="M109" s="4">
        <v>60000</v>
      </c>
      <c r="N109" s="4">
        <v>60000</v>
      </c>
      <c r="O109" s="4">
        <v>60000</v>
      </c>
      <c r="P109" s="4">
        <v>60000</v>
      </c>
      <c r="Q109" s="4">
        <v>65000</v>
      </c>
      <c r="R109" s="4">
        <v>65000</v>
      </c>
      <c r="S109" s="4">
        <v>65000</v>
      </c>
      <c r="T109" s="4">
        <v>65000</v>
      </c>
      <c r="U109" s="4">
        <v>65000</v>
      </c>
      <c r="V109" s="4">
        <v>65000</v>
      </c>
      <c r="W109" s="4">
        <v>65000</v>
      </c>
      <c r="X109" s="4">
        <v>65000</v>
      </c>
      <c r="Y109" s="4">
        <v>65000</v>
      </c>
      <c r="Z109" s="4">
        <v>65000</v>
      </c>
      <c r="AA109" s="4">
        <v>65000</v>
      </c>
      <c r="AB109" s="4">
        <v>65000</v>
      </c>
      <c r="AC109" s="4">
        <v>65000</v>
      </c>
      <c r="AD109" s="4">
        <v>65000</v>
      </c>
      <c r="AE109" s="4">
        <v>65000</v>
      </c>
      <c r="AF109" s="4">
        <v>65000</v>
      </c>
      <c r="AG109" s="4">
        <v>65000</v>
      </c>
      <c r="AH109" s="4">
        <v>65000</v>
      </c>
      <c r="AI109" s="4">
        <v>65000</v>
      </c>
      <c r="AJ109" s="4">
        <v>65000</v>
      </c>
      <c r="AK109" s="4">
        <v>65000</v>
      </c>
      <c r="AL109" s="4">
        <v>65000</v>
      </c>
      <c r="AM109" s="4">
        <v>65000</v>
      </c>
      <c r="AN109" s="4">
        <v>65000</v>
      </c>
      <c r="AO109" s="4">
        <v>52320</v>
      </c>
      <c r="AP109" s="4">
        <v>52320</v>
      </c>
      <c r="AQ109" s="4">
        <v>52320</v>
      </c>
      <c r="AR109" s="4">
        <v>52320</v>
      </c>
      <c r="AS109" s="4">
        <v>57319.995000000003</v>
      </c>
      <c r="AT109" s="4">
        <v>57319.995000000003</v>
      </c>
      <c r="AU109" s="4">
        <v>57319.995000000003</v>
      </c>
      <c r="AV109" s="4">
        <v>57319.995000000003</v>
      </c>
      <c r="AW109" s="4">
        <v>57319.995000000003</v>
      </c>
      <c r="AX109" s="4">
        <v>57319.995000000003</v>
      </c>
      <c r="AY109" s="4">
        <v>57319.995000000003</v>
      </c>
      <c r="AZ109" s="4">
        <v>57319.995000000003</v>
      </c>
      <c r="BA109" s="4">
        <v>59936</v>
      </c>
      <c r="BB109" s="4">
        <v>59936</v>
      </c>
      <c r="BC109" s="4">
        <v>59936</v>
      </c>
      <c r="BD109" s="4">
        <v>59936</v>
      </c>
      <c r="BE109" s="4">
        <v>59936</v>
      </c>
      <c r="BF109" s="4">
        <v>59936</v>
      </c>
      <c r="BG109" s="4">
        <v>59936</v>
      </c>
      <c r="BH109" s="4">
        <v>59936</v>
      </c>
      <c r="BI109" s="4">
        <v>59936</v>
      </c>
      <c r="BJ109" s="4">
        <v>59936</v>
      </c>
      <c r="BK109" s="4">
        <v>59936</v>
      </c>
      <c r="BL109" s="4">
        <v>59936</v>
      </c>
    </row>
    <row r="110" spans="1:64" x14ac:dyDescent="0.2">
      <c r="A110" s="3" t="s">
        <v>110</v>
      </c>
      <c r="B110" s="4" t="s">
        <v>2</v>
      </c>
      <c r="C110" s="4" t="s">
        <v>2</v>
      </c>
      <c r="D110" s="4" t="s">
        <v>2</v>
      </c>
      <c r="E110" s="4" t="s">
        <v>2</v>
      </c>
      <c r="F110" s="4" t="s">
        <v>2</v>
      </c>
      <c r="G110" s="4" t="s">
        <v>2</v>
      </c>
      <c r="H110" s="4" t="s">
        <v>2</v>
      </c>
      <c r="I110" s="4" t="s">
        <v>2</v>
      </c>
      <c r="J110" s="4" t="s">
        <v>2</v>
      </c>
      <c r="K110" s="4" t="s">
        <v>2</v>
      </c>
      <c r="L110" s="4" t="s">
        <v>2</v>
      </c>
      <c r="M110" s="4" t="s">
        <v>2</v>
      </c>
      <c r="N110" s="4" t="s">
        <v>2</v>
      </c>
      <c r="O110" s="4" t="s">
        <v>2</v>
      </c>
      <c r="P110" s="4" t="s">
        <v>2</v>
      </c>
      <c r="Q110" s="4" t="s">
        <v>2</v>
      </c>
      <c r="R110" s="4" t="s">
        <v>2</v>
      </c>
      <c r="S110" s="4" t="s">
        <v>2</v>
      </c>
      <c r="T110" s="4" t="s">
        <v>2</v>
      </c>
      <c r="U110" s="4" t="s">
        <v>2</v>
      </c>
      <c r="V110" s="4" t="s">
        <v>2</v>
      </c>
      <c r="W110" s="4" t="s">
        <v>2</v>
      </c>
      <c r="X110" s="4" t="s">
        <v>2</v>
      </c>
      <c r="Y110" s="4" t="s">
        <v>2</v>
      </c>
      <c r="Z110" s="4" t="s">
        <v>2</v>
      </c>
      <c r="AA110" s="4" t="s">
        <v>2</v>
      </c>
      <c r="AB110" s="4" t="s">
        <v>2</v>
      </c>
      <c r="AC110" s="4" t="s">
        <v>2</v>
      </c>
      <c r="AD110" s="4" t="s">
        <v>2</v>
      </c>
      <c r="AE110" s="4" t="s">
        <v>2</v>
      </c>
      <c r="AF110" s="4" t="s">
        <v>2</v>
      </c>
      <c r="AG110" s="4" t="s">
        <v>2</v>
      </c>
      <c r="AH110" s="4" t="s">
        <v>2</v>
      </c>
      <c r="AI110" s="4" t="s">
        <v>2</v>
      </c>
      <c r="AJ110" s="4" t="s">
        <v>2</v>
      </c>
      <c r="AK110" s="4" t="s">
        <v>2</v>
      </c>
      <c r="AL110" s="4" t="s">
        <v>2</v>
      </c>
      <c r="AM110" s="4">
        <v>35000</v>
      </c>
      <c r="AN110" s="4">
        <v>35000</v>
      </c>
      <c r="AO110" s="4">
        <v>35000</v>
      </c>
      <c r="AP110" s="4">
        <v>35000</v>
      </c>
      <c r="AQ110" s="4">
        <v>35000</v>
      </c>
      <c r="AR110" s="4">
        <v>35000</v>
      </c>
      <c r="AS110" s="4">
        <v>35000</v>
      </c>
      <c r="AT110" s="4">
        <v>35000</v>
      </c>
      <c r="AU110" s="4">
        <v>35000</v>
      </c>
      <c r="AV110" s="4">
        <v>35000</v>
      </c>
      <c r="AW110" s="4">
        <v>35000</v>
      </c>
      <c r="AX110" s="4">
        <v>35000</v>
      </c>
      <c r="AY110" s="4">
        <v>35000</v>
      </c>
      <c r="AZ110" s="4">
        <v>35000</v>
      </c>
      <c r="BA110" s="4">
        <v>35000</v>
      </c>
      <c r="BB110" s="4">
        <v>35000</v>
      </c>
      <c r="BC110" s="4">
        <v>35000</v>
      </c>
      <c r="BD110" s="4">
        <v>35000</v>
      </c>
      <c r="BE110" s="4">
        <v>35000</v>
      </c>
      <c r="BF110" s="4">
        <v>35000</v>
      </c>
      <c r="BG110" s="4">
        <v>35000</v>
      </c>
      <c r="BH110" s="4">
        <v>35000</v>
      </c>
      <c r="BI110" s="4">
        <v>58143.428571428522</v>
      </c>
      <c r="BJ110" s="4">
        <v>58143.428571428522</v>
      </c>
      <c r="BK110" s="4">
        <v>58143.428571428522</v>
      </c>
      <c r="BL110" s="4">
        <v>58143.428571428522</v>
      </c>
    </row>
    <row r="111" spans="1:64" x14ac:dyDescent="0.2">
      <c r="A111" s="3" t="s">
        <v>111</v>
      </c>
      <c r="B111" s="4" t="s">
        <v>2</v>
      </c>
      <c r="C111" s="4" t="s">
        <v>2</v>
      </c>
      <c r="D111" s="4" t="s">
        <v>2</v>
      </c>
      <c r="E111" s="4" t="s">
        <v>2</v>
      </c>
      <c r="F111" s="4" t="s">
        <v>2</v>
      </c>
      <c r="G111" s="4" t="s">
        <v>2</v>
      </c>
      <c r="H111" s="4" t="s">
        <v>2</v>
      </c>
      <c r="I111" s="4" t="s">
        <v>2</v>
      </c>
      <c r="J111" s="4" t="s">
        <v>2</v>
      </c>
      <c r="K111" s="4" t="s">
        <v>2</v>
      </c>
      <c r="L111" s="4" t="s">
        <v>2</v>
      </c>
      <c r="M111" s="4" t="s">
        <v>2</v>
      </c>
      <c r="N111" s="4" t="s">
        <v>2</v>
      </c>
      <c r="O111" s="4" t="s">
        <v>2</v>
      </c>
      <c r="P111" s="4" t="s">
        <v>2</v>
      </c>
      <c r="Q111" s="4" t="s">
        <v>2</v>
      </c>
      <c r="R111" s="4" t="s">
        <v>2</v>
      </c>
      <c r="S111" s="4" t="s">
        <v>2</v>
      </c>
      <c r="T111" s="4" t="s">
        <v>2</v>
      </c>
      <c r="U111" s="4" t="s">
        <v>2</v>
      </c>
      <c r="V111" s="4" t="s">
        <v>2</v>
      </c>
      <c r="W111" s="4" t="s">
        <v>2</v>
      </c>
      <c r="X111" s="4" t="s">
        <v>2</v>
      </c>
      <c r="Y111" s="4" t="s">
        <v>2</v>
      </c>
      <c r="Z111" s="4" t="s">
        <v>2</v>
      </c>
      <c r="AA111" s="4" t="s">
        <v>2</v>
      </c>
      <c r="AB111" s="4" t="s">
        <v>2</v>
      </c>
      <c r="AC111" s="4" t="s">
        <v>2</v>
      </c>
      <c r="AD111" s="4" t="s">
        <v>2</v>
      </c>
      <c r="AE111" s="4" t="s">
        <v>2</v>
      </c>
      <c r="AF111" s="4" t="s">
        <v>2</v>
      </c>
      <c r="AG111" s="4" t="s">
        <v>2</v>
      </c>
      <c r="AH111" s="4" t="s">
        <v>2</v>
      </c>
      <c r="AI111" s="4" t="s">
        <v>2</v>
      </c>
      <c r="AJ111" s="4" t="s">
        <v>2</v>
      </c>
      <c r="AK111" s="4" t="s">
        <v>2</v>
      </c>
      <c r="AL111" s="4" t="s">
        <v>2</v>
      </c>
      <c r="AM111" s="4" t="s">
        <v>2</v>
      </c>
      <c r="AN111" s="4" t="s">
        <v>2</v>
      </c>
      <c r="AO111" s="4" t="s">
        <v>2</v>
      </c>
      <c r="AP111" s="4" t="s">
        <v>2</v>
      </c>
      <c r="AQ111" s="4" t="s">
        <v>2</v>
      </c>
      <c r="AR111" s="4" t="s">
        <v>2</v>
      </c>
      <c r="AS111" s="4" t="s">
        <v>2</v>
      </c>
      <c r="AT111" s="4" t="s">
        <v>2</v>
      </c>
      <c r="AU111" s="4" t="s">
        <v>2</v>
      </c>
      <c r="AV111" s="4" t="s">
        <v>2</v>
      </c>
      <c r="AW111" s="4" t="s">
        <v>2</v>
      </c>
      <c r="AX111" s="4" t="s">
        <v>2</v>
      </c>
      <c r="AY111" s="4" t="s">
        <v>2</v>
      </c>
      <c r="AZ111" s="4" t="s">
        <v>2</v>
      </c>
      <c r="BA111" s="4" t="s">
        <v>2</v>
      </c>
      <c r="BB111" s="4" t="s">
        <v>2</v>
      </c>
      <c r="BC111" s="4">
        <v>51560</v>
      </c>
      <c r="BD111" s="4">
        <v>51560</v>
      </c>
      <c r="BE111" s="4">
        <v>51560</v>
      </c>
      <c r="BF111" s="4">
        <v>51560</v>
      </c>
      <c r="BG111" s="4">
        <v>51560</v>
      </c>
      <c r="BH111" s="4">
        <v>51560</v>
      </c>
      <c r="BI111" s="4">
        <v>51560</v>
      </c>
      <c r="BJ111" s="4">
        <v>51560</v>
      </c>
      <c r="BK111" s="4">
        <v>51560</v>
      </c>
      <c r="BL111" s="4">
        <v>51560</v>
      </c>
    </row>
    <row r="112" spans="1:64" x14ac:dyDescent="0.2">
      <c r="A112" s="3" t="s">
        <v>112</v>
      </c>
      <c r="B112" s="4" t="s">
        <v>2</v>
      </c>
      <c r="C112" s="4" t="s">
        <v>2</v>
      </c>
      <c r="D112" s="4" t="s">
        <v>2</v>
      </c>
      <c r="E112" s="4" t="s">
        <v>2</v>
      </c>
      <c r="F112" s="4" t="s">
        <v>2</v>
      </c>
      <c r="G112" s="4" t="s">
        <v>2</v>
      </c>
      <c r="H112" s="4" t="s">
        <v>2</v>
      </c>
      <c r="I112" s="4" t="s">
        <v>2</v>
      </c>
      <c r="J112" s="4" t="s">
        <v>2</v>
      </c>
      <c r="K112" s="4" t="s">
        <v>2</v>
      </c>
      <c r="L112" s="4" t="s">
        <v>2</v>
      </c>
      <c r="M112" s="4" t="s">
        <v>2</v>
      </c>
      <c r="N112" s="4" t="s">
        <v>2</v>
      </c>
      <c r="O112" s="4" t="s">
        <v>2</v>
      </c>
      <c r="P112" s="4" t="s">
        <v>2</v>
      </c>
      <c r="Q112" s="4" t="s">
        <v>2</v>
      </c>
      <c r="R112" s="4" t="s">
        <v>2</v>
      </c>
      <c r="S112" s="4" t="s">
        <v>2</v>
      </c>
      <c r="T112" s="4" t="s">
        <v>2</v>
      </c>
      <c r="U112" s="4" t="s">
        <v>2</v>
      </c>
      <c r="V112" s="4" t="s">
        <v>2</v>
      </c>
      <c r="W112" s="4" t="s">
        <v>2</v>
      </c>
      <c r="X112" s="4" t="s">
        <v>2</v>
      </c>
      <c r="Y112" s="4" t="s">
        <v>2</v>
      </c>
      <c r="Z112" s="4" t="s">
        <v>2</v>
      </c>
      <c r="AA112" s="4" t="s">
        <v>2</v>
      </c>
      <c r="AB112" s="4" t="s">
        <v>2</v>
      </c>
      <c r="AC112" s="4" t="s">
        <v>2</v>
      </c>
      <c r="AD112" s="4" t="s">
        <v>2</v>
      </c>
      <c r="AE112" s="4" t="s">
        <v>2</v>
      </c>
      <c r="AF112" s="4" t="s">
        <v>2</v>
      </c>
      <c r="AG112" s="4" t="s">
        <v>2</v>
      </c>
      <c r="AH112" s="4" t="s">
        <v>2</v>
      </c>
      <c r="AI112" s="4" t="s">
        <v>2</v>
      </c>
      <c r="AJ112" s="4" t="s">
        <v>2</v>
      </c>
      <c r="AK112" s="4" t="s">
        <v>2</v>
      </c>
      <c r="AL112" s="4" t="s">
        <v>2</v>
      </c>
      <c r="AM112" s="4" t="s">
        <v>2</v>
      </c>
      <c r="AN112" s="4">
        <v>50000</v>
      </c>
      <c r="AO112" s="4">
        <v>50000</v>
      </c>
      <c r="AP112" s="4">
        <v>50000</v>
      </c>
      <c r="AQ112" s="4">
        <v>50000</v>
      </c>
      <c r="AR112" s="4">
        <v>50000</v>
      </c>
      <c r="AS112" s="4">
        <v>50000</v>
      </c>
      <c r="AT112" s="4">
        <v>50000</v>
      </c>
      <c r="AU112" s="4">
        <v>50000</v>
      </c>
      <c r="AV112" s="4">
        <v>50000</v>
      </c>
      <c r="AW112" s="4">
        <v>50000</v>
      </c>
      <c r="AX112" s="4">
        <v>50000</v>
      </c>
      <c r="AY112" s="4">
        <v>50000</v>
      </c>
      <c r="AZ112" s="4">
        <v>50000</v>
      </c>
      <c r="BA112" s="4">
        <v>50000</v>
      </c>
      <c r="BB112" s="4">
        <v>50000</v>
      </c>
      <c r="BC112" s="4">
        <v>50000</v>
      </c>
      <c r="BD112" s="4">
        <v>50000</v>
      </c>
      <c r="BE112" s="4">
        <v>50000</v>
      </c>
      <c r="BF112" s="4">
        <v>50000</v>
      </c>
      <c r="BG112" s="4">
        <v>50000</v>
      </c>
      <c r="BH112" s="4">
        <v>50000</v>
      </c>
      <c r="BI112" s="4">
        <v>50000</v>
      </c>
      <c r="BJ112" s="4">
        <v>50000</v>
      </c>
      <c r="BK112" s="4">
        <v>50000</v>
      </c>
      <c r="BL112" s="4">
        <v>50000</v>
      </c>
    </row>
    <row r="113" spans="1:64" x14ac:dyDescent="0.2">
      <c r="A113" s="3" t="s">
        <v>113</v>
      </c>
      <c r="B113" s="4" t="s">
        <v>2</v>
      </c>
      <c r="C113" s="4" t="s">
        <v>2</v>
      </c>
      <c r="D113" s="4" t="s">
        <v>2</v>
      </c>
      <c r="E113" s="4" t="s">
        <v>2</v>
      </c>
      <c r="F113" s="4" t="s">
        <v>2</v>
      </c>
      <c r="G113" s="4" t="s">
        <v>2</v>
      </c>
      <c r="H113" s="4" t="s">
        <v>2</v>
      </c>
      <c r="I113" s="4" t="s">
        <v>2</v>
      </c>
      <c r="J113" s="4" t="s">
        <v>2</v>
      </c>
      <c r="K113" s="4" t="s">
        <v>2</v>
      </c>
      <c r="L113" s="4" t="s">
        <v>2</v>
      </c>
      <c r="M113" s="4" t="s">
        <v>2</v>
      </c>
      <c r="N113" s="4" t="s">
        <v>2</v>
      </c>
      <c r="O113" s="4" t="s">
        <v>2</v>
      </c>
      <c r="P113" s="4" t="s">
        <v>2</v>
      </c>
      <c r="Q113" s="4" t="s">
        <v>2</v>
      </c>
      <c r="R113" s="4" t="s">
        <v>2</v>
      </c>
      <c r="S113" s="4" t="s">
        <v>2</v>
      </c>
      <c r="T113" s="4" t="s">
        <v>2</v>
      </c>
      <c r="U113" s="4" t="s">
        <v>2</v>
      </c>
      <c r="V113" s="4" t="s">
        <v>2</v>
      </c>
      <c r="W113" s="4" t="s">
        <v>2</v>
      </c>
      <c r="X113" s="4" t="s">
        <v>2</v>
      </c>
      <c r="Y113" s="4" t="s">
        <v>2</v>
      </c>
      <c r="Z113" s="4" t="s">
        <v>2</v>
      </c>
      <c r="AA113" s="4" t="s">
        <v>2</v>
      </c>
      <c r="AB113" s="4" t="s">
        <v>2</v>
      </c>
      <c r="AC113" s="4" t="s">
        <v>2</v>
      </c>
      <c r="AD113" s="4" t="s">
        <v>2</v>
      </c>
      <c r="AE113" s="4" t="s">
        <v>2</v>
      </c>
      <c r="AF113" s="4" t="s">
        <v>2</v>
      </c>
      <c r="AG113" s="4" t="s">
        <v>2</v>
      </c>
      <c r="AH113" s="4">
        <v>50000</v>
      </c>
      <c r="AI113" s="4">
        <v>50000</v>
      </c>
      <c r="AJ113" s="4">
        <v>50000</v>
      </c>
      <c r="AK113" s="4">
        <v>50000</v>
      </c>
      <c r="AL113" s="4">
        <v>50000</v>
      </c>
      <c r="AM113" s="4">
        <v>50000</v>
      </c>
      <c r="AN113" s="4">
        <v>50000</v>
      </c>
      <c r="AO113" s="4">
        <v>50000</v>
      </c>
      <c r="AP113" s="4">
        <v>50000</v>
      </c>
      <c r="AQ113" s="4">
        <v>50000</v>
      </c>
      <c r="AR113" s="4">
        <v>50000</v>
      </c>
      <c r="AS113" s="4">
        <v>50000</v>
      </c>
      <c r="AT113" s="4">
        <v>50000</v>
      </c>
      <c r="AU113" s="4">
        <v>50000</v>
      </c>
      <c r="AV113" s="4">
        <v>50000</v>
      </c>
      <c r="AW113" s="4">
        <v>50000</v>
      </c>
      <c r="AX113" s="4">
        <v>50000</v>
      </c>
      <c r="AY113" s="4">
        <v>50000</v>
      </c>
      <c r="AZ113" s="4">
        <v>50000</v>
      </c>
      <c r="BA113" s="4">
        <v>50000</v>
      </c>
      <c r="BB113" s="4">
        <v>50000</v>
      </c>
      <c r="BC113" s="4">
        <v>50000</v>
      </c>
      <c r="BD113" s="4">
        <v>50000</v>
      </c>
      <c r="BE113" s="4">
        <v>50000</v>
      </c>
      <c r="BF113" s="4">
        <v>50000</v>
      </c>
      <c r="BG113" s="4">
        <v>50000</v>
      </c>
      <c r="BH113" s="4">
        <v>50000</v>
      </c>
      <c r="BI113" s="4">
        <v>50000</v>
      </c>
      <c r="BJ113" s="4">
        <v>50000</v>
      </c>
      <c r="BK113" s="4">
        <v>50000</v>
      </c>
      <c r="BL113" s="4">
        <v>50000</v>
      </c>
    </row>
    <row r="114" spans="1:64" x14ac:dyDescent="0.2">
      <c r="A114" s="3" t="s">
        <v>114</v>
      </c>
      <c r="B114" s="4" t="s">
        <v>2</v>
      </c>
      <c r="C114" s="4" t="s">
        <v>2</v>
      </c>
      <c r="D114" s="4" t="s">
        <v>2</v>
      </c>
      <c r="E114" s="4" t="s">
        <v>2</v>
      </c>
      <c r="F114" s="4" t="s">
        <v>2</v>
      </c>
      <c r="G114" s="4" t="s">
        <v>2</v>
      </c>
      <c r="H114" s="4" t="s">
        <v>2</v>
      </c>
      <c r="I114" s="4" t="s">
        <v>2</v>
      </c>
      <c r="J114" s="4" t="s">
        <v>2</v>
      </c>
      <c r="K114" s="4" t="s">
        <v>2</v>
      </c>
      <c r="L114" s="4" t="s">
        <v>2</v>
      </c>
      <c r="M114" s="4" t="s">
        <v>2</v>
      </c>
      <c r="N114" s="4" t="s">
        <v>2</v>
      </c>
      <c r="O114" s="4" t="s">
        <v>2</v>
      </c>
      <c r="P114" s="4" t="s">
        <v>2</v>
      </c>
      <c r="Q114" s="4" t="s">
        <v>2</v>
      </c>
      <c r="R114" s="4" t="s">
        <v>2</v>
      </c>
      <c r="S114" s="4" t="s">
        <v>2</v>
      </c>
      <c r="T114" s="4" t="s">
        <v>2</v>
      </c>
      <c r="U114" s="4" t="s">
        <v>2</v>
      </c>
      <c r="V114" s="4" t="s">
        <v>2</v>
      </c>
      <c r="W114" s="4" t="s">
        <v>2</v>
      </c>
      <c r="X114" s="4" t="s">
        <v>2</v>
      </c>
      <c r="Y114" s="4" t="s">
        <v>2</v>
      </c>
      <c r="Z114" s="4" t="s">
        <v>2</v>
      </c>
      <c r="AA114" s="4" t="s">
        <v>2</v>
      </c>
      <c r="AB114" s="4" t="s">
        <v>2</v>
      </c>
      <c r="AC114" s="4" t="s">
        <v>2</v>
      </c>
      <c r="AD114" s="4" t="s">
        <v>2</v>
      </c>
      <c r="AE114" s="4" t="s">
        <v>2</v>
      </c>
      <c r="AF114" s="4" t="s">
        <v>2</v>
      </c>
      <c r="AG114" s="4" t="s">
        <v>2</v>
      </c>
      <c r="AH114" s="4" t="s">
        <v>2</v>
      </c>
      <c r="AI114" s="4" t="s">
        <v>2</v>
      </c>
      <c r="AJ114" s="4" t="s">
        <v>2</v>
      </c>
      <c r="AK114" s="4" t="s">
        <v>2</v>
      </c>
      <c r="AL114" s="4" t="s">
        <v>2</v>
      </c>
      <c r="AM114" s="4" t="s">
        <v>2</v>
      </c>
      <c r="AN114" s="4" t="s">
        <v>2</v>
      </c>
      <c r="AO114" s="4" t="s">
        <v>2</v>
      </c>
      <c r="AP114" s="4" t="s">
        <v>2</v>
      </c>
      <c r="AQ114" s="4" t="s">
        <v>2</v>
      </c>
      <c r="AR114" s="4" t="s">
        <v>2</v>
      </c>
      <c r="AS114" s="4" t="s">
        <v>2</v>
      </c>
      <c r="AT114" s="4" t="s">
        <v>2</v>
      </c>
      <c r="AU114" s="4" t="s">
        <v>2</v>
      </c>
      <c r="AV114" s="4" t="s">
        <v>2</v>
      </c>
      <c r="AW114" s="4" t="s">
        <v>2</v>
      </c>
      <c r="AX114" s="4" t="s">
        <v>2</v>
      </c>
      <c r="AY114" s="4" t="s">
        <v>2</v>
      </c>
      <c r="AZ114" s="4">
        <v>49382.763480000009</v>
      </c>
      <c r="BA114" s="4">
        <v>49382.763480000009</v>
      </c>
      <c r="BB114" s="4">
        <v>49382.763480000009</v>
      </c>
      <c r="BC114" s="4">
        <v>49382.763480000009</v>
      </c>
      <c r="BD114" s="4">
        <v>49382.763480000009</v>
      </c>
      <c r="BE114" s="4">
        <v>49382.763480000009</v>
      </c>
      <c r="BF114" s="4">
        <v>49382.763480000009</v>
      </c>
      <c r="BG114" s="4">
        <v>49382.763480000009</v>
      </c>
      <c r="BH114" s="4">
        <v>49382.763480000009</v>
      </c>
      <c r="BI114" s="4">
        <v>49382.763480000009</v>
      </c>
      <c r="BJ114" s="4">
        <v>49382.763480000009</v>
      </c>
      <c r="BK114" s="4">
        <v>49382.763480000009</v>
      </c>
      <c r="BL114" s="4">
        <v>49382.763480000009</v>
      </c>
    </row>
    <row r="115" spans="1:64" x14ac:dyDescent="0.2">
      <c r="A115" s="3" t="s">
        <v>115</v>
      </c>
      <c r="B115" s="4" t="s">
        <v>2</v>
      </c>
      <c r="C115" s="4" t="s">
        <v>2</v>
      </c>
      <c r="D115" s="4" t="s">
        <v>2</v>
      </c>
      <c r="E115" s="4" t="s">
        <v>2</v>
      </c>
      <c r="F115" s="4" t="s">
        <v>2</v>
      </c>
      <c r="G115" s="4" t="s">
        <v>2</v>
      </c>
      <c r="H115" s="4" t="s">
        <v>2</v>
      </c>
      <c r="I115" s="4" t="s">
        <v>2</v>
      </c>
      <c r="J115" s="4" t="s">
        <v>2</v>
      </c>
      <c r="K115" s="4" t="s">
        <v>2</v>
      </c>
      <c r="L115" s="4" t="s">
        <v>2</v>
      </c>
      <c r="M115" s="4" t="s">
        <v>2</v>
      </c>
      <c r="N115" s="4" t="s">
        <v>2</v>
      </c>
      <c r="O115" s="4" t="s">
        <v>2</v>
      </c>
      <c r="P115" s="4" t="s">
        <v>2</v>
      </c>
      <c r="Q115" s="4" t="s">
        <v>2</v>
      </c>
      <c r="R115" s="4" t="s">
        <v>2</v>
      </c>
      <c r="S115" s="4" t="s">
        <v>2</v>
      </c>
      <c r="T115" s="4" t="s">
        <v>2</v>
      </c>
      <c r="U115" s="4" t="s">
        <v>2</v>
      </c>
      <c r="V115" s="4" t="s">
        <v>2</v>
      </c>
      <c r="W115" s="4" t="s">
        <v>2</v>
      </c>
      <c r="X115" s="4" t="s">
        <v>2</v>
      </c>
      <c r="Y115" s="4" t="s">
        <v>2</v>
      </c>
      <c r="Z115" s="4" t="s">
        <v>2</v>
      </c>
      <c r="AA115" s="4" t="s">
        <v>2</v>
      </c>
      <c r="AB115" s="4" t="s">
        <v>2</v>
      </c>
      <c r="AC115" s="4" t="s">
        <v>2</v>
      </c>
      <c r="AD115" s="4" t="s">
        <v>2</v>
      </c>
      <c r="AE115" s="4" t="s">
        <v>2</v>
      </c>
      <c r="AF115" s="4" t="s">
        <v>2</v>
      </c>
      <c r="AG115" s="4" t="s">
        <v>2</v>
      </c>
      <c r="AH115" s="4" t="s">
        <v>2</v>
      </c>
      <c r="AI115" s="4" t="s">
        <v>2</v>
      </c>
      <c r="AJ115" s="4" t="s">
        <v>2</v>
      </c>
      <c r="AK115" s="4" t="s">
        <v>2</v>
      </c>
      <c r="AL115" s="4" t="s">
        <v>2</v>
      </c>
      <c r="AM115" s="4" t="s">
        <v>2</v>
      </c>
      <c r="AN115" s="4" t="s">
        <v>2</v>
      </c>
      <c r="AO115" s="4" t="s">
        <v>2</v>
      </c>
      <c r="AP115" s="4" t="s">
        <v>2</v>
      </c>
      <c r="AQ115" s="4" t="s">
        <v>2</v>
      </c>
      <c r="AR115" s="4" t="s">
        <v>2</v>
      </c>
      <c r="AS115" s="4">
        <v>37500</v>
      </c>
      <c r="AT115" s="4">
        <v>37500</v>
      </c>
      <c r="AU115" s="4">
        <v>37500</v>
      </c>
      <c r="AV115" s="4">
        <v>37500</v>
      </c>
      <c r="AW115" s="4">
        <v>37500</v>
      </c>
      <c r="AX115" s="4">
        <v>37500</v>
      </c>
      <c r="AY115" s="4">
        <v>37500</v>
      </c>
      <c r="AZ115" s="4">
        <v>37500</v>
      </c>
      <c r="BA115" s="4">
        <v>37500</v>
      </c>
      <c r="BB115" s="4">
        <v>37500</v>
      </c>
      <c r="BC115" s="4">
        <v>37500</v>
      </c>
      <c r="BD115" s="4">
        <v>37500</v>
      </c>
      <c r="BE115" s="4">
        <v>37500</v>
      </c>
      <c r="BF115" s="4">
        <v>37500</v>
      </c>
      <c r="BG115" s="4">
        <v>37500</v>
      </c>
      <c r="BH115" s="4">
        <v>37500</v>
      </c>
      <c r="BI115" s="4">
        <v>37500</v>
      </c>
      <c r="BJ115" s="4">
        <v>37500</v>
      </c>
      <c r="BK115" s="4">
        <v>37500</v>
      </c>
      <c r="BL115" s="4">
        <v>37500</v>
      </c>
    </row>
    <row r="116" spans="1:64" x14ac:dyDescent="0.2">
      <c r="A116" s="3" t="s">
        <v>116</v>
      </c>
      <c r="B116" s="4">
        <v>20396.081946222796</v>
      </c>
      <c r="C116" s="4">
        <v>18539.369743837604</v>
      </c>
      <c r="D116" s="4">
        <v>21197.670549084862</v>
      </c>
      <c r="E116" s="4">
        <v>20432.217434537619</v>
      </c>
      <c r="F116" s="4">
        <v>21576</v>
      </c>
      <c r="G116" s="4">
        <v>20517.22416375437</v>
      </c>
      <c r="H116" s="4">
        <v>21144.896265560164</v>
      </c>
      <c r="I116" s="4">
        <v>21067.967587233339</v>
      </c>
      <c r="J116" s="4">
        <v>20011.037169290699</v>
      </c>
      <c r="K116" s="4">
        <v>20752.239778465548</v>
      </c>
      <c r="L116" s="4">
        <v>19894.787800548649</v>
      </c>
      <c r="M116" s="4">
        <v>20027.834589665224</v>
      </c>
      <c r="N116" s="4">
        <v>20627.720207253886</v>
      </c>
      <c r="O116" s="4">
        <v>18622.43081404758</v>
      </c>
      <c r="P116" s="4">
        <v>20543.217766416361</v>
      </c>
      <c r="Q116" s="4">
        <v>24972.569990563068</v>
      </c>
      <c r="R116" s="4">
        <v>25732.24592220828</v>
      </c>
      <c r="S116" s="4">
        <v>24905.976470588233</v>
      </c>
      <c r="T116" s="4">
        <v>25631.745039837522</v>
      </c>
      <c r="U116" s="4">
        <v>24742.693409742118</v>
      </c>
      <c r="V116" s="4">
        <v>24152.053544265291</v>
      </c>
      <c r="W116" s="4">
        <v>25156.199999999997</v>
      </c>
      <c r="X116" s="4">
        <v>23938.760850044899</v>
      </c>
      <c r="Y116" s="4">
        <v>24528.84</v>
      </c>
      <c r="Z116" s="4">
        <v>24119.16</v>
      </c>
      <c r="AA116" s="4">
        <v>22319.760000000002</v>
      </c>
      <c r="AB116" s="4">
        <v>24682.800000000003</v>
      </c>
      <c r="AC116" s="4">
        <v>23821.920000000002</v>
      </c>
      <c r="AD116" s="4">
        <v>24363.239999999998</v>
      </c>
      <c r="AE116" s="4">
        <v>23430.84</v>
      </c>
      <c r="AF116" s="4">
        <v>24425.040000000001</v>
      </c>
      <c r="AG116" s="4">
        <v>24443.236787100599</v>
      </c>
      <c r="AH116" s="4">
        <v>23768.28</v>
      </c>
      <c r="AI116" s="4">
        <v>24487.079999999998</v>
      </c>
      <c r="AJ116" s="4">
        <v>23292.36</v>
      </c>
      <c r="AK116" s="4">
        <v>13908.008540513156</v>
      </c>
      <c r="AL116" s="4">
        <v>5408.0519097478245</v>
      </c>
      <c r="AM116" s="4">
        <v>4951.4175667613763</v>
      </c>
      <c r="AN116" s="4">
        <v>5575.0229331676683</v>
      </c>
      <c r="AO116" s="4">
        <v>5575.0229331676683</v>
      </c>
      <c r="AP116" s="4">
        <v>24108</v>
      </c>
      <c r="AQ116" s="4">
        <v>24102.072120000048</v>
      </c>
      <c r="AR116" s="4">
        <v>24900</v>
      </c>
      <c r="AS116" s="4">
        <v>24900</v>
      </c>
      <c r="AT116" s="4">
        <v>24144</v>
      </c>
      <c r="AU116" s="4">
        <v>24144</v>
      </c>
      <c r="AV116" s="4">
        <v>24144</v>
      </c>
      <c r="AW116" s="4">
        <v>26340</v>
      </c>
      <c r="AX116" s="4">
        <v>24000</v>
      </c>
      <c r="AY116" s="4">
        <v>24000</v>
      </c>
      <c r="AZ116" s="4">
        <v>24000</v>
      </c>
      <c r="BA116" s="4">
        <v>24000</v>
      </c>
      <c r="BB116" s="4">
        <v>24000</v>
      </c>
      <c r="BC116" s="4">
        <v>24000</v>
      </c>
      <c r="BD116" s="4">
        <v>24000</v>
      </c>
      <c r="BE116" s="4">
        <v>24000</v>
      </c>
      <c r="BF116" s="4">
        <v>27000</v>
      </c>
      <c r="BG116" s="4">
        <v>27000</v>
      </c>
      <c r="BH116" s="4">
        <v>27000</v>
      </c>
      <c r="BI116" s="4">
        <v>27000</v>
      </c>
      <c r="BJ116" s="4">
        <v>27000</v>
      </c>
      <c r="BK116" s="4">
        <v>27000</v>
      </c>
      <c r="BL116" s="4">
        <v>27000</v>
      </c>
    </row>
    <row r="117" spans="1:64" x14ac:dyDescent="0.2">
      <c r="A117" s="3" t="s">
        <v>117</v>
      </c>
      <c r="B117" s="4" t="s">
        <v>2</v>
      </c>
      <c r="C117" s="4" t="s">
        <v>2</v>
      </c>
      <c r="D117" s="4" t="s">
        <v>2</v>
      </c>
      <c r="E117" s="4" t="s">
        <v>2</v>
      </c>
      <c r="F117" s="4" t="s">
        <v>2</v>
      </c>
      <c r="G117" s="4" t="s">
        <v>2</v>
      </c>
      <c r="H117" s="4" t="s">
        <v>2</v>
      </c>
      <c r="I117" s="4" t="s">
        <v>2</v>
      </c>
      <c r="J117" s="4" t="s">
        <v>2</v>
      </c>
      <c r="K117" s="4" t="s">
        <v>2</v>
      </c>
      <c r="L117" s="4" t="s">
        <v>2</v>
      </c>
      <c r="M117" s="4" t="s">
        <v>2</v>
      </c>
      <c r="N117" s="4" t="s">
        <v>2</v>
      </c>
      <c r="O117" s="4" t="s">
        <v>2</v>
      </c>
      <c r="P117" s="4" t="s">
        <v>2</v>
      </c>
      <c r="Q117" s="4" t="s">
        <v>2</v>
      </c>
      <c r="R117" s="4" t="s">
        <v>2</v>
      </c>
      <c r="S117" s="4">
        <v>141996</v>
      </c>
      <c r="T117" s="4">
        <v>141996</v>
      </c>
      <c r="U117" s="4">
        <v>141996</v>
      </c>
      <c r="V117" s="4">
        <v>141996</v>
      </c>
      <c r="W117" s="4">
        <v>141996</v>
      </c>
      <c r="X117" s="4">
        <v>141996</v>
      </c>
      <c r="Y117" s="4">
        <v>141996</v>
      </c>
      <c r="Z117" s="4">
        <v>141996</v>
      </c>
      <c r="AA117" s="4">
        <v>141996</v>
      </c>
      <c r="AB117" s="4">
        <v>141996</v>
      </c>
      <c r="AC117" s="4">
        <v>141996</v>
      </c>
      <c r="AD117" s="4">
        <v>141996</v>
      </c>
      <c r="AE117" s="4">
        <v>141996</v>
      </c>
      <c r="AF117" s="4">
        <v>141996</v>
      </c>
      <c r="AG117" s="4">
        <v>141996</v>
      </c>
      <c r="AH117" s="4">
        <v>141996</v>
      </c>
      <c r="AI117" s="4">
        <v>141996</v>
      </c>
      <c r="AJ117" s="4">
        <v>141996</v>
      </c>
      <c r="AK117" s="4">
        <v>141996</v>
      </c>
      <c r="AL117" s="4">
        <v>141996</v>
      </c>
      <c r="AM117" s="4">
        <v>141996</v>
      </c>
      <c r="AN117" s="4">
        <v>141996</v>
      </c>
      <c r="AO117" s="4">
        <v>141996</v>
      </c>
      <c r="AP117" s="4">
        <v>141996</v>
      </c>
      <c r="AQ117" s="4">
        <v>141996</v>
      </c>
      <c r="AR117" s="4">
        <v>141996</v>
      </c>
      <c r="AS117" s="4">
        <v>141996</v>
      </c>
      <c r="AT117" s="4">
        <v>141996</v>
      </c>
      <c r="AU117" s="4">
        <v>141996</v>
      </c>
      <c r="AV117" s="4">
        <v>141996</v>
      </c>
      <c r="AW117" s="4">
        <v>141996</v>
      </c>
      <c r="AX117" s="4">
        <v>141996</v>
      </c>
      <c r="AY117" s="4">
        <v>141996</v>
      </c>
      <c r="AZ117" s="4">
        <v>141996</v>
      </c>
      <c r="BA117" s="4">
        <v>141996</v>
      </c>
      <c r="BB117" s="4">
        <v>141996</v>
      </c>
      <c r="BC117" s="4">
        <v>141996</v>
      </c>
      <c r="BD117" s="4">
        <v>141996</v>
      </c>
      <c r="BE117" s="4">
        <v>141996</v>
      </c>
      <c r="BF117" s="4">
        <v>141996</v>
      </c>
      <c r="BG117" s="4">
        <v>141996</v>
      </c>
      <c r="BH117" s="4">
        <v>141996</v>
      </c>
      <c r="BI117" s="4" t="s">
        <v>2</v>
      </c>
      <c r="BJ117" s="4" t="s">
        <v>2</v>
      </c>
      <c r="BK117" s="4" t="s">
        <v>2</v>
      </c>
      <c r="BL117" s="4" t="s">
        <v>2</v>
      </c>
    </row>
    <row r="118" spans="1:64" x14ac:dyDescent="0.2">
      <c r="A118" s="3" t="s">
        <v>118</v>
      </c>
      <c r="B118" s="4" t="s">
        <v>2</v>
      </c>
      <c r="C118" s="4" t="s">
        <v>2</v>
      </c>
      <c r="D118" s="4" t="s">
        <v>2</v>
      </c>
      <c r="E118" s="4" t="s">
        <v>2</v>
      </c>
      <c r="F118" s="4" t="s">
        <v>2</v>
      </c>
      <c r="G118" s="4" t="s">
        <v>2</v>
      </c>
      <c r="H118" s="4" t="s">
        <v>2</v>
      </c>
      <c r="I118" s="4" t="s">
        <v>2</v>
      </c>
      <c r="J118" s="4" t="s">
        <v>2</v>
      </c>
      <c r="K118" s="4" t="s">
        <v>2</v>
      </c>
      <c r="L118" s="4" t="s">
        <v>2</v>
      </c>
      <c r="M118" s="4" t="s">
        <v>2</v>
      </c>
      <c r="N118" s="4" t="s">
        <v>2</v>
      </c>
      <c r="O118" s="4" t="s">
        <v>2</v>
      </c>
      <c r="P118" s="4" t="s">
        <v>2</v>
      </c>
      <c r="Q118" s="4" t="s">
        <v>2</v>
      </c>
      <c r="R118" s="4" t="s">
        <v>2</v>
      </c>
      <c r="S118" s="4" t="s">
        <v>2</v>
      </c>
      <c r="T118" s="4" t="s">
        <v>2</v>
      </c>
      <c r="U118" s="4" t="s">
        <v>2</v>
      </c>
      <c r="V118" s="4" t="s">
        <v>2</v>
      </c>
      <c r="W118" s="4" t="s">
        <v>2</v>
      </c>
      <c r="X118" s="4" t="s">
        <v>2</v>
      </c>
      <c r="Y118" s="4" t="s">
        <v>2</v>
      </c>
      <c r="Z118" s="4" t="s">
        <v>2</v>
      </c>
      <c r="AA118" s="4" t="s">
        <v>2</v>
      </c>
      <c r="AB118" s="4" t="s">
        <v>2</v>
      </c>
      <c r="AC118" s="4" t="s">
        <v>2</v>
      </c>
      <c r="AD118" s="4" t="s">
        <v>2</v>
      </c>
      <c r="AE118" s="4">
        <v>192000</v>
      </c>
      <c r="AF118" s="4">
        <v>192000</v>
      </c>
      <c r="AG118" s="4">
        <v>192000</v>
      </c>
      <c r="AH118" s="4">
        <v>192000</v>
      </c>
      <c r="AI118" s="4">
        <v>192000</v>
      </c>
      <c r="AJ118" s="4">
        <v>192000</v>
      </c>
      <c r="AK118" s="4">
        <v>192000</v>
      </c>
      <c r="AL118" s="4">
        <v>192000</v>
      </c>
      <c r="AM118" s="4">
        <v>192000</v>
      </c>
      <c r="AN118" s="4">
        <v>192000</v>
      </c>
      <c r="AO118" s="4">
        <v>192000</v>
      </c>
      <c r="AP118" s="4">
        <v>192000</v>
      </c>
      <c r="AQ118" s="4">
        <v>192000</v>
      </c>
      <c r="AR118" s="4">
        <v>192000</v>
      </c>
      <c r="AS118" s="4">
        <v>192000</v>
      </c>
      <c r="AT118" s="4">
        <v>192000</v>
      </c>
      <c r="AU118" s="4">
        <v>192000</v>
      </c>
      <c r="AV118" s="4">
        <v>192000</v>
      </c>
      <c r="AW118" s="4">
        <v>192000</v>
      </c>
      <c r="AX118" s="4">
        <v>192000</v>
      </c>
      <c r="AY118" s="4">
        <v>192000</v>
      </c>
      <c r="AZ118" s="4">
        <v>192000</v>
      </c>
      <c r="BA118" s="4">
        <v>192000</v>
      </c>
      <c r="BB118" s="4">
        <v>192000</v>
      </c>
      <c r="BC118" s="4">
        <v>192000</v>
      </c>
      <c r="BD118" s="4">
        <v>192000</v>
      </c>
      <c r="BE118" s="4">
        <v>192000</v>
      </c>
      <c r="BF118" s="4">
        <v>192000</v>
      </c>
      <c r="BG118" s="4">
        <v>192000</v>
      </c>
      <c r="BH118" s="4">
        <v>192000</v>
      </c>
      <c r="BI118" s="4">
        <v>192000</v>
      </c>
      <c r="BJ118" s="4" t="s">
        <v>2</v>
      </c>
      <c r="BK118" s="4" t="s">
        <v>2</v>
      </c>
      <c r="BL118" s="4" t="s">
        <v>2</v>
      </c>
    </row>
    <row r="119" spans="1:64" x14ac:dyDescent="0.2">
      <c r="A119" s="3" t="s">
        <v>119</v>
      </c>
      <c r="B119" s="4" t="s">
        <v>2</v>
      </c>
      <c r="C119" s="4" t="s">
        <v>2</v>
      </c>
      <c r="D119" s="4" t="s">
        <v>2</v>
      </c>
      <c r="E119" s="4" t="s">
        <v>2</v>
      </c>
      <c r="F119" s="4" t="s">
        <v>2</v>
      </c>
      <c r="G119" s="4" t="s">
        <v>2</v>
      </c>
      <c r="H119" s="4" t="s">
        <v>2</v>
      </c>
      <c r="I119" s="4" t="s">
        <v>2</v>
      </c>
      <c r="J119" s="4" t="s">
        <v>2</v>
      </c>
      <c r="K119" s="4" t="s">
        <v>2</v>
      </c>
      <c r="L119" s="4" t="s">
        <v>2</v>
      </c>
      <c r="M119" s="4" t="s">
        <v>2</v>
      </c>
      <c r="N119" s="4" t="s">
        <v>2</v>
      </c>
      <c r="O119" s="4" t="s">
        <v>2</v>
      </c>
      <c r="P119" s="4" t="s">
        <v>2</v>
      </c>
      <c r="Q119" s="4" t="s">
        <v>2</v>
      </c>
      <c r="R119" s="4" t="s">
        <v>2</v>
      </c>
      <c r="S119" s="4" t="s">
        <v>2</v>
      </c>
      <c r="T119" s="4" t="s">
        <v>2</v>
      </c>
      <c r="U119" s="4" t="s">
        <v>2</v>
      </c>
      <c r="V119" s="4" t="s">
        <v>2</v>
      </c>
      <c r="W119" s="4" t="s">
        <v>2</v>
      </c>
      <c r="X119" s="4" t="s">
        <v>2</v>
      </c>
      <c r="Y119" s="4" t="s">
        <v>2</v>
      </c>
      <c r="Z119" s="4" t="s">
        <v>2</v>
      </c>
      <c r="AA119" s="4" t="s">
        <v>2</v>
      </c>
      <c r="AB119" s="4" t="s">
        <v>2</v>
      </c>
      <c r="AC119" s="4" t="s">
        <v>2</v>
      </c>
      <c r="AD119" s="4" t="s">
        <v>2</v>
      </c>
      <c r="AE119" s="4" t="s">
        <v>2</v>
      </c>
      <c r="AF119" s="4" t="s">
        <v>2</v>
      </c>
      <c r="AG119" s="4">
        <v>246222.22222222222</v>
      </c>
      <c r="AH119" s="4">
        <v>246222.22222222222</v>
      </c>
      <c r="AI119" s="4">
        <v>246222.22222222222</v>
      </c>
      <c r="AJ119" s="4">
        <v>246222.22222222222</v>
      </c>
      <c r="AK119" s="4">
        <v>246222.22222222222</v>
      </c>
      <c r="AL119" s="4">
        <v>246222.22222222222</v>
      </c>
      <c r="AM119" s="4">
        <v>246222.22222222222</v>
      </c>
      <c r="AN119" s="4">
        <v>246222.22222222222</v>
      </c>
      <c r="AO119" s="4">
        <v>246222.22222222222</v>
      </c>
      <c r="AP119" s="4">
        <v>246222.22222222222</v>
      </c>
      <c r="AQ119" s="4">
        <v>246222.22222222222</v>
      </c>
      <c r="AR119" s="4" t="s">
        <v>2</v>
      </c>
      <c r="AS119" s="4" t="s">
        <v>2</v>
      </c>
      <c r="AT119" s="4" t="s">
        <v>2</v>
      </c>
      <c r="AU119" s="4" t="s">
        <v>2</v>
      </c>
      <c r="AV119" s="4" t="s">
        <v>2</v>
      </c>
      <c r="AW119" s="4" t="s">
        <v>2</v>
      </c>
      <c r="AX119" s="4" t="s">
        <v>2</v>
      </c>
      <c r="AY119" s="4" t="s">
        <v>2</v>
      </c>
      <c r="AZ119" s="4" t="s">
        <v>2</v>
      </c>
      <c r="BA119" s="4" t="s">
        <v>2</v>
      </c>
      <c r="BB119" s="4" t="s">
        <v>2</v>
      </c>
      <c r="BC119" s="4" t="s">
        <v>2</v>
      </c>
      <c r="BD119" s="4" t="s">
        <v>2</v>
      </c>
      <c r="BE119" s="4" t="s">
        <v>2</v>
      </c>
      <c r="BF119" s="4" t="s">
        <v>2</v>
      </c>
      <c r="BG119" s="4" t="s">
        <v>2</v>
      </c>
      <c r="BH119" s="4" t="s">
        <v>2</v>
      </c>
      <c r="BI119" s="4" t="s">
        <v>2</v>
      </c>
      <c r="BJ119" s="4" t="s">
        <v>2</v>
      </c>
      <c r="BK119" s="4" t="s">
        <v>2</v>
      </c>
      <c r="BL119" s="4" t="s">
        <v>2</v>
      </c>
    </row>
    <row r="120" spans="1:64" x14ac:dyDescent="0.2">
      <c r="A120" s="3" t="s">
        <v>120</v>
      </c>
      <c r="B120" s="4">
        <v>16000</v>
      </c>
      <c r="C120" s="4">
        <v>16000</v>
      </c>
      <c r="D120" s="4">
        <v>16000</v>
      </c>
      <c r="E120" s="4">
        <v>16000</v>
      </c>
      <c r="F120" s="4">
        <v>16000</v>
      </c>
      <c r="G120" s="4">
        <v>16000</v>
      </c>
      <c r="H120" s="4">
        <v>16000</v>
      </c>
      <c r="I120" s="4">
        <v>16000</v>
      </c>
      <c r="J120" s="4">
        <v>16000</v>
      </c>
      <c r="K120" s="4">
        <v>16000</v>
      </c>
      <c r="L120" s="4">
        <v>16000</v>
      </c>
      <c r="M120" s="4">
        <v>16000</v>
      </c>
      <c r="N120" s="4">
        <v>16000</v>
      </c>
      <c r="O120" s="4">
        <v>16000</v>
      </c>
      <c r="P120" s="4">
        <v>16000</v>
      </c>
      <c r="Q120" s="4">
        <v>8000</v>
      </c>
      <c r="R120" s="4">
        <v>8004</v>
      </c>
      <c r="S120" s="4">
        <v>8004</v>
      </c>
      <c r="T120" s="4">
        <v>8004</v>
      </c>
      <c r="U120" s="4">
        <v>8004</v>
      </c>
      <c r="V120" s="4" t="s">
        <v>2</v>
      </c>
      <c r="W120" s="4" t="s">
        <v>2</v>
      </c>
      <c r="X120" s="4" t="s">
        <v>2</v>
      </c>
      <c r="Y120" s="4" t="s">
        <v>2</v>
      </c>
      <c r="Z120" s="4" t="s">
        <v>2</v>
      </c>
      <c r="AA120" s="4" t="s">
        <v>2</v>
      </c>
      <c r="AB120" s="4" t="s">
        <v>2</v>
      </c>
      <c r="AC120" s="4" t="s">
        <v>2</v>
      </c>
      <c r="AD120" s="4" t="s">
        <v>2</v>
      </c>
      <c r="AE120" s="4" t="s">
        <v>2</v>
      </c>
      <c r="AF120" s="4" t="s">
        <v>2</v>
      </c>
      <c r="AG120" s="4" t="s">
        <v>2</v>
      </c>
      <c r="AH120" s="4" t="s">
        <v>2</v>
      </c>
      <c r="AI120" s="4" t="s">
        <v>2</v>
      </c>
      <c r="AJ120" s="4" t="s">
        <v>2</v>
      </c>
      <c r="AK120" s="4" t="s">
        <v>2</v>
      </c>
      <c r="AL120" s="4" t="s">
        <v>2</v>
      </c>
      <c r="AM120" s="4" t="s">
        <v>2</v>
      </c>
      <c r="AN120" s="4" t="s">
        <v>2</v>
      </c>
      <c r="AO120" s="4" t="s">
        <v>2</v>
      </c>
      <c r="AP120" s="4" t="s">
        <v>2</v>
      </c>
      <c r="AQ120" s="4" t="s">
        <v>2</v>
      </c>
      <c r="AR120" s="4" t="s">
        <v>2</v>
      </c>
      <c r="AS120" s="4" t="s">
        <v>2</v>
      </c>
      <c r="AT120" s="4" t="s">
        <v>2</v>
      </c>
      <c r="AU120" s="4" t="s">
        <v>2</v>
      </c>
      <c r="AV120" s="4" t="s">
        <v>2</v>
      </c>
      <c r="AW120" s="4" t="s">
        <v>2</v>
      </c>
      <c r="AX120" s="4" t="s">
        <v>2</v>
      </c>
      <c r="AY120" s="4" t="s">
        <v>2</v>
      </c>
      <c r="AZ120" s="4" t="s">
        <v>2</v>
      </c>
      <c r="BA120" s="4" t="s">
        <v>2</v>
      </c>
      <c r="BB120" s="4" t="s">
        <v>2</v>
      </c>
      <c r="BC120" s="4" t="s">
        <v>2</v>
      </c>
      <c r="BD120" s="4" t="s">
        <v>2</v>
      </c>
      <c r="BE120" s="4" t="s">
        <v>2</v>
      </c>
      <c r="BF120" s="4" t="s">
        <v>2</v>
      </c>
      <c r="BG120" s="4" t="s">
        <v>2</v>
      </c>
      <c r="BH120" s="4" t="s">
        <v>2</v>
      </c>
      <c r="BI120" s="4" t="s">
        <v>2</v>
      </c>
      <c r="BJ120" s="4" t="s">
        <v>2</v>
      </c>
      <c r="BK120" s="4" t="s">
        <v>2</v>
      </c>
      <c r="BL120" s="4" t="s">
        <v>2</v>
      </c>
    </row>
    <row r="121" spans="1:64" x14ac:dyDescent="0.2">
      <c r="A121" s="3" t="s">
        <v>121</v>
      </c>
      <c r="B121" s="4" t="s">
        <v>2</v>
      </c>
      <c r="C121" s="4" t="s">
        <v>2</v>
      </c>
      <c r="D121" s="4" t="s">
        <v>2</v>
      </c>
      <c r="E121" s="4" t="s">
        <v>2</v>
      </c>
      <c r="F121" s="4" t="s">
        <v>2</v>
      </c>
      <c r="G121" s="4" t="s">
        <v>2</v>
      </c>
      <c r="H121" s="4" t="s">
        <v>2</v>
      </c>
      <c r="I121" s="4" t="s">
        <v>2</v>
      </c>
      <c r="J121" s="4" t="s">
        <v>2</v>
      </c>
      <c r="K121" s="4" t="s">
        <v>2</v>
      </c>
      <c r="L121" s="4" t="s">
        <v>2</v>
      </c>
      <c r="M121" s="4" t="s">
        <v>2</v>
      </c>
      <c r="N121" s="4" t="s">
        <v>2</v>
      </c>
      <c r="O121" s="4" t="s">
        <v>2</v>
      </c>
      <c r="P121" s="4" t="s">
        <v>2</v>
      </c>
      <c r="Q121" s="4" t="s">
        <v>2</v>
      </c>
      <c r="R121" s="4" t="s">
        <v>2</v>
      </c>
      <c r="S121" s="4" t="s">
        <v>2</v>
      </c>
      <c r="T121" s="4" t="s">
        <v>2</v>
      </c>
      <c r="U121" s="4" t="s">
        <v>2</v>
      </c>
      <c r="V121" s="4" t="s">
        <v>2</v>
      </c>
      <c r="W121" s="4" t="s">
        <v>2</v>
      </c>
      <c r="X121" s="4" t="s">
        <v>2</v>
      </c>
      <c r="Y121" s="4">
        <v>97000</v>
      </c>
      <c r="Z121" s="4">
        <v>97000</v>
      </c>
      <c r="AA121" s="4">
        <v>97000</v>
      </c>
      <c r="AB121" s="4">
        <v>97000</v>
      </c>
      <c r="AC121" s="4">
        <v>97000</v>
      </c>
      <c r="AD121" s="4">
        <v>97000</v>
      </c>
      <c r="AE121" s="4">
        <v>97000</v>
      </c>
      <c r="AF121" s="4">
        <v>97000</v>
      </c>
      <c r="AG121" s="4">
        <v>97000</v>
      </c>
      <c r="AH121" s="4">
        <v>97000</v>
      </c>
      <c r="AI121" s="4">
        <v>97000</v>
      </c>
      <c r="AJ121" s="4">
        <v>97000</v>
      </c>
      <c r="AK121" s="4">
        <v>97000</v>
      </c>
      <c r="AL121" s="4">
        <v>97000</v>
      </c>
      <c r="AM121" s="4">
        <v>97000</v>
      </c>
      <c r="AN121" s="4">
        <v>97000</v>
      </c>
      <c r="AO121" s="4">
        <v>97000</v>
      </c>
      <c r="AP121" s="4">
        <v>97000</v>
      </c>
      <c r="AQ121" s="4">
        <v>97000</v>
      </c>
      <c r="AR121" s="4">
        <v>97000</v>
      </c>
      <c r="AS121" s="4">
        <v>97000</v>
      </c>
      <c r="AT121" s="4">
        <v>97000</v>
      </c>
      <c r="AU121" s="4">
        <v>97000</v>
      </c>
      <c r="AV121" s="4">
        <v>97000</v>
      </c>
      <c r="AW121" s="4">
        <v>97000</v>
      </c>
      <c r="AX121" s="4">
        <v>97000</v>
      </c>
      <c r="AY121" s="4">
        <v>97000</v>
      </c>
      <c r="AZ121" s="4">
        <v>97000</v>
      </c>
      <c r="BA121" s="4">
        <v>97000</v>
      </c>
      <c r="BB121" s="4">
        <v>97000</v>
      </c>
      <c r="BC121" s="4" t="s">
        <v>2</v>
      </c>
      <c r="BD121" s="4" t="s">
        <v>2</v>
      </c>
      <c r="BE121" s="4" t="s">
        <v>2</v>
      </c>
      <c r="BF121" s="4" t="s">
        <v>2</v>
      </c>
      <c r="BG121" s="4" t="s">
        <v>2</v>
      </c>
      <c r="BH121" s="4" t="s">
        <v>2</v>
      </c>
      <c r="BI121" s="4" t="s">
        <v>2</v>
      </c>
      <c r="BJ121" s="4" t="s">
        <v>2</v>
      </c>
      <c r="BK121" s="4" t="s">
        <v>2</v>
      </c>
      <c r="BL121" s="4" t="s">
        <v>2</v>
      </c>
    </row>
    <row r="122" spans="1:64" x14ac:dyDescent="0.2">
      <c r="A122" s="3" t="s">
        <v>122</v>
      </c>
      <c r="B122" s="4" t="s">
        <v>2</v>
      </c>
      <c r="C122" s="4" t="s">
        <v>2</v>
      </c>
      <c r="D122" s="4" t="s">
        <v>2</v>
      </c>
      <c r="E122" s="4" t="s">
        <v>2</v>
      </c>
      <c r="F122" s="4" t="s">
        <v>2</v>
      </c>
      <c r="G122" s="4" t="s">
        <v>2</v>
      </c>
      <c r="H122" s="4" t="s">
        <v>2</v>
      </c>
      <c r="I122" s="4" t="s">
        <v>2</v>
      </c>
      <c r="J122" s="4">
        <v>20000</v>
      </c>
      <c r="K122" s="4">
        <v>20000</v>
      </c>
      <c r="L122" s="4">
        <v>20000</v>
      </c>
      <c r="M122" s="4">
        <v>20000</v>
      </c>
      <c r="N122" s="4">
        <v>20000</v>
      </c>
      <c r="O122" s="4">
        <v>20000</v>
      </c>
      <c r="P122" s="4">
        <v>20000</v>
      </c>
      <c r="Q122" s="4">
        <v>20000</v>
      </c>
      <c r="R122" s="4">
        <v>20000</v>
      </c>
      <c r="S122" s="4">
        <v>20000</v>
      </c>
      <c r="T122" s="4">
        <v>20000</v>
      </c>
      <c r="U122" s="4" t="s">
        <v>2</v>
      </c>
      <c r="V122" s="4" t="s">
        <v>2</v>
      </c>
      <c r="W122" s="4" t="s">
        <v>2</v>
      </c>
      <c r="X122" s="4" t="s">
        <v>2</v>
      </c>
      <c r="Y122" s="4" t="s">
        <v>2</v>
      </c>
      <c r="Z122" s="4" t="s">
        <v>2</v>
      </c>
      <c r="AA122" s="4" t="s">
        <v>2</v>
      </c>
      <c r="AB122" s="4" t="s">
        <v>2</v>
      </c>
      <c r="AC122" s="4" t="s">
        <v>2</v>
      </c>
      <c r="AD122" s="4" t="s">
        <v>2</v>
      </c>
      <c r="AE122" s="4" t="s">
        <v>2</v>
      </c>
      <c r="AF122" s="4" t="s">
        <v>2</v>
      </c>
      <c r="AG122" s="4" t="s">
        <v>2</v>
      </c>
      <c r="AH122" s="4" t="s">
        <v>2</v>
      </c>
      <c r="AI122" s="4" t="s">
        <v>2</v>
      </c>
      <c r="AJ122" s="4" t="s">
        <v>2</v>
      </c>
      <c r="AK122" s="4" t="s">
        <v>2</v>
      </c>
      <c r="AL122" s="4" t="s">
        <v>2</v>
      </c>
      <c r="AM122" s="4" t="s">
        <v>2</v>
      </c>
      <c r="AN122" s="4" t="s">
        <v>2</v>
      </c>
      <c r="AO122" s="4" t="s">
        <v>2</v>
      </c>
      <c r="AP122" s="4" t="s">
        <v>2</v>
      </c>
      <c r="AQ122" s="4" t="s">
        <v>2</v>
      </c>
      <c r="AR122" s="4" t="s">
        <v>2</v>
      </c>
      <c r="AS122" s="4" t="s">
        <v>2</v>
      </c>
      <c r="AT122" s="4" t="s">
        <v>2</v>
      </c>
      <c r="AU122" s="4" t="s">
        <v>2</v>
      </c>
      <c r="AV122" s="4" t="s">
        <v>2</v>
      </c>
      <c r="AW122" s="4" t="s">
        <v>2</v>
      </c>
      <c r="AX122" s="4" t="s">
        <v>2</v>
      </c>
      <c r="AY122" s="4" t="s">
        <v>2</v>
      </c>
      <c r="AZ122" s="4" t="s">
        <v>2</v>
      </c>
      <c r="BA122" s="4" t="s">
        <v>2</v>
      </c>
      <c r="BB122" s="4" t="s">
        <v>2</v>
      </c>
      <c r="BC122" s="4" t="s">
        <v>2</v>
      </c>
      <c r="BD122" s="4" t="s">
        <v>2</v>
      </c>
      <c r="BE122" s="4" t="s">
        <v>2</v>
      </c>
      <c r="BF122" s="4" t="s">
        <v>2</v>
      </c>
      <c r="BG122" s="4" t="s">
        <v>2</v>
      </c>
      <c r="BH122" s="4" t="s">
        <v>2</v>
      </c>
      <c r="BI122" s="4" t="s">
        <v>2</v>
      </c>
      <c r="BJ122" s="4" t="s">
        <v>2</v>
      </c>
      <c r="BK122" s="4" t="s">
        <v>2</v>
      </c>
      <c r="BL122" s="4" t="s">
        <v>2</v>
      </c>
    </row>
    <row r="123" spans="1:64" x14ac:dyDescent="0.2">
      <c r="A123" s="3" t="s">
        <v>123</v>
      </c>
      <c r="B123" s="4" t="s">
        <v>2</v>
      </c>
      <c r="C123" s="4" t="s">
        <v>2</v>
      </c>
      <c r="D123" s="4" t="s">
        <v>2</v>
      </c>
      <c r="E123" s="4" t="s">
        <v>2</v>
      </c>
      <c r="F123" s="4" t="s">
        <v>2</v>
      </c>
      <c r="G123" s="4" t="s">
        <v>2</v>
      </c>
      <c r="H123" s="4" t="s">
        <v>2</v>
      </c>
      <c r="I123" s="4" t="s">
        <v>2</v>
      </c>
      <c r="J123" s="4" t="s">
        <v>2</v>
      </c>
      <c r="K123" s="4" t="s">
        <v>2</v>
      </c>
      <c r="L123" s="4" t="s">
        <v>2</v>
      </c>
      <c r="M123" s="4" t="s">
        <v>2</v>
      </c>
      <c r="N123" s="4" t="s">
        <v>2</v>
      </c>
      <c r="O123" s="4" t="s">
        <v>2</v>
      </c>
      <c r="P123" s="4" t="s">
        <v>2</v>
      </c>
      <c r="Q123" s="4" t="s">
        <v>2</v>
      </c>
      <c r="R123" s="4" t="s">
        <v>2</v>
      </c>
      <c r="S123" s="4">
        <v>275000</v>
      </c>
      <c r="T123" s="4">
        <v>275000</v>
      </c>
      <c r="U123" s="4">
        <v>275000</v>
      </c>
      <c r="V123" s="4">
        <v>275000</v>
      </c>
      <c r="W123" s="4">
        <v>275000</v>
      </c>
      <c r="X123" s="4">
        <v>275000</v>
      </c>
      <c r="Y123" s="4">
        <v>275000</v>
      </c>
      <c r="Z123" s="4">
        <v>275000</v>
      </c>
      <c r="AA123" s="4">
        <v>275000</v>
      </c>
      <c r="AB123" s="4">
        <v>275000</v>
      </c>
      <c r="AC123" s="4">
        <v>275000</v>
      </c>
      <c r="AD123" s="4">
        <v>275000</v>
      </c>
      <c r="AE123" s="4">
        <v>275000</v>
      </c>
      <c r="AF123" s="4">
        <v>275000</v>
      </c>
      <c r="AG123" s="4">
        <v>275000</v>
      </c>
      <c r="AH123" s="4">
        <v>275000</v>
      </c>
      <c r="AI123" s="4">
        <v>275000</v>
      </c>
      <c r="AJ123" s="4">
        <v>275000</v>
      </c>
      <c r="AK123" s="4">
        <v>275000</v>
      </c>
      <c r="AL123" s="4">
        <v>275000</v>
      </c>
      <c r="AM123" s="4">
        <v>275000</v>
      </c>
      <c r="AN123" s="4">
        <v>275000</v>
      </c>
      <c r="AO123" s="4">
        <v>275000</v>
      </c>
      <c r="AP123" s="4">
        <v>275000</v>
      </c>
      <c r="AQ123" s="4">
        <v>253846.15384615381</v>
      </c>
      <c r="AR123" s="4">
        <v>253846.15384615381</v>
      </c>
      <c r="AS123" s="4">
        <v>253846.15384615381</v>
      </c>
      <c r="AT123" s="4">
        <v>253846.15384615381</v>
      </c>
      <c r="AU123" s="4">
        <v>253846.15384615381</v>
      </c>
      <c r="AV123" s="4">
        <v>253846.15384615381</v>
      </c>
      <c r="AW123" s="4">
        <v>253846.15384615381</v>
      </c>
      <c r="AX123" s="4">
        <v>253846.15384615381</v>
      </c>
      <c r="AY123" s="4">
        <v>253846.15384615381</v>
      </c>
      <c r="AZ123" s="4">
        <v>253846.15384615381</v>
      </c>
      <c r="BA123" s="4">
        <v>253846.15384615381</v>
      </c>
      <c r="BB123" s="4">
        <v>253846.15384615381</v>
      </c>
      <c r="BC123" s="4">
        <v>253846.15384615381</v>
      </c>
      <c r="BD123" s="4" t="s">
        <v>2</v>
      </c>
      <c r="BE123" s="4" t="s">
        <v>2</v>
      </c>
      <c r="BF123" s="4" t="s">
        <v>2</v>
      </c>
      <c r="BG123" s="4" t="s">
        <v>2</v>
      </c>
      <c r="BH123" s="4" t="s">
        <v>2</v>
      </c>
      <c r="BI123" s="4" t="s">
        <v>2</v>
      </c>
      <c r="BJ123" s="4" t="s">
        <v>2</v>
      </c>
      <c r="BK123" s="4" t="s">
        <v>2</v>
      </c>
      <c r="BL123" s="4" t="s">
        <v>2</v>
      </c>
    </row>
    <row r="124" spans="1:64" x14ac:dyDescent="0.2">
      <c r="A124" s="3" t="s">
        <v>124</v>
      </c>
      <c r="B124" s="4" t="s">
        <v>2</v>
      </c>
      <c r="C124" s="4" t="s">
        <v>2</v>
      </c>
      <c r="D124" s="4" t="s">
        <v>2</v>
      </c>
      <c r="E124" s="4" t="s">
        <v>2</v>
      </c>
      <c r="F124" s="4" t="s">
        <v>2</v>
      </c>
      <c r="G124" s="4" t="s">
        <v>2</v>
      </c>
      <c r="H124" s="4" t="s">
        <v>2</v>
      </c>
      <c r="I124" s="4" t="s">
        <v>2</v>
      </c>
      <c r="J124" s="4" t="s">
        <v>2</v>
      </c>
      <c r="K124" s="4" t="s">
        <v>2</v>
      </c>
      <c r="L124" s="4" t="s">
        <v>2</v>
      </c>
      <c r="M124" s="4" t="s">
        <v>2</v>
      </c>
      <c r="N124" s="4" t="s">
        <v>2</v>
      </c>
      <c r="O124" s="4" t="s">
        <v>2</v>
      </c>
      <c r="P124" s="4" t="s">
        <v>2</v>
      </c>
      <c r="Q124" s="4" t="s">
        <v>2</v>
      </c>
      <c r="R124" s="4" t="s">
        <v>2</v>
      </c>
      <c r="S124" s="4" t="s">
        <v>2</v>
      </c>
      <c r="T124" s="4" t="s">
        <v>2</v>
      </c>
      <c r="U124" s="4" t="s">
        <v>2</v>
      </c>
      <c r="V124" s="4">
        <v>300000</v>
      </c>
      <c r="W124" s="4">
        <v>300000</v>
      </c>
      <c r="X124" s="4">
        <v>300000</v>
      </c>
      <c r="Y124" s="4">
        <v>300000</v>
      </c>
      <c r="Z124" s="4">
        <v>300000</v>
      </c>
      <c r="AA124" s="4">
        <v>300000</v>
      </c>
      <c r="AB124" s="4">
        <v>300000</v>
      </c>
      <c r="AC124" s="4">
        <v>300000</v>
      </c>
      <c r="AD124" s="4">
        <v>300000</v>
      </c>
      <c r="AE124" s="4">
        <v>300000</v>
      </c>
      <c r="AF124" s="4">
        <v>300000</v>
      </c>
      <c r="AG124" s="4">
        <v>300000</v>
      </c>
      <c r="AH124" s="4">
        <v>300000</v>
      </c>
      <c r="AI124" s="4">
        <v>300000</v>
      </c>
      <c r="AJ124" s="4">
        <v>300000</v>
      </c>
      <c r="AK124" s="4" t="s">
        <v>2</v>
      </c>
      <c r="AL124" s="4" t="s">
        <v>2</v>
      </c>
      <c r="AM124" s="4" t="s">
        <v>2</v>
      </c>
      <c r="AN124" s="4" t="s">
        <v>2</v>
      </c>
      <c r="AO124" s="4" t="s">
        <v>2</v>
      </c>
      <c r="AP124" s="4" t="s">
        <v>2</v>
      </c>
      <c r="AQ124" s="4" t="s">
        <v>2</v>
      </c>
      <c r="AR124" s="4" t="s">
        <v>2</v>
      </c>
      <c r="AS124" s="4" t="s">
        <v>2</v>
      </c>
      <c r="AT124" s="4" t="s">
        <v>2</v>
      </c>
      <c r="AU124" s="4" t="s">
        <v>2</v>
      </c>
      <c r="AV124" s="4" t="s">
        <v>2</v>
      </c>
      <c r="AW124" s="4" t="s">
        <v>2</v>
      </c>
      <c r="AX124" s="4" t="s">
        <v>2</v>
      </c>
      <c r="AY124" s="4" t="s">
        <v>2</v>
      </c>
      <c r="AZ124" s="4" t="s">
        <v>2</v>
      </c>
      <c r="BA124" s="4" t="s">
        <v>2</v>
      </c>
      <c r="BB124" s="4" t="s">
        <v>2</v>
      </c>
      <c r="BC124" s="4" t="s">
        <v>2</v>
      </c>
      <c r="BD124" s="4" t="s">
        <v>2</v>
      </c>
      <c r="BE124" s="4" t="s">
        <v>2</v>
      </c>
      <c r="BF124" s="4" t="s">
        <v>2</v>
      </c>
      <c r="BG124" s="4" t="s">
        <v>2</v>
      </c>
      <c r="BH124" s="4" t="s">
        <v>2</v>
      </c>
      <c r="BI124" s="4" t="s">
        <v>2</v>
      </c>
      <c r="BJ124" s="4" t="s">
        <v>2</v>
      </c>
      <c r="BK124" s="4" t="s">
        <v>2</v>
      </c>
      <c r="BL124" s="4" t="s">
        <v>2</v>
      </c>
    </row>
    <row r="125" spans="1:64" x14ac:dyDescent="0.2">
      <c r="A125" s="3" t="s">
        <v>125</v>
      </c>
      <c r="B125" s="4" t="s">
        <v>2</v>
      </c>
      <c r="C125" s="4" t="s">
        <v>2</v>
      </c>
      <c r="D125" s="4" t="s">
        <v>2</v>
      </c>
      <c r="E125" s="4" t="s">
        <v>2</v>
      </c>
      <c r="F125" s="4" t="s">
        <v>2</v>
      </c>
      <c r="G125" s="4" t="s">
        <v>2</v>
      </c>
      <c r="H125" s="4" t="s">
        <v>2</v>
      </c>
      <c r="I125" s="4" t="s">
        <v>2</v>
      </c>
      <c r="J125" s="4">
        <v>20000</v>
      </c>
      <c r="K125" s="4">
        <v>20000</v>
      </c>
      <c r="L125" s="4">
        <v>20000</v>
      </c>
      <c r="M125" s="4">
        <v>20000</v>
      </c>
      <c r="N125" s="4">
        <v>20000</v>
      </c>
      <c r="O125" s="4">
        <v>20000</v>
      </c>
      <c r="P125" s="4">
        <v>20000</v>
      </c>
      <c r="Q125" s="4">
        <v>20000</v>
      </c>
      <c r="R125" s="4">
        <v>20000</v>
      </c>
      <c r="S125" s="4">
        <v>20000</v>
      </c>
      <c r="T125" s="4">
        <v>20000</v>
      </c>
      <c r="U125" s="4">
        <v>20000</v>
      </c>
      <c r="V125" s="4">
        <v>30000</v>
      </c>
      <c r="W125" s="4">
        <v>30000</v>
      </c>
      <c r="X125" s="4">
        <v>30000</v>
      </c>
      <c r="Y125" s="4">
        <v>30000</v>
      </c>
      <c r="Z125" s="4">
        <v>30000</v>
      </c>
      <c r="AA125" s="4">
        <v>30000</v>
      </c>
      <c r="AB125" s="4">
        <v>30000</v>
      </c>
      <c r="AC125" s="4">
        <v>30000</v>
      </c>
      <c r="AD125" s="4">
        <v>30000</v>
      </c>
      <c r="AE125" s="4">
        <v>30000</v>
      </c>
      <c r="AF125" s="4">
        <v>30000</v>
      </c>
      <c r="AG125" s="4">
        <v>30000</v>
      </c>
      <c r="AH125" s="4">
        <v>30000</v>
      </c>
      <c r="AI125" s="4">
        <v>30000</v>
      </c>
      <c r="AJ125" s="4">
        <v>30000</v>
      </c>
      <c r="AK125" s="4">
        <v>30000</v>
      </c>
      <c r="AL125" s="4">
        <v>30000</v>
      </c>
      <c r="AM125" s="4">
        <v>30000</v>
      </c>
      <c r="AN125" s="4">
        <v>30000</v>
      </c>
      <c r="AO125" s="4">
        <v>30000</v>
      </c>
      <c r="AP125" s="4">
        <v>30000</v>
      </c>
      <c r="AQ125" s="4">
        <v>30000</v>
      </c>
      <c r="AR125" s="4">
        <v>30000</v>
      </c>
      <c r="AS125" s="4">
        <v>30000</v>
      </c>
      <c r="AT125" s="4" t="s">
        <v>2</v>
      </c>
      <c r="AU125" s="4" t="s">
        <v>2</v>
      </c>
      <c r="AV125" s="4" t="s">
        <v>2</v>
      </c>
      <c r="AW125" s="4" t="s">
        <v>2</v>
      </c>
      <c r="AX125" s="4" t="s">
        <v>2</v>
      </c>
      <c r="AY125" s="4" t="s">
        <v>2</v>
      </c>
      <c r="AZ125" s="4" t="s">
        <v>2</v>
      </c>
      <c r="BA125" s="4" t="s">
        <v>2</v>
      </c>
      <c r="BB125" s="4" t="s">
        <v>2</v>
      </c>
      <c r="BC125" s="4" t="s">
        <v>2</v>
      </c>
      <c r="BD125" s="4" t="s">
        <v>2</v>
      </c>
      <c r="BE125" s="4" t="s">
        <v>2</v>
      </c>
      <c r="BF125" s="4" t="s">
        <v>2</v>
      </c>
      <c r="BG125" s="4" t="s">
        <v>2</v>
      </c>
      <c r="BH125" s="4" t="s">
        <v>2</v>
      </c>
      <c r="BI125" s="4" t="s">
        <v>2</v>
      </c>
      <c r="BJ125" s="4" t="s">
        <v>2</v>
      </c>
      <c r="BK125" s="4" t="s">
        <v>2</v>
      </c>
      <c r="BL125" s="4" t="s">
        <v>2</v>
      </c>
    </row>
    <row r="126" spans="1:64" x14ac:dyDescent="0.2">
      <c r="A126" s="3" t="s">
        <v>126</v>
      </c>
      <c r="B126" s="4">
        <v>34200</v>
      </c>
      <c r="C126" s="4">
        <v>34200</v>
      </c>
      <c r="D126" s="4">
        <v>34200</v>
      </c>
      <c r="E126" s="4">
        <v>34200</v>
      </c>
      <c r="F126" s="4">
        <v>10200</v>
      </c>
      <c r="G126" s="4">
        <v>10200</v>
      </c>
      <c r="H126" s="4">
        <v>10200</v>
      </c>
      <c r="I126" s="4">
        <v>10200</v>
      </c>
      <c r="J126" s="4">
        <v>10200</v>
      </c>
      <c r="K126" s="4">
        <v>10200</v>
      </c>
      <c r="L126" s="4">
        <v>10200</v>
      </c>
      <c r="M126" s="4">
        <v>10200</v>
      </c>
      <c r="N126" s="4">
        <v>10200</v>
      </c>
      <c r="O126" s="4" t="s">
        <v>2</v>
      </c>
      <c r="P126" s="4" t="s">
        <v>2</v>
      </c>
      <c r="Q126" s="4" t="s">
        <v>2</v>
      </c>
      <c r="R126" s="4" t="s">
        <v>2</v>
      </c>
      <c r="S126" s="4" t="s">
        <v>2</v>
      </c>
      <c r="T126" s="4" t="s">
        <v>2</v>
      </c>
      <c r="U126" s="4" t="s">
        <v>2</v>
      </c>
      <c r="V126" s="4" t="s">
        <v>2</v>
      </c>
      <c r="W126" s="4" t="s">
        <v>2</v>
      </c>
      <c r="X126" s="4" t="s">
        <v>2</v>
      </c>
      <c r="Y126" s="4" t="s">
        <v>2</v>
      </c>
      <c r="Z126" s="4" t="s">
        <v>2</v>
      </c>
      <c r="AA126" s="4" t="s">
        <v>2</v>
      </c>
      <c r="AB126" s="4" t="s">
        <v>2</v>
      </c>
      <c r="AC126" s="4" t="s">
        <v>2</v>
      </c>
      <c r="AD126" s="4" t="s">
        <v>2</v>
      </c>
      <c r="AE126" s="4" t="s">
        <v>2</v>
      </c>
      <c r="AF126" s="4" t="s">
        <v>2</v>
      </c>
      <c r="AG126" s="4" t="s">
        <v>2</v>
      </c>
      <c r="AH126" s="4" t="s">
        <v>2</v>
      </c>
      <c r="AI126" s="4" t="s">
        <v>2</v>
      </c>
      <c r="AJ126" s="4" t="s">
        <v>2</v>
      </c>
      <c r="AK126" s="4" t="s">
        <v>2</v>
      </c>
      <c r="AL126" s="4" t="s">
        <v>2</v>
      </c>
      <c r="AM126" s="4" t="s">
        <v>2</v>
      </c>
      <c r="AN126" s="4" t="s">
        <v>2</v>
      </c>
      <c r="AO126" s="4" t="s">
        <v>2</v>
      </c>
      <c r="AP126" s="4" t="s">
        <v>2</v>
      </c>
      <c r="AQ126" s="4" t="s">
        <v>2</v>
      </c>
      <c r="AR126" s="4" t="s">
        <v>2</v>
      </c>
      <c r="AS126" s="4" t="s">
        <v>2</v>
      </c>
      <c r="AT126" s="4" t="s">
        <v>2</v>
      </c>
      <c r="AU126" s="4" t="s">
        <v>2</v>
      </c>
      <c r="AV126" s="4" t="s">
        <v>2</v>
      </c>
      <c r="AW126" s="4" t="s">
        <v>2</v>
      </c>
      <c r="AX126" s="4" t="s">
        <v>2</v>
      </c>
      <c r="AY126" s="4" t="s">
        <v>2</v>
      </c>
      <c r="AZ126" s="4" t="s">
        <v>2</v>
      </c>
      <c r="BA126" s="4" t="s">
        <v>2</v>
      </c>
      <c r="BB126" s="4" t="s">
        <v>2</v>
      </c>
      <c r="BC126" s="4" t="s">
        <v>2</v>
      </c>
      <c r="BD126" s="4" t="s">
        <v>2</v>
      </c>
      <c r="BE126" s="4" t="s">
        <v>2</v>
      </c>
      <c r="BF126" s="4" t="s">
        <v>2</v>
      </c>
      <c r="BG126" s="4" t="s">
        <v>2</v>
      </c>
      <c r="BH126" s="4" t="s">
        <v>2</v>
      </c>
      <c r="BI126" s="4" t="s">
        <v>2</v>
      </c>
      <c r="BJ126" s="4" t="s">
        <v>2</v>
      </c>
      <c r="BK126" s="4" t="s">
        <v>2</v>
      </c>
      <c r="BL126" s="4" t="s">
        <v>2</v>
      </c>
    </row>
    <row r="127" spans="1:64" x14ac:dyDescent="0.2">
      <c r="A127" s="3" t="s">
        <v>127</v>
      </c>
      <c r="B127" s="4" t="s">
        <v>2</v>
      </c>
      <c r="C127" s="4" t="s">
        <v>2</v>
      </c>
      <c r="D127" s="4" t="s">
        <v>2</v>
      </c>
      <c r="E127" s="4" t="s">
        <v>2</v>
      </c>
      <c r="F127" s="4" t="s">
        <v>2</v>
      </c>
      <c r="G127" s="4" t="s">
        <v>2</v>
      </c>
      <c r="H127" s="4" t="s">
        <v>2</v>
      </c>
      <c r="I127" s="4" t="s">
        <v>2</v>
      </c>
      <c r="J127" s="4" t="s">
        <v>2</v>
      </c>
      <c r="K127" s="4" t="s">
        <v>2</v>
      </c>
      <c r="L127" s="4" t="s">
        <v>2</v>
      </c>
      <c r="M127" s="4" t="s">
        <v>2</v>
      </c>
      <c r="N127" s="4" t="s">
        <v>2</v>
      </c>
      <c r="O127" s="4" t="s">
        <v>2</v>
      </c>
      <c r="P127" s="4" t="s">
        <v>2</v>
      </c>
      <c r="Q127" s="4" t="s">
        <v>2</v>
      </c>
      <c r="R127" s="4" t="s">
        <v>2</v>
      </c>
      <c r="S127" s="4" t="s">
        <v>2</v>
      </c>
      <c r="T127" s="4" t="s">
        <v>2</v>
      </c>
      <c r="U127" s="4" t="s">
        <v>2</v>
      </c>
      <c r="V127" s="4">
        <v>137000</v>
      </c>
      <c r="W127" s="4">
        <v>137000</v>
      </c>
      <c r="X127" s="4">
        <v>137000</v>
      </c>
      <c r="Y127" s="4">
        <v>137000</v>
      </c>
      <c r="Z127" s="4">
        <v>137000</v>
      </c>
      <c r="AA127" s="4">
        <v>137000</v>
      </c>
      <c r="AB127" s="4">
        <v>137000</v>
      </c>
      <c r="AC127" s="4">
        <v>137000</v>
      </c>
      <c r="AD127" s="4">
        <v>137000</v>
      </c>
      <c r="AE127" s="4">
        <v>137000</v>
      </c>
      <c r="AF127" s="4">
        <v>137000</v>
      </c>
      <c r="AG127" s="4">
        <v>137000</v>
      </c>
      <c r="AH127" s="4">
        <v>137000</v>
      </c>
      <c r="AI127" s="4">
        <v>137000</v>
      </c>
      <c r="AJ127" s="4">
        <v>137000</v>
      </c>
      <c r="AK127" s="4">
        <v>137000</v>
      </c>
      <c r="AL127" s="4">
        <v>137000</v>
      </c>
      <c r="AM127" s="4">
        <v>137000</v>
      </c>
      <c r="AN127" s="4">
        <v>137000</v>
      </c>
      <c r="AO127" s="4">
        <v>137000</v>
      </c>
      <c r="AP127" s="4">
        <v>137000</v>
      </c>
      <c r="AQ127" s="4">
        <v>137000</v>
      </c>
      <c r="AR127" s="4">
        <v>137000</v>
      </c>
      <c r="AS127" s="4">
        <v>137000</v>
      </c>
      <c r="AT127" s="4">
        <v>137000</v>
      </c>
      <c r="AU127" s="4">
        <v>137000</v>
      </c>
      <c r="AV127" s="4">
        <v>137000</v>
      </c>
      <c r="AW127" s="4">
        <v>137000</v>
      </c>
      <c r="AX127" s="4">
        <v>137000</v>
      </c>
      <c r="AY127" s="4">
        <v>137000</v>
      </c>
      <c r="AZ127" s="4">
        <v>137000</v>
      </c>
      <c r="BA127" s="4">
        <v>137000</v>
      </c>
      <c r="BB127" s="4">
        <v>137000</v>
      </c>
      <c r="BC127" s="4">
        <v>137000</v>
      </c>
      <c r="BD127" s="4">
        <v>137000</v>
      </c>
      <c r="BE127" s="4">
        <v>137000</v>
      </c>
      <c r="BF127" s="4" t="s">
        <v>2</v>
      </c>
      <c r="BG127" s="4" t="s">
        <v>2</v>
      </c>
      <c r="BH127" s="4" t="s">
        <v>2</v>
      </c>
      <c r="BI127" s="4" t="s">
        <v>2</v>
      </c>
      <c r="BJ127" s="4" t="s">
        <v>2</v>
      </c>
      <c r="BK127" s="4" t="s">
        <v>2</v>
      </c>
      <c r="BL127" s="4" t="s">
        <v>2</v>
      </c>
    </row>
    <row r="128" spans="1:64" x14ac:dyDescent="0.2">
      <c r="A128" s="3" t="s">
        <v>128</v>
      </c>
      <c r="B128" s="4" t="s">
        <v>2</v>
      </c>
      <c r="C128" s="4" t="s">
        <v>2</v>
      </c>
      <c r="D128" s="4" t="s">
        <v>2</v>
      </c>
      <c r="E128" s="4" t="s">
        <v>2</v>
      </c>
      <c r="F128" s="4" t="s">
        <v>2</v>
      </c>
      <c r="G128" s="4" t="s">
        <v>2</v>
      </c>
      <c r="H128" s="4" t="s">
        <v>2</v>
      </c>
      <c r="I128" s="4" t="s">
        <v>2</v>
      </c>
      <c r="J128" s="4" t="s">
        <v>2</v>
      </c>
      <c r="K128" s="4" t="s">
        <v>2</v>
      </c>
      <c r="L128" s="4" t="s">
        <v>2</v>
      </c>
      <c r="M128" s="4" t="s">
        <v>2</v>
      </c>
      <c r="N128" s="4" t="s">
        <v>2</v>
      </c>
      <c r="O128" s="4" t="s">
        <v>2</v>
      </c>
      <c r="P128" s="4" t="s">
        <v>2</v>
      </c>
      <c r="Q128" s="4" t="s">
        <v>2</v>
      </c>
      <c r="R128" s="4" t="s">
        <v>2</v>
      </c>
      <c r="S128" s="4" t="s">
        <v>2</v>
      </c>
      <c r="T128" s="4" t="s">
        <v>2</v>
      </c>
      <c r="U128" s="4" t="s">
        <v>2</v>
      </c>
      <c r="V128" s="4" t="s">
        <v>2</v>
      </c>
      <c r="W128" s="4" t="s">
        <v>2</v>
      </c>
      <c r="X128" s="4" t="s">
        <v>2</v>
      </c>
      <c r="Y128" s="4" t="s">
        <v>2</v>
      </c>
      <c r="Z128" s="4" t="s">
        <v>2</v>
      </c>
      <c r="AA128" s="4" t="s">
        <v>2</v>
      </c>
      <c r="AB128" s="4" t="s">
        <v>2</v>
      </c>
      <c r="AC128" s="4" t="s">
        <v>2</v>
      </c>
      <c r="AD128" s="4" t="s">
        <v>2</v>
      </c>
      <c r="AE128" s="4" t="s">
        <v>2</v>
      </c>
      <c r="AF128" s="4" t="s">
        <v>2</v>
      </c>
      <c r="AG128" s="4" t="s">
        <v>2</v>
      </c>
      <c r="AH128" s="4">
        <v>105999.95999999999</v>
      </c>
      <c r="AI128" s="4">
        <v>105999.95999999999</v>
      </c>
      <c r="AJ128" s="4">
        <v>105999.95999999999</v>
      </c>
      <c r="AK128" s="4">
        <v>105999.95999999999</v>
      </c>
      <c r="AL128" s="4" t="s">
        <v>2</v>
      </c>
      <c r="AM128" s="4" t="s">
        <v>2</v>
      </c>
      <c r="AN128" s="4" t="s">
        <v>2</v>
      </c>
      <c r="AO128" s="4" t="s">
        <v>2</v>
      </c>
      <c r="AP128" s="4" t="s">
        <v>2</v>
      </c>
      <c r="AQ128" s="4" t="s">
        <v>2</v>
      </c>
      <c r="AR128" s="4" t="s">
        <v>2</v>
      </c>
      <c r="AS128" s="4" t="s">
        <v>2</v>
      </c>
      <c r="AT128" s="4" t="s">
        <v>2</v>
      </c>
      <c r="AU128" s="4" t="s">
        <v>2</v>
      </c>
      <c r="AV128" s="4" t="s">
        <v>2</v>
      </c>
      <c r="AW128" s="4" t="s">
        <v>2</v>
      </c>
      <c r="AX128" s="4" t="s">
        <v>2</v>
      </c>
      <c r="AY128" s="4" t="s">
        <v>2</v>
      </c>
      <c r="AZ128" s="4" t="s">
        <v>2</v>
      </c>
      <c r="BA128" s="4" t="s">
        <v>2</v>
      </c>
      <c r="BB128" s="4" t="s">
        <v>2</v>
      </c>
      <c r="BC128" s="4" t="s">
        <v>2</v>
      </c>
      <c r="BD128" s="4" t="s">
        <v>2</v>
      </c>
      <c r="BE128" s="4" t="s">
        <v>2</v>
      </c>
      <c r="BF128" s="4" t="s">
        <v>2</v>
      </c>
      <c r="BG128" s="4" t="s">
        <v>2</v>
      </c>
      <c r="BH128" s="4" t="s">
        <v>2</v>
      </c>
      <c r="BI128" s="4" t="s">
        <v>2</v>
      </c>
      <c r="BJ128" s="4" t="s">
        <v>2</v>
      </c>
      <c r="BK128" s="4" t="s">
        <v>2</v>
      </c>
      <c r="BL128" s="4" t="s">
        <v>2</v>
      </c>
    </row>
    <row r="129" spans="1:64" x14ac:dyDescent="0.2">
      <c r="A129" s="3" t="s">
        <v>129</v>
      </c>
      <c r="B129" s="4" t="s">
        <v>2</v>
      </c>
      <c r="C129" s="4" t="s">
        <v>2</v>
      </c>
      <c r="D129" s="4" t="s">
        <v>2</v>
      </c>
      <c r="E129" s="4" t="s">
        <v>2</v>
      </c>
      <c r="F129" s="4" t="s">
        <v>2</v>
      </c>
      <c r="G129" s="4" t="s">
        <v>2</v>
      </c>
      <c r="H129" s="4" t="s">
        <v>2</v>
      </c>
      <c r="I129" s="4" t="s">
        <v>2</v>
      </c>
      <c r="J129" s="4" t="s">
        <v>2</v>
      </c>
      <c r="K129" s="4" t="s">
        <v>2</v>
      </c>
      <c r="L129" s="4" t="s">
        <v>2</v>
      </c>
      <c r="M129" s="4" t="s">
        <v>2</v>
      </c>
      <c r="N129" s="4" t="s">
        <v>2</v>
      </c>
      <c r="O129" s="4" t="s">
        <v>2</v>
      </c>
      <c r="P129" s="4" t="s">
        <v>2</v>
      </c>
      <c r="Q129" s="4" t="s">
        <v>2</v>
      </c>
      <c r="R129" s="4" t="s">
        <v>2</v>
      </c>
      <c r="S129" s="4" t="s">
        <v>2</v>
      </c>
      <c r="T129" s="4" t="s">
        <v>2</v>
      </c>
      <c r="U129" s="4" t="s">
        <v>2</v>
      </c>
      <c r="V129" s="4" t="s">
        <v>2</v>
      </c>
      <c r="W129" s="4" t="s">
        <v>2</v>
      </c>
      <c r="X129" s="4" t="s">
        <v>2</v>
      </c>
      <c r="Y129" s="4">
        <v>102000</v>
      </c>
      <c r="Z129" s="4">
        <v>102000</v>
      </c>
      <c r="AA129" s="4">
        <v>102000</v>
      </c>
      <c r="AB129" s="4">
        <v>102000</v>
      </c>
      <c r="AC129" s="4">
        <v>102000</v>
      </c>
      <c r="AD129" s="4">
        <v>102000</v>
      </c>
      <c r="AE129" s="4">
        <v>102000</v>
      </c>
      <c r="AF129" s="4">
        <v>102000</v>
      </c>
      <c r="AG129" s="4">
        <v>102000</v>
      </c>
      <c r="AH129" s="4">
        <v>102000</v>
      </c>
      <c r="AI129" s="4">
        <v>102000</v>
      </c>
      <c r="AJ129" s="4">
        <v>102000</v>
      </c>
      <c r="AK129" s="4" t="s">
        <v>2</v>
      </c>
      <c r="AL129" s="4" t="s">
        <v>2</v>
      </c>
      <c r="AM129" s="4" t="s">
        <v>2</v>
      </c>
      <c r="AN129" s="4" t="s">
        <v>2</v>
      </c>
      <c r="AO129" s="4" t="s">
        <v>2</v>
      </c>
      <c r="AP129" s="4" t="s">
        <v>2</v>
      </c>
      <c r="AQ129" s="4" t="s">
        <v>2</v>
      </c>
      <c r="AR129" s="4" t="s">
        <v>2</v>
      </c>
      <c r="AS129" s="4" t="s">
        <v>2</v>
      </c>
      <c r="AT129" s="4" t="s">
        <v>2</v>
      </c>
      <c r="AU129" s="4" t="s">
        <v>2</v>
      </c>
      <c r="AV129" s="4" t="s">
        <v>2</v>
      </c>
      <c r="AW129" s="4" t="s">
        <v>2</v>
      </c>
      <c r="AX129" s="4" t="s">
        <v>2</v>
      </c>
      <c r="AY129" s="4" t="s">
        <v>2</v>
      </c>
      <c r="AZ129" s="4" t="s">
        <v>2</v>
      </c>
      <c r="BA129" s="4" t="s">
        <v>2</v>
      </c>
      <c r="BB129" s="4" t="s">
        <v>2</v>
      </c>
      <c r="BC129" s="4" t="s">
        <v>2</v>
      </c>
      <c r="BD129" s="4" t="s">
        <v>2</v>
      </c>
      <c r="BE129" s="4" t="s">
        <v>2</v>
      </c>
      <c r="BF129" s="4" t="s">
        <v>2</v>
      </c>
      <c r="BG129" s="4" t="s">
        <v>2</v>
      </c>
      <c r="BH129" s="4" t="s">
        <v>2</v>
      </c>
      <c r="BI129" s="4" t="s">
        <v>2</v>
      </c>
      <c r="BJ129" s="4" t="s">
        <v>2</v>
      </c>
      <c r="BK129" s="4" t="s">
        <v>2</v>
      </c>
      <c r="BL129" s="4" t="s">
        <v>2</v>
      </c>
    </row>
    <row r="130" spans="1:64" x14ac:dyDescent="0.2">
      <c r="A130" s="3" t="s">
        <v>130</v>
      </c>
      <c r="B130" s="4" t="s">
        <v>2</v>
      </c>
      <c r="C130" s="4">
        <v>60000</v>
      </c>
      <c r="D130" s="4">
        <v>60000</v>
      </c>
      <c r="E130" s="4">
        <v>60000</v>
      </c>
      <c r="F130" s="4">
        <v>60000</v>
      </c>
      <c r="G130" s="4">
        <v>60000</v>
      </c>
      <c r="H130" s="4">
        <v>60000</v>
      </c>
      <c r="I130" s="4">
        <v>60000</v>
      </c>
      <c r="J130" s="4">
        <v>60000</v>
      </c>
      <c r="K130" s="4">
        <v>60000</v>
      </c>
      <c r="L130" s="4">
        <v>60000</v>
      </c>
      <c r="M130" s="4">
        <v>60000</v>
      </c>
      <c r="N130" s="4">
        <v>60000</v>
      </c>
      <c r="O130" s="4">
        <v>65000</v>
      </c>
      <c r="P130" s="4">
        <v>65000</v>
      </c>
      <c r="Q130" s="4" t="s">
        <v>2</v>
      </c>
      <c r="R130" s="4" t="s">
        <v>2</v>
      </c>
      <c r="S130" s="4" t="s">
        <v>2</v>
      </c>
      <c r="T130" s="4" t="s">
        <v>2</v>
      </c>
      <c r="U130" s="4" t="s">
        <v>2</v>
      </c>
      <c r="V130" s="4" t="s">
        <v>2</v>
      </c>
      <c r="W130" s="4" t="s">
        <v>2</v>
      </c>
      <c r="X130" s="4" t="s">
        <v>2</v>
      </c>
      <c r="Y130" s="4" t="s">
        <v>2</v>
      </c>
      <c r="Z130" s="4" t="s">
        <v>2</v>
      </c>
      <c r="AA130" s="4" t="s">
        <v>2</v>
      </c>
      <c r="AB130" s="4" t="s">
        <v>2</v>
      </c>
      <c r="AC130" s="4" t="s">
        <v>2</v>
      </c>
      <c r="AD130" s="4" t="s">
        <v>2</v>
      </c>
      <c r="AE130" s="4" t="s">
        <v>2</v>
      </c>
      <c r="AF130" s="4" t="s">
        <v>2</v>
      </c>
      <c r="AG130" s="4" t="s">
        <v>2</v>
      </c>
      <c r="AH130" s="4" t="s">
        <v>2</v>
      </c>
      <c r="AI130" s="4" t="s">
        <v>2</v>
      </c>
      <c r="AJ130" s="4" t="s">
        <v>2</v>
      </c>
      <c r="AK130" s="4" t="s">
        <v>2</v>
      </c>
      <c r="AL130" s="4" t="s">
        <v>2</v>
      </c>
      <c r="AM130" s="4" t="s">
        <v>2</v>
      </c>
      <c r="AN130" s="4" t="s">
        <v>2</v>
      </c>
      <c r="AO130" s="4" t="s">
        <v>2</v>
      </c>
      <c r="AP130" s="4" t="s">
        <v>2</v>
      </c>
      <c r="AQ130" s="4" t="s">
        <v>2</v>
      </c>
      <c r="AR130" s="4" t="s">
        <v>2</v>
      </c>
      <c r="AS130" s="4" t="s">
        <v>2</v>
      </c>
      <c r="AT130" s="4" t="s">
        <v>2</v>
      </c>
      <c r="AU130" s="4" t="s">
        <v>2</v>
      </c>
      <c r="AV130" s="4" t="s">
        <v>2</v>
      </c>
      <c r="AW130" s="4" t="s">
        <v>2</v>
      </c>
      <c r="AX130" s="4" t="s">
        <v>2</v>
      </c>
      <c r="AY130" s="4" t="s">
        <v>2</v>
      </c>
      <c r="AZ130" s="4" t="s">
        <v>2</v>
      </c>
      <c r="BA130" s="4" t="s">
        <v>2</v>
      </c>
      <c r="BB130" s="4" t="s">
        <v>2</v>
      </c>
      <c r="BC130" s="4" t="s">
        <v>2</v>
      </c>
      <c r="BD130" s="4" t="s">
        <v>2</v>
      </c>
      <c r="BE130" s="4" t="s">
        <v>2</v>
      </c>
      <c r="BF130" s="4" t="s">
        <v>2</v>
      </c>
      <c r="BG130" s="4" t="s">
        <v>2</v>
      </c>
      <c r="BH130" s="4" t="s">
        <v>2</v>
      </c>
      <c r="BI130" s="4" t="s">
        <v>2</v>
      </c>
      <c r="BJ130" s="4" t="s">
        <v>2</v>
      </c>
      <c r="BK130" s="4" t="s">
        <v>2</v>
      </c>
      <c r="BL130" s="4" t="s">
        <v>2</v>
      </c>
    </row>
    <row r="131" spans="1:64" x14ac:dyDescent="0.2">
      <c r="A131" s="3" t="s">
        <v>131</v>
      </c>
      <c r="B131" s="4">
        <v>30000</v>
      </c>
      <c r="C131" s="4">
        <v>30000</v>
      </c>
      <c r="D131" s="4">
        <v>30000</v>
      </c>
      <c r="E131" s="4">
        <v>30000</v>
      </c>
      <c r="F131" s="4">
        <v>30000</v>
      </c>
      <c r="G131" s="4">
        <v>30000</v>
      </c>
      <c r="H131" s="4">
        <v>30000</v>
      </c>
      <c r="I131" s="4">
        <v>30000</v>
      </c>
      <c r="J131" s="4">
        <v>30000</v>
      </c>
      <c r="K131" s="4">
        <v>30000</v>
      </c>
      <c r="L131" s="4">
        <v>30000</v>
      </c>
      <c r="M131" s="4">
        <v>30000</v>
      </c>
      <c r="N131" s="4">
        <v>20000</v>
      </c>
      <c r="O131" s="4">
        <v>20000</v>
      </c>
      <c r="P131" s="4">
        <v>20000</v>
      </c>
      <c r="Q131" s="4">
        <v>20000</v>
      </c>
      <c r="R131" s="4">
        <v>20000</v>
      </c>
      <c r="S131" s="4">
        <v>20000</v>
      </c>
      <c r="T131" s="4" t="s">
        <v>2</v>
      </c>
      <c r="U131" s="4" t="s">
        <v>2</v>
      </c>
      <c r="V131" s="4" t="s">
        <v>2</v>
      </c>
      <c r="W131" s="4" t="s">
        <v>2</v>
      </c>
      <c r="X131" s="4" t="s">
        <v>2</v>
      </c>
      <c r="Y131" s="4" t="s">
        <v>2</v>
      </c>
      <c r="Z131" s="4" t="s">
        <v>2</v>
      </c>
      <c r="AA131" s="4" t="s">
        <v>2</v>
      </c>
      <c r="AB131" s="4" t="s">
        <v>2</v>
      </c>
      <c r="AC131" s="4" t="s">
        <v>2</v>
      </c>
      <c r="AD131" s="4" t="s">
        <v>2</v>
      </c>
      <c r="AE131" s="4" t="s">
        <v>2</v>
      </c>
      <c r="AF131" s="4" t="s">
        <v>2</v>
      </c>
      <c r="AG131" s="4" t="s">
        <v>2</v>
      </c>
      <c r="AH131" s="4" t="s">
        <v>2</v>
      </c>
      <c r="AI131" s="4" t="s">
        <v>2</v>
      </c>
      <c r="AJ131" s="4" t="s">
        <v>2</v>
      </c>
      <c r="AK131" s="4" t="s">
        <v>2</v>
      </c>
      <c r="AL131" s="4" t="s">
        <v>2</v>
      </c>
      <c r="AM131" s="4" t="s">
        <v>2</v>
      </c>
      <c r="AN131" s="4" t="s">
        <v>2</v>
      </c>
      <c r="AO131" s="4" t="s">
        <v>2</v>
      </c>
      <c r="AP131" s="4" t="s">
        <v>2</v>
      </c>
      <c r="AQ131" s="4" t="s">
        <v>2</v>
      </c>
      <c r="AR131" s="4" t="s">
        <v>2</v>
      </c>
      <c r="AS131" s="4" t="s">
        <v>2</v>
      </c>
      <c r="AT131" s="4" t="s">
        <v>2</v>
      </c>
      <c r="AU131" s="4" t="s">
        <v>2</v>
      </c>
      <c r="AV131" s="4" t="s">
        <v>2</v>
      </c>
      <c r="AW131" s="4" t="s">
        <v>2</v>
      </c>
      <c r="AX131" s="4" t="s">
        <v>2</v>
      </c>
      <c r="AY131" s="4" t="s">
        <v>2</v>
      </c>
      <c r="AZ131" s="4" t="s">
        <v>2</v>
      </c>
      <c r="BA131" s="4" t="s">
        <v>2</v>
      </c>
      <c r="BB131" s="4" t="s">
        <v>2</v>
      </c>
      <c r="BC131" s="4" t="s">
        <v>2</v>
      </c>
      <c r="BD131" s="4" t="s">
        <v>2</v>
      </c>
      <c r="BE131" s="4" t="s">
        <v>2</v>
      </c>
      <c r="BF131" s="4" t="s">
        <v>2</v>
      </c>
      <c r="BG131" s="4" t="s">
        <v>2</v>
      </c>
      <c r="BH131" s="4" t="s">
        <v>2</v>
      </c>
      <c r="BI131" s="4" t="s">
        <v>2</v>
      </c>
      <c r="BJ131" s="4" t="s">
        <v>2</v>
      </c>
      <c r="BK131" s="4" t="s">
        <v>2</v>
      </c>
      <c r="BL131" s="4" t="s">
        <v>2</v>
      </c>
    </row>
    <row r="132" spans="1:64" x14ac:dyDescent="0.2">
      <c r="A132" s="3" t="s">
        <v>132</v>
      </c>
      <c r="B132" s="4" t="s">
        <v>2</v>
      </c>
      <c r="C132" s="4" t="s">
        <v>2</v>
      </c>
      <c r="D132" s="4" t="s">
        <v>2</v>
      </c>
      <c r="E132" s="4" t="s">
        <v>2</v>
      </c>
      <c r="F132" s="4" t="s">
        <v>2</v>
      </c>
      <c r="G132" s="4" t="s">
        <v>2</v>
      </c>
      <c r="H132" s="4" t="s">
        <v>2</v>
      </c>
      <c r="I132" s="4" t="s">
        <v>2</v>
      </c>
      <c r="J132" s="4" t="s">
        <v>2</v>
      </c>
      <c r="K132" s="4" t="s">
        <v>2</v>
      </c>
      <c r="L132" s="4" t="s">
        <v>2</v>
      </c>
      <c r="M132" s="4" t="s">
        <v>2</v>
      </c>
      <c r="N132" s="4" t="s">
        <v>2</v>
      </c>
      <c r="O132" s="4" t="s">
        <v>2</v>
      </c>
      <c r="P132" s="4" t="s">
        <v>2</v>
      </c>
      <c r="Q132" s="4" t="s">
        <v>2</v>
      </c>
      <c r="R132" s="4" t="s">
        <v>2</v>
      </c>
      <c r="S132" s="4" t="s">
        <v>2</v>
      </c>
      <c r="T132" s="4" t="s">
        <v>2</v>
      </c>
      <c r="U132" s="4" t="s">
        <v>2</v>
      </c>
      <c r="V132" s="4" t="s">
        <v>2</v>
      </c>
      <c r="W132" s="4" t="s">
        <v>2</v>
      </c>
      <c r="X132" s="4" t="s">
        <v>2</v>
      </c>
      <c r="Y132" s="4">
        <v>50000</v>
      </c>
      <c r="Z132" s="4">
        <v>50000</v>
      </c>
      <c r="AA132" s="4">
        <v>50000</v>
      </c>
      <c r="AB132" s="4">
        <v>50000</v>
      </c>
      <c r="AC132" s="4">
        <v>50000</v>
      </c>
      <c r="AD132" s="4">
        <v>50000</v>
      </c>
      <c r="AE132" s="4">
        <v>70000</v>
      </c>
      <c r="AF132" s="4">
        <v>70000</v>
      </c>
      <c r="AG132" s="4">
        <v>70000</v>
      </c>
      <c r="AH132" s="4">
        <v>70000</v>
      </c>
      <c r="AI132" s="4">
        <v>70000</v>
      </c>
      <c r="AJ132" s="4">
        <v>70000</v>
      </c>
      <c r="AK132" s="4">
        <v>70000</v>
      </c>
      <c r="AL132" s="4">
        <v>50000</v>
      </c>
      <c r="AM132" s="4">
        <v>50000</v>
      </c>
      <c r="AN132" s="4">
        <v>50000</v>
      </c>
      <c r="AO132" s="4">
        <v>50000</v>
      </c>
      <c r="AP132" s="4">
        <v>50000</v>
      </c>
      <c r="AQ132" s="4">
        <v>50000</v>
      </c>
      <c r="AR132" s="4">
        <v>50000</v>
      </c>
      <c r="AS132" s="4">
        <v>50000</v>
      </c>
      <c r="AT132" s="4">
        <v>50000</v>
      </c>
      <c r="AU132" s="4">
        <v>50000</v>
      </c>
      <c r="AV132" s="4">
        <v>50000</v>
      </c>
      <c r="AW132" s="4">
        <v>50000</v>
      </c>
      <c r="AX132" s="4">
        <v>50000</v>
      </c>
      <c r="AY132" s="4">
        <v>50000</v>
      </c>
      <c r="AZ132" s="4">
        <v>50000</v>
      </c>
      <c r="BA132" s="4">
        <v>50000</v>
      </c>
      <c r="BB132" s="4">
        <v>50000</v>
      </c>
      <c r="BC132" s="4">
        <v>50000</v>
      </c>
      <c r="BD132" s="4">
        <v>50000</v>
      </c>
      <c r="BE132" s="4">
        <v>50000</v>
      </c>
      <c r="BF132" s="4">
        <v>50000</v>
      </c>
      <c r="BG132" s="4">
        <v>50000</v>
      </c>
      <c r="BH132" s="4">
        <v>50000</v>
      </c>
      <c r="BI132" s="4" t="s">
        <v>2</v>
      </c>
      <c r="BJ132" s="4" t="s">
        <v>2</v>
      </c>
      <c r="BK132" s="4" t="s">
        <v>2</v>
      </c>
      <c r="BL132" s="4" t="s">
        <v>2</v>
      </c>
    </row>
    <row r="133" spans="1:64" x14ac:dyDescent="0.2">
      <c r="A133" s="3" t="s">
        <v>133</v>
      </c>
      <c r="B133" s="4">
        <v>16000</v>
      </c>
      <c r="C133" s="4">
        <v>16000</v>
      </c>
      <c r="D133" s="4">
        <v>16000</v>
      </c>
      <c r="E133" s="4">
        <v>16000</v>
      </c>
      <c r="F133" s="4">
        <v>16000</v>
      </c>
      <c r="G133" s="4">
        <v>16000</v>
      </c>
      <c r="H133" s="4">
        <v>16000</v>
      </c>
      <c r="I133" s="4">
        <v>16000</v>
      </c>
      <c r="J133" s="4">
        <v>16000</v>
      </c>
      <c r="K133" s="4">
        <v>16000</v>
      </c>
      <c r="L133" s="4">
        <v>16000</v>
      </c>
      <c r="M133" s="4">
        <v>16000</v>
      </c>
      <c r="N133" s="4" t="s">
        <v>2</v>
      </c>
      <c r="O133" s="4" t="s">
        <v>2</v>
      </c>
      <c r="P133" s="4" t="s">
        <v>2</v>
      </c>
      <c r="Q133" s="4" t="s">
        <v>2</v>
      </c>
      <c r="R133" s="4" t="s">
        <v>2</v>
      </c>
      <c r="S133" s="4" t="s">
        <v>2</v>
      </c>
      <c r="T133" s="4" t="s">
        <v>2</v>
      </c>
      <c r="U133" s="4" t="s">
        <v>2</v>
      </c>
      <c r="V133" s="4" t="s">
        <v>2</v>
      </c>
      <c r="W133" s="4" t="s">
        <v>2</v>
      </c>
      <c r="X133" s="4" t="s">
        <v>2</v>
      </c>
      <c r="Y133" s="4" t="s">
        <v>2</v>
      </c>
      <c r="Z133" s="4" t="s">
        <v>2</v>
      </c>
      <c r="AA133" s="4" t="s">
        <v>2</v>
      </c>
      <c r="AB133" s="4" t="s">
        <v>2</v>
      </c>
      <c r="AC133" s="4" t="s">
        <v>2</v>
      </c>
      <c r="AD133" s="4" t="s">
        <v>2</v>
      </c>
      <c r="AE133" s="4" t="s">
        <v>2</v>
      </c>
      <c r="AF133" s="4" t="s">
        <v>2</v>
      </c>
      <c r="AG133" s="4" t="s">
        <v>2</v>
      </c>
      <c r="AH133" s="4" t="s">
        <v>2</v>
      </c>
      <c r="AI133" s="4" t="s">
        <v>2</v>
      </c>
      <c r="AJ133" s="4" t="s">
        <v>2</v>
      </c>
      <c r="AK133" s="4" t="s">
        <v>2</v>
      </c>
      <c r="AL133" s="4" t="s">
        <v>2</v>
      </c>
      <c r="AM133" s="4" t="s">
        <v>2</v>
      </c>
      <c r="AN133" s="4" t="s">
        <v>2</v>
      </c>
      <c r="AO133" s="4" t="s">
        <v>2</v>
      </c>
      <c r="AP133" s="4" t="s">
        <v>2</v>
      </c>
      <c r="AQ133" s="4" t="s">
        <v>2</v>
      </c>
      <c r="AR133" s="4" t="s">
        <v>2</v>
      </c>
      <c r="AS133" s="4" t="s">
        <v>2</v>
      </c>
      <c r="AT133" s="4" t="s">
        <v>2</v>
      </c>
      <c r="AU133" s="4" t="s">
        <v>2</v>
      </c>
      <c r="AV133" s="4" t="s">
        <v>2</v>
      </c>
      <c r="AW133" s="4" t="s">
        <v>2</v>
      </c>
      <c r="AX133" s="4" t="s">
        <v>2</v>
      </c>
      <c r="AY133" s="4" t="s">
        <v>2</v>
      </c>
      <c r="AZ133" s="4" t="s">
        <v>2</v>
      </c>
      <c r="BA133" s="4" t="s">
        <v>2</v>
      </c>
      <c r="BB133" s="4" t="s">
        <v>2</v>
      </c>
      <c r="BC133" s="4" t="s">
        <v>2</v>
      </c>
      <c r="BD133" s="4" t="s">
        <v>2</v>
      </c>
      <c r="BE133" s="4" t="s">
        <v>2</v>
      </c>
      <c r="BF133" s="4" t="s">
        <v>2</v>
      </c>
      <c r="BG133" s="4" t="s">
        <v>2</v>
      </c>
      <c r="BH133" s="4" t="s">
        <v>2</v>
      </c>
      <c r="BI133" s="4" t="s">
        <v>2</v>
      </c>
      <c r="BJ133" s="4" t="s">
        <v>2</v>
      </c>
      <c r="BK133" s="4" t="s">
        <v>2</v>
      </c>
      <c r="BL133" s="4" t="s">
        <v>2</v>
      </c>
    </row>
    <row r="134" spans="1:64" x14ac:dyDescent="0.2">
      <c r="A134" s="3" t="s">
        <v>134</v>
      </c>
      <c r="B134" s="4" t="s">
        <v>2</v>
      </c>
      <c r="C134" s="4" t="s">
        <v>2</v>
      </c>
      <c r="D134" s="4" t="s">
        <v>2</v>
      </c>
      <c r="E134" s="4" t="s">
        <v>2</v>
      </c>
      <c r="F134" s="4" t="s">
        <v>2</v>
      </c>
      <c r="G134" s="4" t="s">
        <v>2</v>
      </c>
      <c r="H134" s="4" t="s">
        <v>2</v>
      </c>
      <c r="I134" s="4" t="s">
        <v>2</v>
      </c>
      <c r="J134" s="4" t="s">
        <v>2</v>
      </c>
      <c r="K134" s="4" t="s">
        <v>2</v>
      </c>
      <c r="L134" s="4" t="s">
        <v>2</v>
      </c>
      <c r="M134" s="4" t="s">
        <v>2</v>
      </c>
      <c r="N134" s="4" t="s">
        <v>2</v>
      </c>
      <c r="O134" s="4" t="s">
        <v>2</v>
      </c>
      <c r="P134" s="4">
        <v>310000</v>
      </c>
      <c r="Q134" s="4">
        <v>310000</v>
      </c>
      <c r="R134" s="4">
        <v>310000</v>
      </c>
      <c r="S134" s="4">
        <v>310000</v>
      </c>
      <c r="T134" s="4">
        <v>310000</v>
      </c>
      <c r="U134" s="4">
        <v>310000</v>
      </c>
      <c r="V134" s="4">
        <v>310000</v>
      </c>
      <c r="W134" s="4">
        <v>310000</v>
      </c>
      <c r="X134" s="4">
        <v>310000</v>
      </c>
      <c r="Y134" s="4">
        <v>310000</v>
      </c>
      <c r="Z134" s="4">
        <v>310000</v>
      </c>
      <c r="AA134" s="4">
        <v>310000</v>
      </c>
      <c r="AB134" s="4" t="s">
        <v>2</v>
      </c>
      <c r="AC134" s="4" t="s">
        <v>2</v>
      </c>
      <c r="AD134" s="4" t="s">
        <v>2</v>
      </c>
      <c r="AE134" s="4" t="s">
        <v>2</v>
      </c>
      <c r="AF134" s="4" t="s">
        <v>2</v>
      </c>
      <c r="AG134" s="4" t="s">
        <v>2</v>
      </c>
      <c r="AH134" s="4" t="s">
        <v>2</v>
      </c>
      <c r="AI134" s="4" t="s">
        <v>2</v>
      </c>
      <c r="AJ134" s="4" t="s">
        <v>2</v>
      </c>
      <c r="AK134" s="4" t="s">
        <v>2</v>
      </c>
      <c r="AL134" s="4" t="s">
        <v>2</v>
      </c>
      <c r="AM134" s="4" t="s">
        <v>2</v>
      </c>
      <c r="AN134" s="4" t="s">
        <v>2</v>
      </c>
      <c r="AO134" s="4" t="s">
        <v>2</v>
      </c>
      <c r="AP134" s="4" t="s">
        <v>2</v>
      </c>
      <c r="AQ134" s="4" t="s">
        <v>2</v>
      </c>
      <c r="AR134" s="4" t="s">
        <v>2</v>
      </c>
      <c r="AS134" s="4" t="s">
        <v>2</v>
      </c>
      <c r="AT134" s="4" t="s">
        <v>2</v>
      </c>
      <c r="AU134" s="4" t="s">
        <v>2</v>
      </c>
      <c r="AV134" s="4" t="s">
        <v>2</v>
      </c>
      <c r="AW134" s="4" t="s">
        <v>2</v>
      </c>
      <c r="AX134" s="4" t="s">
        <v>2</v>
      </c>
      <c r="AY134" s="4" t="s">
        <v>2</v>
      </c>
      <c r="AZ134" s="4" t="s">
        <v>2</v>
      </c>
      <c r="BA134" s="4" t="s">
        <v>2</v>
      </c>
      <c r="BB134" s="4" t="s">
        <v>2</v>
      </c>
      <c r="BC134" s="4" t="s">
        <v>2</v>
      </c>
      <c r="BD134" s="4" t="s">
        <v>2</v>
      </c>
      <c r="BE134" s="4" t="s">
        <v>2</v>
      </c>
      <c r="BF134" s="4" t="s">
        <v>2</v>
      </c>
      <c r="BG134" s="4" t="s">
        <v>2</v>
      </c>
      <c r="BH134" s="4" t="s">
        <v>2</v>
      </c>
      <c r="BI134" s="4" t="s">
        <v>2</v>
      </c>
      <c r="BJ134" s="4" t="s">
        <v>2</v>
      </c>
      <c r="BK134" s="4" t="s">
        <v>2</v>
      </c>
      <c r="BL134" s="4" t="s">
        <v>2</v>
      </c>
    </row>
    <row r="135" spans="1:64" x14ac:dyDescent="0.2">
      <c r="A135" s="1" t="s">
        <v>135</v>
      </c>
      <c r="B135" s="5">
        <f t="shared" ref="B135:BL135" si="0">SUM(B2:B134)</f>
        <v>291592.08194622281</v>
      </c>
      <c r="C135" s="5">
        <f t="shared" si="0"/>
        <v>349735.36974383763</v>
      </c>
      <c r="D135" s="5">
        <f t="shared" si="0"/>
        <v>458393.67054908484</v>
      </c>
      <c r="E135" s="5">
        <f t="shared" si="0"/>
        <v>577105.73743453762</v>
      </c>
      <c r="F135" s="5">
        <f t="shared" si="0"/>
        <v>554249.52</v>
      </c>
      <c r="G135" s="5">
        <f t="shared" si="0"/>
        <v>736690.7441637544</v>
      </c>
      <c r="H135" s="5">
        <f t="shared" si="0"/>
        <v>737318.4162655602</v>
      </c>
      <c r="I135" s="5">
        <f t="shared" si="0"/>
        <v>1265041.4875872333</v>
      </c>
      <c r="J135" s="5">
        <f t="shared" si="0"/>
        <v>1303984.5571692907</v>
      </c>
      <c r="K135" s="5">
        <f t="shared" si="0"/>
        <v>1363521.7597784656</v>
      </c>
      <c r="L135" s="5">
        <f t="shared" si="0"/>
        <v>1500864.3078005486</v>
      </c>
      <c r="M135" s="5">
        <f t="shared" si="0"/>
        <v>1553501.3545896653</v>
      </c>
      <c r="N135" s="5">
        <f t="shared" si="0"/>
        <v>1528099.6802072539</v>
      </c>
      <c r="O135" s="5">
        <f t="shared" si="0"/>
        <v>2520890.4308140478</v>
      </c>
      <c r="P135" s="5">
        <f t="shared" si="0"/>
        <v>2940859.6919635725</v>
      </c>
      <c r="Q135" s="5">
        <f t="shared" si="0"/>
        <v>2896783.7596728532</v>
      </c>
      <c r="R135" s="5">
        <f t="shared" si="0"/>
        <v>2928841.3224592223</v>
      </c>
      <c r="S135" s="5">
        <f t="shared" si="0"/>
        <v>3557183.9694117648</v>
      </c>
      <c r="T135" s="5">
        <f t="shared" si="0"/>
        <v>3815527.2728636148</v>
      </c>
      <c r="U135" s="5">
        <f t="shared" si="0"/>
        <v>5196463.6525410945</v>
      </c>
      <c r="V135" s="5">
        <f t="shared" si="0"/>
        <v>5694883.6470946157</v>
      </c>
      <c r="W135" s="5">
        <f t="shared" si="0"/>
        <v>5755666.2400000002</v>
      </c>
      <c r="X135" s="5">
        <f t="shared" si="0"/>
        <v>5752262.936845256</v>
      </c>
      <c r="Y135" s="5">
        <f t="shared" si="0"/>
        <v>6506672.2800000003</v>
      </c>
      <c r="Z135" s="5">
        <f t="shared" si="0"/>
        <v>6493916.4399999995</v>
      </c>
      <c r="AA135" s="5">
        <f t="shared" si="0"/>
        <v>7011040.7199999997</v>
      </c>
      <c r="AB135" s="5">
        <f t="shared" si="0"/>
        <v>8412413.2799999993</v>
      </c>
      <c r="AC135" s="5">
        <f t="shared" si="0"/>
        <v>8540488.6342857145</v>
      </c>
      <c r="AD135" s="5">
        <f t="shared" si="0"/>
        <v>8606921.6742857154</v>
      </c>
      <c r="AE135" s="5">
        <f t="shared" si="0"/>
        <v>9107948.3942857143</v>
      </c>
      <c r="AF135" s="5">
        <f t="shared" si="0"/>
        <v>9115396.1942857131</v>
      </c>
      <c r="AG135" s="5">
        <f t="shared" si="0"/>
        <v>9457892.9789564293</v>
      </c>
      <c r="AH135" s="5">
        <f t="shared" si="0"/>
        <v>9680568.496507939</v>
      </c>
      <c r="AI135" s="5">
        <f t="shared" si="0"/>
        <v>12616969.358180068</v>
      </c>
      <c r="AJ135" s="5">
        <f t="shared" si="0"/>
        <v>12709664.95048452</v>
      </c>
      <c r="AK135" s="5">
        <f t="shared" si="0"/>
        <v>14202568.740374757</v>
      </c>
      <c r="AL135" s="5">
        <f t="shared" si="0"/>
        <v>14857636.8206669</v>
      </c>
      <c r="AM135" s="5">
        <f t="shared" si="0"/>
        <v>15448689.980014354</v>
      </c>
      <c r="AN135" s="5">
        <f t="shared" si="0"/>
        <v>16006424.282170622</v>
      </c>
      <c r="AO135" s="5">
        <f t="shared" si="0"/>
        <v>15703972.26923077</v>
      </c>
      <c r="AP135" s="5">
        <f t="shared" si="0"/>
        <v>16156789.94732468</v>
      </c>
      <c r="AQ135" s="5">
        <f t="shared" si="0"/>
        <v>19110339.88388294</v>
      </c>
      <c r="AR135" s="5">
        <f t="shared" si="0"/>
        <v>18813820.904313013</v>
      </c>
      <c r="AS135" s="5">
        <f t="shared" si="0"/>
        <v>18930276.370968748</v>
      </c>
      <c r="AT135" s="5">
        <f t="shared" si="0"/>
        <v>20539295.216876287</v>
      </c>
      <c r="AU135" s="5">
        <f t="shared" si="0"/>
        <v>20416905.179389182</v>
      </c>
      <c r="AV135" s="5">
        <f t="shared" si="0"/>
        <v>22037804.37371061</v>
      </c>
      <c r="AW135" s="5">
        <f t="shared" si="0"/>
        <v>24595377.368988182</v>
      </c>
      <c r="AX135" s="5">
        <f t="shared" si="0"/>
        <v>25401474.991231821</v>
      </c>
      <c r="AY135" s="5">
        <f t="shared" si="0"/>
        <v>25726805.754821975</v>
      </c>
      <c r="AZ135" s="5">
        <f t="shared" si="0"/>
        <v>28171971.947112851</v>
      </c>
      <c r="BA135" s="5">
        <f t="shared" si="0"/>
        <v>28308225.376689184</v>
      </c>
      <c r="BB135" s="5">
        <f t="shared" si="0"/>
        <v>28382899.177940413</v>
      </c>
      <c r="BC135" s="5">
        <f t="shared" si="0"/>
        <v>31099696.679081645</v>
      </c>
      <c r="BD135" s="5">
        <f t="shared" si="0"/>
        <v>30704399.264545787</v>
      </c>
      <c r="BE135" s="5">
        <f t="shared" si="0"/>
        <v>30741945.445845723</v>
      </c>
      <c r="BF135" s="5">
        <f t="shared" si="0"/>
        <v>32454389.500346735</v>
      </c>
      <c r="BG135" s="5">
        <f t="shared" si="0"/>
        <v>32698663.619457182</v>
      </c>
      <c r="BH135" s="5">
        <f t="shared" si="0"/>
        <v>32895920.802314322</v>
      </c>
      <c r="BI135" s="5">
        <f t="shared" si="0"/>
        <v>37964946.440497659</v>
      </c>
      <c r="BJ135" s="5">
        <f t="shared" si="0"/>
        <v>39113869.78946317</v>
      </c>
      <c r="BK135" s="5">
        <f t="shared" si="0"/>
        <v>39494592.360891737</v>
      </c>
      <c r="BL135" s="5">
        <f t="shared" si="0"/>
        <v>48000756.138291813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174DC-CC8B-C646-8F6A-30A0BBFEC154}">
  <dimension ref="A1:M40"/>
  <sheetViews>
    <sheetView workbookViewId="0">
      <selection activeCell="A30" sqref="A30"/>
    </sheetView>
  </sheetViews>
  <sheetFormatPr baseColWidth="10" defaultRowHeight="16" x14ac:dyDescent="0.2"/>
  <cols>
    <col min="1" max="1" width="10.33203125" customWidth="1"/>
  </cols>
  <sheetData>
    <row r="1" spans="1:13" x14ac:dyDescent="0.2">
      <c r="A1" s="7" t="s">
        <v>339</v>
      </c>
      <c r="B1" s="137">
        <v>42400</v>
      </c>
      <c r="C1" s="137">
        <v>42429</v>
      </c>
      <c r="D1" s="137">
        <v>42460</v>
      </c>
      <c r="E1" s="137">
        <v>42490</v>
      </c>
      <c r="F1" s="137">
        <v>42521</v>
      </c>
      <c r="G1" s="137">
        <v>42551</v>
      </c>
      <c r="H1" s="137">
        <v>42582</v>
      </c>
      <c r="I1" s="137">
        <v>42613</v>
      </c>
      <c r="J1" s="137">
        <v>42643</v>
      </c>
      <c r="K1" s="137">
        <v>42674</v>
      </c>
      <c r="L1" s="137">
        <v>42704</v>
      </c>
      <c r="M1" s="137">
        <v>42735</v>
      </c>
    </row>
    <row r="2" spans="1:13" x14ac:dyDescent="0.2">
      <c r="A2" s="8" t="s">
        <v>220</v>
      </c>
      <c r="B2" s="66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x14ac:dyDescent="0.2">
      <c r="A3" s="7" t="s">
        <v>299</v>
      </c>
      <c r="B3" s="138">
        <v>-266306.51139068947</v>
      </c>
      <c r="C3" s="138">
        <v>-379930.18688720488</v>
      </c>
      <c r="D3" s="138">
        <v>-697255.27014322346</v>
      </c>
      <c r="E3" s="138">
        <v>-587952.24705953116</v>
      </c>
      <c r="F3" s="138">
        <v>-552363.38788690465</v>
      </c>
      <c r="G3" s="138">
        <v>-545648.46411712538</v>
      </c>
      <c r="H3" s="138">
        <v>-818297.3316231533</v>
      </c>
      <c r="I3" s="138">
        <v>-661337.15002986044</v>
      </c>
      <c r="J3" s="138">
        <v>-645776.35644164355</v>
      </c>
      <c r="K3" s="138">
        <v>-927584.32550254499</v>
      </c>
      <c r="L3" s="138">
        <v>266057.06157331337</v>
      </c>
      <c r="M3" s="138">
        <v>-1251833.5582355743</v>
      </c>
    </row>
    <row r="4" spans="1:13" x14ac:dyDescent="0.2">
      <c r="A4" s="7" t="s">
        <v>221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</row>
    <row r="5" spans="1:13" x14ac:dyDescent="0.2">
      <c r="A5" s="7" t="s">
        <v>300</v>
      </c>
      <c r="B5" s="66">
        <v>0</v>
      </c>
      <c r="C5" s="66">
        <v>0</v>
      </c>
      <c r="D5" s="66">
        <v>25000</v>
      </c>
      <c r="E5" s="66">
        <v>0</v>
      </c>
      <c r="F5" s="66">
        <v>0</v>
      </c>
      <c r="G5" s="66">
        <v>20000</v>
      </c>
      <c r="H5" s="66">
        <v>0</v>
      </c>
      <c r="I5" s="66">
        <v>0</v>
      </c>
      <c r="J5" s="66">
        <v>12818</v>
      </c>
      <c r="K5" s="66">
        <v>22020</v>
      </c>
      <c r="L5" s="66">
        <v>22020</v>
      </c>
      <c r="M5" s="66">
        <v>84360</v>
      </c>
    </row>
    <row r="6" spans="1:13" x14ac:dyDescent="0.2">
      <c r="A6" s="7" t="s">
        <v>169</v>
      </c>
      <c r="B6" s="66">
        <v>8632.7342368886275</v>
      </c>
      <c r="C6" s="66">
        <v>10383.16875546488</v>
      </c>
      <c r="D6" s="66">
        <v>25933.107191316147</v>
      </c>
      <c r="E6" s="66">
        <v>6051.6506313890568</v>
      </c>
      <c r="F6" s="66">
        <v>9616.8678571428572</v>
      </c>
      <c r="G6" s="66">
        <v>16331.880360839987</v>
      </c>
      <c r="H6" s="66">
        <v>12780.549903028494</v>
      </c>
      <c r="I6" s="66">
        <v>15394.34159450582</v>
      </c>
      <c r="J6" s="66">
        <v>19037.990075007503</v>
      </c>
      <c r="K6" s="66">
        <v>21495.344546814238</v>
      </c>
      <c r="L6" s="66">
        <v>18549.025714285715</v>
      </c>
      <c r="M6" s="66">
        <v>16525.738712288443</v>
      </c>
    </row>
    <row r="7" spans="1:13" x14ac:dyDescent="0.2">
      <c r="A7" s="7" t="s">
        <v>301</v>
      </c>
      <c r="B7" s="66">
        <v>0</v>
      </c>
      <c r="C7" s="66">
        <v>0</v>
      </c>
      <c r="D7" s="66">
        <v>0</v>
      </c>
      <c r="E7" s="66">
        <v>0</v>
      </c>
      <c r="F7" s="66">
        <v>0</v>
      </c>
      <c r="G7" s="66">
        <v>0</v>
      </c>
      <c r="H7" s="66">
        <v>0</v>
      </c>
      <c r="I7" s="66">
        <v>0</v>
      </c>
      <c r="J7" s="66">
        <v>-5367.2367236723676</v>
      </c>
      <c r="K7" s="66">
        <v>0</v>
      </c>
      <c r="L7" s="66">
        <v>0</v>
      </c>
      <c r="M7" s="66">
        <v>332.96541574687268</v>
      </c>
    </row>
    <row r="8" spans="1:13" x14ac:dyDescent="0.2">
      <c r="A8" s="7" t="s">
        <v>302</v>
      </c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</row>
    <row r="9" spans="1:13" x14ac:dyDescent="0.2">
      <c r="A9" s="7" t="s">
        <v>303</v>
      </c>
      <c r="B9" s="66">
        <v>-220638.69467295264</v>
      </c>
      <c r="C9" s="66">
        <v>547431.37604864524</v>
      </c>
      <c r="D9" s="66">
        <v>-2939521.0259724054</v>
      </c>
      <c r="E9" s="66">
        <v>-92573.949973341078</v>
      </c>
      <c r="F9" s="66">
        <v>1454227.7408795776</v>
      </c>
      <c r="G9" s="66">
        <v>-1224969.0868212068</v>
      </c>
      <c r="H9" s="66">
        <v>641002.64500817703</v>
      </c>
      <c r="I9" s="66">
        <v>475620.09699648991</v>
      </c>
      <c r="J9" s="66">
        <v>240121.67141430732</v>
      </c>
      <c r="K9" s="66">
        <v>424979.71097245812</v>
      </c>
      <c r="L9" s="66">
        <v>-8676258.7126665786</v>
      </c>
      <c r="M9" s="66">
        <v>7181318.3233710825</v>
      </c>
    </row>
    <row r="10" spans="1:13" x14ac:dyDescent="0.2">
      <c r="A10" s="7" t="s">
        <v>333</v>
      </c>
      <c r="B10" s="66">
        <v>-23239.319952858146</v>
      </c>
      <c r="C10" s="66">
        <v>10092.626265886473</v>
      </c>
      <c r="D10" s="66">
        <v>-289894.88906593062</v>
      </c>
      <c r="E10" s="66">
        <v>48811.016637448221</v>
      </c>
      <c r="F10" s="66">
        <v>-106110.09070002218</v>
      </c>
      <c r="G10" s="66">
        <v>-637666.48417535471</v>
      </c>
      <c r="H10" s="66">
        <v>175666.48863815283</v>
      </c>
      <c r="I10" s="66">
        <v>-227690.62835499598</v>
      </c>
      <c r="J10" s="66">
        <v>-28674.405223919079</v>
      </c>
      <c r="K10" s="66">
        <v>-42121.557573173195</v>
      </c>
      <c r="L10" s="66">
        <v>340810.89286271203</v>
      </c>
      <c r="M10" s="66">
        <v>-176596.20644403808</v>
      </c>
    </row>
    <row r="11" spans="1:13" x14ac:dyDescent="0.2">
      <c r="A11" s="7" t="s">
        <v>305</v>
      </c>
      <c r="B11" s="66">
        <v>125582.94386564544</v>
      </c>
      <c r="C11" s="66">
        <v>73691.396052745869</v>
      </c>
      <c r="D11" s="66">
        <v>-53760.351306903642</v>
      </c>
      <c r="E11" s="66">
        <v>151530.04538129643</v>
      </c>
      <c r="F11" s="66">
        <v>288352.90865602577</v>
      </c>
      <c r="G11" s="66">
        <v>1348677.670140306</v>
      </c>
      <c r="H11" s="66">
        <v>-930642.40726621496</v>
      </c>
      <c r="I11" s="66">
        <v>195732.83050576411</v>
      </c>
      <c r="J11" s="66">
        <v>-217606.94523058506</v>
      </c>
      <c r="K11" s="66">
        <v>-189197.73838108918</v>
      </c>
      <c r="L11" s="66">
        <v>1376868.1450783592</v>
      </c>
      <c r="M11" s="66">
        <v>4664.6584305162542</v>
      </c>
    </row>
    <row r="12" spans="1:13" x14ac:dyDescent="0.2">
      <c r="A12" s="7" t="s">
        <v>306</v>
      </c>
      <c r="B12" s="66">
        <v>455227.98838538583</v>
      </c>
      <c r="C12" s="66">
        <v>-494919.45871765073</v>
      </c>
      <c r="D12" s="66">
        <v>2232243.2029012386</v>
      </c>
      <c r="E12" s="66">
        <v>-649485.29932784289</v>
      </c>
      <c r="F12" s="66">
        <v>8481.522592201829</v>
      </c>
      <c r="G12" s="66">
        <v>875956.46133614425</v>
      </c>
      <c r="H12" s="66">
        <v>-417965.59451394994</v>
      </c>
      <c r="I12" s="66">
        <v>904717.16020801384</v>
      </c>
      <c r="J12" s="66">
        <v>-185609.07664691843</v>
      </c>
      <c r="K12" s="66">
        <v>-650470.80015918892</v>
      </c>
      <c r="L12" s="66">
        <v>5317526.9653332457</v>
      </c>
      <c r="M12" s="66">
        <v>1238873.0520735364</v>
      </c>
    </row>
    <row r="13" spans="1:13" x14ac:dyDescent="0.2">
      <c r="A13" s="7" t="s">
        <v>209</v>
      </c>
      <c r="B13" s="66">
        <v>-58215.296845020639</v>
      </c>
      <c r="C13" s="66">
        <v>13000</v>
      </c>
      <c r="D13" s="66">
        <v>127491</v>
      </c>
      <c r="E13" s="66">
        <v>0</v>
      </c>
      <c r="F13" s="66">
        <v>0</v>
      </c>
      <c r="G13" s="66">
        <v>63895.829999999987</v>
      </c>
      <c r="H13" s="66">
        <v>-192387.49</v>
      </c>
      <c r="I13" s="66">
        <v>20518.52</v>
      </c>
      <c r="J13" s="66">
        <v>23638.33</v>
      </c>
      <c r="K13" s="66">
        <v>-3305</v>
      </c>
      <c r="L13" s="66">
        <v>0</v>
      </c>
      <c r="M13" s="66">
        <v>162503</v>
      </c>
    </row>
    <row r="14" spans="1:13" x14ac:dyDescent="0.2">
      <c r="A14" s="7" t="s">
        <v>210</v>
      </c>
      <c r="B14" s="66">
        <v>-232861.18738008256</v>
      </c>
      <c r="C14" s="66">
        <v>0</v>
      </c>
      <c r="D14" s="66">
        <v>0</v>
      </c>
      <c r="E14" s="66">
        <v>0</v>
      </c>
      <c r="F14" s="66">
        <v>0</v>
      </c>
      <c r="G14" s="66">
        <v>81603.759999999995</v>
      </c>
      <c r="H14" s="66">
        <v>24525.86</v>
      </c>
      <c r="I14" s="66">
        <v>101905.46000000002</v>
      </c>
      <c r="J14" s="66">
        <v>137905.15999999997</v>
      </c>
      <c r="K14" s="66">
        <v>138478.52000000002</v>
      </c>
      <c r="L14" s="66">
        <v>138478.52000000002</v>
      </c>
      <c r="M14" s="66">
        <v>86143.596519499552</v>
      </c>
    </row>
    <row r="15" spans="1:13" ht="19" x14ac:dyDescent="0.35">
      <c r="A15" s="7" t="s">
        <v>211</v>
      </c>
      <c r="B15" s="67">
        <v>-45000</v>
      </c>
      <c r="C15" s="67">
        <v>-6780.0847343839123</v>
      </c>
      <c r="D15" s="67">
        <v>291542.28038870468</v>
      </c>
      <c r="E15" s="67">
        <v>80747.204800487845</v>
      </c>
      <c r="F15" s="67">
        <v>119391.31606196123</v>
      </c>
      <c r="G15" s="67">
        <v>-170468.10493289703</v>
      </c>
      <c r="H15" s="67">
        <v>25544.364194266265</v>
      </c>
      <c r="I15" s="67">
        <v>52318.343206593883</v>
      </c>
      <c r="J15" s="67">
        <v>7372.9173825845355</v>
      </c>
      <c r="K15" s="67">
        <v>56402.222086023656</v>
      </c>
      <c r="L15" s="67">
        <v>18826.550409147167</v>
      </c>
      <c r="M15" s="67">
        <v>239376.66743031156</v>
      </c>
    </row>
    <row r="16" spans="1:13" ht="19" x14ac:dyDescent="0.35">
      <c r="A16" s="8" t="s">
        <v>222</v>
      </c>
      <c r="B16" s="135">
        <v>-256817.34375368353</v>
      </c>
      <c r="C16" s="135">
        <v>-227031.16321649705</v>
      </c>
      <c r="D16" s="135">
        <v>-1278221.9460072035</v>
      </c>
      <c r="E16" s="135">
        <v>-1042871.5789100936</v>
      </c>
      <c r="F16" s="135">
        <v>1221596.8774599824</v>
      </c>
      <c r="G16" s="135">
        <v>-172286.53820929362</v>
      </c>
      <c r="H16" s="135">
        <v>-1479772.9156596933</v>
      </c>
      <c r="I16" s="135">
        <v>877178.97412651114</v>
      </c>
      <c r="J16" s="135">
        <v>-642139.9513948391</v>
      </c>
      <c r="K16" s="135">
        <v>-1149303.6240107003</v>
      </c>
      <c r="L16" s="135">
        <v>-1177121.5516955154</v>
      </c>
      <c r="M16" s="135">
        <v>7585668.237273369</v>
      </c>
    </row>
    <row r="17" spans="1:13" x14ac:dyDescent="0.2">
      <c r="A17" s="7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</row>
    <row r="18" spans="1:13" x14ac:dyDescent="0.2">
      <c r="A18" s="7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</row>
    <row r="19" spans="1:13" x14ac:dyDescent="0.2">
      <c r="A19" s="8" t="s">
        <v>223</v>
      </c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</row>
    <row r="20" spans="1:13" x14ac:dyDescent="0.2">
      <c r="A20" s="7" t="s">
        <v>334</v>
      </c>
      <c r="B20" s="66">
        <v>0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6">
        <v>0</v>
      </c>
      <c r="I20" s="66">
        <v>0</v>
      </c>
      <c r="J20" s="66">
        <v>10201.020102010201</v>
      </c>
      <c r="K20" s="66">
        <v>0</v>
      </c>
      <c r="L20" s="66">
        <v>15965.168539325843</v>
      </c>
      <c r="M20" s="66">
        <v>24207.774039710519</v>
      </c>
    </row>
    <row r="21" spans="1:13" ht="19" x14ac:dyDescent="0.35">
      <c r="A21" s="7" t="s">
        <v>307</v>
      </c>
      <c r="B21" s="67">
        <v>-10940.532115497939</v>
      </c>
      <c r="C21" s="67">
        <v>0</v>
      </c>
      <c r="D21" s="67">
        <v>-10466.263173526295</v>
      </c>
      <c r="E21" s="67">
        <v>-64624.62232711968</v>
      </c>
      <c r="F21" s="67">
        <v>-122625.54023809524</v>
      </c>
      <c r="G21" s="67">
        <v>-75804.063076013001</v>
      </c>
      <c r="H21" s="67">
        <v>-29235.838570789208</v>
      </c>
      <c r="I21" s="67">
        <v>-31472.471666168989</v>
      </c>
      <c r="J21" s="67">
        <v>-36987.35694569457</v>
      </c>
      <c r="K21" s="67">
        <v>-20171.324014358368</v>
      </c>
      <c r="L21" s="67">
        <v>-60633.253236538774</v>
      </c>
      <c r="M21" s="67">
        <v>-60839.09285504045</v>
      </c>
    </row>
    <row r="22" spans="1:13" ht="19" x14ac:dyDescent="0.35">
      <c r="A22" s="8" t="s">
        <v>224</v>
      </c>
      <c r="B22" s="135">
        <v>-10940.532115497939</v>
      </c>
      <c r="C22" s="135">
        <v>0</v>
      </c>
      <c r="D22" s="135">
        <v>-10466.263173526295</v>
      </c>
      <c r="E22" s="135">
        <v>-64624.62232711968</v>
      </c>
      <c r="F22" s="135">
        <v>-122625.54023809524</v>
      </c>
      <c r="G22" s="135">
        <v>-75804.063076013001</v>
      </c>
      <c r="H22" s="135">
        <v>-29235.838570789208</v>
      </c>
      <c r="I22" s="135">
        <v>-31472.471666168989</v>
      </c>
      <c r="J22" s="135">
        <v>-26786.336843684367</v>
      </c>
      <c r="K22" s="135">
        <v>-20171.324014358368</v>
      </c>
      <c r="L22" s="135">
        <v>-44668.084697212929</v>
      </c>
      <c r="M22" s="135">
        <v>-36631.318815329927</v>
      </c>
    </row>
    <row r="23" spans="1:13" x14ac:dyDescent="0.2">
      <c r="A23" s="7"/>
      <c r="B23" s="66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</row>
    <row r="24" spans="1:13" x14ac:dyDescent="0.2">
      <c r="A24" s="7"/>
      <c r="B24" s="66"/>
      <c r="C24" s="12"/>
      <c r="D24" s="10"/>
      <c r="E24" s="10"/>
      <c r="F24" s="10"/>
      <c r="G24" s="10"/>
      <c r="H24" s="10"/>
      <c r="I24" s="10"/>
      <c r="J24" s="10"/>
      <c r="K24" s="10"/>
      <c r="L24" s="10"/>
      <c r="M24" s="10"/>
    </row>
    <row r="25" spans="1:13" x14ac:dyDescent="0.2">
      <c r="A25" s="8" t="s">
        <v>225</v>
      </c>
      <c r="B25" s="66"/>
      <c r="C25" s="12"/>
      <c r="D25" s="10"/>
      <c r="E25" s="10"/>
      <c r="F25" s="10"/>
      <c r="G25" s="10"/>
      <c r="H25" s="10"/>
      <c r="I25" s="13"/>
      <c r="J25" s="10"/>
      <c r="K25" s="10"/>
      <c r="L25" s="10"/>
      <c r="M25" s="10"/>
    </row>
    <row r="26" spans="1:13" x14ac:dyDescent="0.2">
      <c r="A26" s="7" t="s">
        <v>335</v>
      </c>
      <c r="B26" s="66">
        <v>0</v>
      </c>
      <c r="C26" s="66">
        <v>0</v>
      </c>
      <c r="D26" s="66">
        <v>765.16</v>
      </c>
      <c r="E26" s="66">
        <v>0</v>
      </c>
      <c r="F26" s="66">
        <v>0</v>
      </c>
      <c r="G26" s="66">
        <v>0</v>
      </c>
      <c r="H26" s="66">
        <v>0</v>
      </c>
      <c r="I26" s="66">
        <v>11319</v>
      </c>
      <c r="J26" s="66">
        <v>0</v>
      </c>
      <c r="K26" s="66">
        <v>38232.18</v>
      </c>
      <c r="L26" s="66">
        <v>0</v>
      </c>
      <c r="M26" s="66">
        <v>0</v>
      </c>
    </row>
    <row r="27" spans="1:13" x14ac:dyDescent="0.2">
      <c r="A27" s="7" t="s">
        <v>336</v>
      </c>
      <c r="B27" s="66">
        <v>0</v>
      </c>
      <c r="C27" s="66">
        <v>11139106.129999999</v>
      </c>
      <c r="D27" s="66">
        <v>3291343.73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6">
        <v>0</v>
      </c>
      <c r="M27" s="66">
        <v>0</v>
      </c>
    </row>
    <row r="28" spans="1:13" ht="19" x14ac:dyDescent="0.35">
      <c r="A28" s="7" t="s">
        <v>337</v>
      </c>
      <c r="B28" s="67">
        <v>0</v>
      </c>
      <c r="C28" s="67">
        <v>0</v>
      </c>
      <c r="D28" s="67">
        <v>-55457.5</v>
      </c>
      <c r="E28" s="67">
        <v>-11474.15</v>
      </c>
      <c r="F28" s="67">
        <v>0</v>
      </c>
      <c r="G28" s="67">
        <v>0</v>
      </c>
      <c r="H28" s="67">
        <v>0</v>
      </c>
      <c r="I28" s="67">
        <v>0</v>
      </c>
      <c r="J28" s="67">
        <v>0</v>
      </c>
      <c r="K28" s="67">
        <v>0</v>
      </c>
      <c r="L28" s="67">
        <v>0</v>
      </c>
      <c r="M28" s="67">
        <v>0</v>
      </c>
    </row>
    <row r="29" spans="1:13" ht="19" x14ac:dyDescent="0.35">
      <c r="A29" s="8" t="s">
        <v>340</v>
      </c>
      <c r="B29" s="135">
        <v>0</v>
      </c>
      <c r="C29" s="135">
        <v>11139106.129999999</v>
      </c>
      <c r="D29" s="135">
        <v>3236651.39</v>
      </c>
      <c r="E29" s="135">
        <v>-11474.15</v>
      </c>
      <c r="F29" s="135">
        <v>0</v>
      </c>
      <c r="G29" s="135">
        <v>0</v>
      </c>
      <c r="H29" s="135">
        <v>0</v>
      </c>
      <c r="I29" s="135">
        <v>11319</v>
      </c>
      <c r="J29" s="135">
        <v>0</v>
      </c>
      <c r="K29" s="135">
        <v>38232.18</v>
      </c>
      <c r="L29" s="135">
        <v>0</v>
      </c>
      <c r="M29" s="135">
        <v>0</v>
      </c>
    </row>
    <row r="30" spans="1:13" x14ac:dyDescent="0.2">
      <c r="A30" s="7"/>
      <c r="B30" s="66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</row>
    <row r="31" spans="1:13" x14ac:dyDescent="0.2">
      <c r="A31" s="7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</row>
    <row r="32" spans="1:13" ht="19" x14ac:dyDescent="0.35">
      <c r="A32" s="7" t="s">
        <v>226</v>
      </c>
      <c r="B32" s="67">
        <v>-2434</v>
      </c>
      <c r="C32" s="67">
        <v>-23096</v>
      </c>
      <c r="D32" s="67">
        <v>75469</v>
      </c>
      <c r="E32" s="67">
        <v>-6101</v>
      </c>
      <c r="F32" s="67">
        <v>-22352</v>
      </c>
      <c r="G32" s="67">
        <v>-14245</v>
      </c>
      <c r="H32" s="67">
        <v>20943</v>
      </c>
      <c r="I32" s="67">
        <v>1899</v>
      </c>
      <c r="J32" s="67">
        <v>12938</v>
      </c>
      <c r="K32" s="67">
        <v>-9331</v>
      </c>
      <c r="L32" s="67">
        <v>-95172</v>
      </c>
      <c r="M32" s="67">
        <v>12985</v>
      </c>
    </row>
    <row r="33" spans="1:13" x14ac:dyDescent="0.2">
      <c r="A33" s="7"/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</row>
    <row r="34" spans="1:13" x14ac:dyDescent="0.2">
      <c r="A34" s="8" t="s">
        <v>227</v>
      </c>
      <c r="B34" s="68">
        <v>-270191.87586918147</v>
      </c>
      <c r="C34" s="68">
        <v>10888978.966783501</v>
      </c>
      <c r="D34" s="68">
        <v>2023432.1808192704</v>
      </c>
      <c r="E34" s="68">
        <v>-1125071.3512372132</v>
      </c>
      <c r="F34" s="68">
        <v>1076619.3372218872</v>
      </c>
      <c r="G34" s="68">
        <v>-262335.60128530662</v>
      </c>
      <c r="H34" s="68">
        <v>-1488065.7542304825</v>
      </c>
      <c r="I34" s="68">
        <v>858924.50246034213</v>
      </c>
      <c r="J34" s="68">
        <v>-655988.28823852341</v>
      </c>
      <c r="K34" s="68">
        <v>-1140573.7680250586</v>
      </c>
      <c r="L34" s="68">
        <v>-1316961.6363927284</v>
      </c>
      <c r="M34" s="68">
        <v>7562021.9184580389</v>
      </c>
    </row>
    <row r="35" spans="1:13" x14ac:dyDescent="0.2">
      <c r="A35" s="7"/>
      <c r="B35" s="68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</row>
    <row r="36" spans="1:13" ht="19" x14ac:dyDescent="0.35">
      <c r="A36" s="8" t="s">
        <v>228</v>
      </c>
      <c r="B36" s="135">
        <v>5350770</v>
      </c>
      <c r="C36" s="135">
        <v>5080578.4956806125</v>
      </c>
      <c r="D36" s="135">
        <v>15969557.903861847</v>
      </c>
      <c r="E36" s="135">
        <v>17992989.969457261</v>
      </c>
      <c r="F36" s="135">
        <v>16867917.753523752</v>
      </c>
      <c r="G36" s="135">
        <v>17944537.951845236</v>
      </c>
      <c r="H36" s="135">
        <v>17682202.815539781</v>
      </c>
      <c r="I36" s="135">
        <v>16194136.784605401</v>
      </c>
      <c r="J36" s="135">
        <v>17053061.760418035</v>
      </c>
      <c r="K36" s="135">
        <v>16397073.103165317</v>
      </c>
      <c r="L36" s="135">
        <v>15256498.983521596</v>
      </c>
      <c r="M36" s="135">
        <v>13939537.707130603</v>
      </c>
    </row>
    <row r="37" spans="1:13" x14ac:dyDescent="0.2">
      <c r="A37" s="7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</row>
    <row r="38" spans="1:13" ht="19" x14ac:dyDescent="0.35">
      <c r="A38" s="8" t="s">
        <v>229</v>
      </c>
      <c r="B38" s="139">
        <v>5080578.4956806125</v>
      </c>
      <c r="C38" s="139">
        <v>15969557.903861847</v>
      </c>
      <c r="D38" s="139">
        <v>17992989.969457261</v>
      </c>
      <c r="E38" s="139">
        <v>16867917.753523752</v>
      </c>
      <c r="F38" s="139">
        <v>17944537.951845236</v>
      </c>
      <c r="G38" s="139">
        <v>17682202.815539781</v>
      </c>
      <c r="H38" s="139">
        <v>16194136.784605401</v>
      </c>
      <c r="I38" s="139">
        <v>17053061.760418035</v>
      </c>
      <c r="J38" s="139">
        <v>16397073.103165317</v>
      </c>
      <c r="K38" s="139">
        <v>15256498.983521596</v>
      </c>
      <c r="L38" s="139">
        <v>13939537.707130603</v>
      </c>
      <c r="M38" s="139">
        <v>21501559.47210335</v>
      </c>
    </row>
    <row r="39" spans="1:13" x14ac:dyDescent="0.2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</row>
    <row r="40" spans="1:13" x14ac:dyDescent="0.2">
      <c r="A40" s="140"/>
      <c r="B40" s="138">
        <f>'[1]IS (2016)'!C78</f>
        <v>0</v>
      </c>
      <c r="C40" s="138">
        <f>'[1]IS (2016)'!D78</f>
        <v>-0.43941072473535314</v>
      </c>
      <c r="D40" s="138">
        <f>'[1]IS (2016)'!E78</f>
        <v>-0.43840571260079741</v>
      </c>
      <c r="E40" s="138">
        <f>'[1]IS (2016)'!F78</f>
        <v>103816.53022161918</v>
      </c>
      <c r="F40" s="138">
        <f>'[1]IS (2016)'!G78</f>
        <v>2.9831509321229532</v>
      </c>
      <c r="G40" s="138">
        <f>'[1]IS (2016)'!H78</f>
        <v>7.7648809645324945E-2</v>
      </c>
      <c r="H40" s="138">
        <f>'[1]IS (2016)'!I78</f>
        <v>0.33991718397010118</v>
      </c>
      <c r="I40" s="138">
        <f>'[1]IS (2016)'!J78</f>
        <v>5.6691060308367014E-4</v>
      </c>
      <c r="J40" s="138">
        <f>'[1]IS (2016)'!K78</f>
        <v>-0.46598984790034592</v>
      </c>
      <c r="K40" s="138">
        <f>'[1]IS (2016)'!L78</f>
        <v>-102794.98247824749</v>
      </c>
      <c r="L40" s="138">
        <f>'[1]IS (2016)'!M78</f>
        <v>-1241.7231676569209</v>
      </c>
      <c r="M40" s="138">
        <f>'[1]IS (2016)'!N78</f>
        <v>-1275.1147713304963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967D8-1ECA-904A-9A9F-5656DC794487}">
  <dimension ref="A1:M37"/>
  <sheetViews>
    <sheetView workbookViewId="0">
      <selection activeCell="A29" sqref="A29"/>
    </sheetView>
  </sheetViews>
  <sheetFormatPr baseColWidth="10" defaultRowHeight="16" x14ac:dyDescent="0.2"/>
  <sheetData>
    <row r="1" spans="1:13" x14ac:dyDescent="0.2">
      <c r="A1" t="s">
        <v>339</v>
      </c>
      <c r="B1" s="137">
        <v>42766</v>
      </c>
      <c r="C1" s="137">
        <v>42794</v>
      </c>
      <c r="D1" s="137">
        <v>42825</v>
      </c>
      <c r="E1" s="137">
        <v>42855</v>
      </c>
      <c r="F1" s="137">
        <v>42886</v>
      </c>
      <c r="G1" s="137">
        <v>42916</v>
      </c>
      <c r="H1" s="137">
        <v>42947</v>
      </c>
      <c r="I1" s="137">
        <v>42978</v>
      </c>
      <c r="J1" s="137">
        <v>43008</v>
      </c>
      <c r="K1" s="137">
        <v>43039</v>
      </c>
      <c r="L1" s="137">
        <v>43069</v>
      </c>
      <c r="M1" s="137">
        <v>43100</v>
      </c>
    </row>
    <row r="2" spans="1:13" x14ac:dyDescent="0.2"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</row>
    <row r="3" spans="1:13" x14ac:dyDescent="0.2">
      <c r="A3" s="90" t="s">
        <v>298</v>
      </c>
      <c r="B3" s="91"/>
      <c r="C3" s="91"/>
      <c r="D3" s="91"/>
      <c r="E3" s="92"/>
      <c r="F3" s="92"/>
      <c r="G3" s="92"/>
      <c r="H3" s="93"/>
      <c r="I3" s="94"/>
      <c r="J3" s="94"/>
      <c r="K3" s="94"/>
      <c r="L3" s="94"/>
      <c r="M3" s="94"/>
    </row>
    <row r="4" spans="1:13" x14ac:dyDescent="0.2">
      <c r="A4" s="33" t="s">
        <v>299</v>
      </c>
      <c r="B4" s="95">
        <v>-695778.24415734096</v>
      </c>
      <c r="C4" s="95">
        <v>-1102729.8388934401</v>
      </c>
      <c r="D4" s="95">
        <v>-677605.09150213958</v>
      </c>
      <c r="E4" s="96">
        <v>-5643394.573648301</v>
      </c>
      <c r="F4" s="96">
        <v>-2189683.4735048115</v>
      </c>
      <c r="G4" s="96">
        <v>-818113</v>
      </c>
      <c r="H4" s="96">
        <v>-2071877</v>
      </c>
      <c r="I4" s="96">
        <v>-1991268</v>
      </c>
      <c r="J4" s="96">
        <v>-1205875</v>
      </c>
      <c r="K4" s="96">
        <v>-1984910</v>
      </c>
      <c r="L4" s="96">
        <v>-1844686</v>
      </c>
      <c r="M4" s="97">
        <f>-2388091+61750</f>
        <v>-2326341</v>
      </c>
    </row>
    <row r="5" spans="1:13" x14ac:dyDescent="0.2">
      <c r="A5" s="33" t="s">
        <v>221</v>
      </c>
      <c r="B5" s="98"/>
      <c r="C5" s="98"/>
      <c r="D5" s="98"/>
      <c r="E5" s="99"/>
      <c r="F5" s="99"/>
      <c r="G5" s="99"/>
      <c r="H5" s="99"/>
      <c r="I5" s="99"/>
      <c r="J5" s="99"/>
      <c r="K5" s="99"/>
      <c r="L5" s="99"/>
      <c r="M5" s="99"/>
    </row>
    <row r="6" spans="1:13" x14ac:dyDescent="0.2">
      <c r="A6" s="33" t="s">
        <v>300</v>
      </c>
      <c r="B6" s="98">
        <v>32422.32</v>
      </c>
      <c r="C6" s="98">
        <v>35510.829999999994</v>
      </c>
      <c r="D6" s="98">
        <v>41845.760000000009</v>
      </c>
      <c r="E6" s="99">
        <v>3943528.75</v>
      </c>
      <c r="F6" s="99">
        <v>51661.909999999683</v>
      </c>
      <c r="G6" s="99">
        <v>61493.670000000391</v>
      </c>
      <c r="H6" s="99">
        <v>65154.519999999553</v>
      </c>
      <c r="I6" s="99">
        <v>59175.299999999814</v>
      </c>
      <c r="J6" s="99">
        <v>60474</v>
      </c>
      <c r="K6" s="99">
        <v>53485.209999999963</v>
      </c>
      <c r="L6" s="99">
        <v>59731.110000000335</v>
      </c>
      <c r="M6" s="99">
        <v>59727.089999999851</v>
      </c>
    </row>
    <row r="7" spans="1:13" x14ac:dyDescent="0.2">
      <c r="A7" s="33" t="s">
        <v>169</v>
      </c>
      <c r="B7" s="98">
        <v>24849.715895284524</v>
      </c>
      <c r="C7" s="98">
        <v>32535.340397999997</v>
      </c>
      <c r="D7" s="98">
        <v>52359.020637935493</v>
      </c>
      <c r="E7" s="99">
        <v>31088.323056933339</v>
      </c>
      <c r="F7" s="99">
        <v>34850.393190763425</v>
      </c>
      <c r="G7" s="99">
        <v>45819.028550833333</v>
      </c>
      <c r="H7" s="99">
        <v>66027.220799967734</v>
      </c>
      <c r="I7" s="99">
        <v>62075.922542746324</v>
      </c>
      <c r="J7" s="99">
        <v>67472.889573299981</v>
      </c>
      <c r="K7" s="99">
        <v>71998.24442100001</v>
      </c>
      <c r="L7" s="99">
        <v>57029.218370257338</v>
      </c>
      <c r="M7" s="99">
        <v>68346.581636396455</v>
      </c>
    </row>
    <row r="8" spans="1:13" x14ac:dyDescent="0.2">
      <c r="A8" s="7" t="s">
        <v>301</v>
      </c>
      <c r="B8" s="100">
        <v>0</v>
      </c>
      <c r="C8" s="100">
        <v>4255</v>
      </c>
      <c r="D8" s="100">
        <v>1025.4114769999999</v>
      </c>
      <c r="E8" s="101">
        <v>0</v>
      </c>
      <c r="F8" s="101">
        <v>0</v>
      </c>
      <c r="G8" s="101">
        <v>0</v>
      </c>
      <c r="H8" s="101">
        <v>0</v>
      </c>
      <c r="I8" s="101">
        <v>0</v>
      </c>
      <c r="J8" s="101"/>
      <c r="K8" s="101"/>
      <c r="L8" s="101"/>
      <c r="M8" s="101"/>
    </row>
    <row r="9" spans="1:13" x14ac:dyDescent="0.2">
      <c r="A9" s="33" t="s">
        <v>302</v>
      </c>
      <c r="B9" s="100"/>
      <c r="C9" s="100"/>
      <c r="D9" s="100"/>
      <c r="E9" s="101"/>
      <c r="F9" s="101"/>
      <c r="G9" s="101"/>
      <c r="H9" s="101"/>
      <c r="I9" s="101"/>
      <c r="J9" s="101"/>
      <c r="K9" s="101"/>
      <c r="L9" s="101"/>
      <c r="M9" s="101"/>
    </row>
    <row r="10" spans="1:13" x14ac:dyDescent="0.2">
      <c r="A10" s="33" t="s">
        <v>303</v>
      </c>
      <c r="B10" s="98">
        <v>-169059.13861496979</v>
      </c>
      <c r="C10" s="98">
        <v>-824086.86138503021</v>
      </c>
      <c r="D10" s="98">
        <v>-1354304.5813642303</v>
      </c>
      <c r="E10" s="99">
        <v>1153988.3720575306</v>
      </c>
      <c r="F10" s="99">
        <v>-89964.790693300311</v>
      </c>
      <c r="G10" s="99">
        <v>-5400573</v>
      </c>
      <c r="H10" s="99">
        <v>883197</v>
      </c>
      <c r="I10" s="99">
        <v>1414905.3148770034</v>
      </c>
      <c r="J10" s="99">
        <v>452997</v>
      </c>
      <c r="K10" s="99">
        <v>1549822</v>
      </c>
      <c r="L10" s="99">
        <v>-1921350</v>
      </c>
      <c r="M10" s="99">
        <v>-2544748</v>
      </c>
    </row>
    <row r="11" spans="1:13" x14ac:dyDescent="0.2">
      <c r="A11" s="33" t="s">
        <v>304</v>
      </c>
      <c r="B11" s="98">
        <v>-266492</v>
      </c>
      <c r="C11" s="98">
        <v>-4764</v>
      </c>
      <c r="D11" s="98">
        <v>-377274.24968324974</v>
      </c>
      <c r="E11" s="99">
        <v>-51817.555155790411</v>
      </c>
      <c r="F11" s="99">
        <v>224826.75243736373</v>
      </c>
      <c r="G11" s="99">
        <v>-461516.92245645367</v>
      </c>
      <c r="H11" s="99">
        <v>277061</v>
      </c>
      <c r="I11" s="99">
        <v>-92282.183044090285</v>
      </c>
      <c r="J11" s="99">
        <v>4544</v>
      </c>
      <c r="K11" s="99">
        <v>-819359</v>
      </c>
      <c r="L11" s="99">
        <v>329379</v>
      </c>
      <c r="M11" s="99">
        <v>178645</v>
      </c>
    </row>
    <row r="12" spans="1:13" x14ac:dyDescent="0.2">
      <c r="A12" s="33" t="s">
        <v>305</v>
      </c>
      <c r="B12" s="98">
        <v>-1585859</v>
      </c>
      <c r="C12" s="98">
        <v>-133870</v>
      </c>
      <c r="D12" s="98">
        <v>835654.88820973923</v>
      </c>
      <c r="E12" s="99">
        <v>-21626.687349739193</v>
      </c>
      <c r="F12" s="99">
        <v>-642021.46671577031</v>
      </c>
      <c r="G12" s="99">
        <v>705338</v>
      </c>
      <c r="H12" s="99">
        <v>293246</v>
      </c>
      <c r="I12" s="99">
        <v>-897632.56454874948</v>
      </c>
      <c r="J12" s="99">
        <v>465725</v>
      </c>
      <c r="K12" s="99">
        <v>-515389</v>
      </c>
      <c r="L12" s="99">
        <v>141181</v>
      </c>
      <c r="M12" s="102">
        <v>433436</v>
      </c>
    </row>
    <row r="13" spans="1:13" x14ac:dyDescent="0.2">
      <c r="A13" s="103" t="s">
        <v>209</v>
      </c>
      <c r="B13" s="98">
        <v>-66462.5</v>
      </c>
      <c r="C13" s="98">
        <v>-12317.619999999981</v>
      </c>
      <c r="D13" s="98">
        <v>250487.42000000004</v>
      </c>
      <c r="E13" s="99">
        <v>-64560.390000000014</v>
      </c>
      <c r="F13" s="99">
        <v>-182484.77000000002</v>
      </c>
      <c r="G13" s="99">
        <v>91121</v>
      </c>
      <c r="H13" s="99">
        <v>-58281.06</v>
      </c>
      <c r="I13" s="99">
        <v>-79201.94</v>
      </c>
      <c r="J13" s="99">
        <v>78423.399999999994</v>
      </c>
      <c r="K13" s="99">
        <v>-11131.399999999994</v>
      </c>
      <c r="L13" s="99">
        <v>31913</v>
      </c>
      <c r="M13" s="99">
        <v>101886</v>
      </c>
    </row>
    <row r="14" spans="1:13" x14ac:dyDescent="0.2">
      <c r="A14" s="103" t="s">
        <v>210</v>
      </c>
      <c r="B14" s="98">
        <v>-398114.63</v>
      </c>
      <c r="C14" s="98">
        <v>104601.86000000002</v>
      </c>
      <c r="D14" s="98">
        <v>-36439.74000000002</v>
      </c>
      <c r="E14" s="99">
        <v>68386.999999999971</v>
      </c>
      <c r="F14" s="99">
        <v>421685.16000000003</v>
      </c>
      <c r="G14" s="99">
        <v>202776</v>
      </c>
      <c r="H14" s="99">
        <v>33173.834134229925</v>
      </c>
      <c r="I14" s="99">
        <v>130985.16586577008</v>
      </c>
      <c r="J14" s="99">
        <v>169365</v>
      </c>
      <c r="K14" s="99">
        <v>-150988</v>
      </c>
      <c r="L14" s="99">
        <v>90324</v>
      </c>
      <c r="M14" s="99">
        <v>190454</v>
      </c>
    </row>
    <row r="15" spans="1:13" x14ac:dyDescent="0.2">
      <c r="A15" s="33" t="s">
        <v>211</v>
      </c>
      <c r="B15" s="98">
        <v>214580</v>
      </c>
      <c r="C15" s="98">
        <v>200600</v>
      </c>
      <c r="D15" s="98">
        <v>348262.67820820957</v>
      </c>
      <c r="E15" s="99">
        <v>-292456.67820820957</v>
      </c>
      <c r="F15" s="99">
        <v>258526</v>
      </c>
      <c r="G15" s="99">
        <v>466475</v>
      </c>
      <c r="H15" s="99">
        <v>-684018.02365418011</v>
      </c>
      <c r="I15" s="99">
        <v>152061.02365418011</v>
      </c>
      <c r="J15" s="99">
        <v>1084871</v>
      </c>
      <c r="K15" s="99">
        <v>-1297139</v>
      </c>
      <c r="L15" s="99">
        <v>-135015</v>
      </c>
      <c r="M15" s="99">
        <v>1251557</v>
      </c>
    </row>
    <row r="16" spans="1:13" x14ac:dyDescent="0.2">
      <c r="A16" s="33" t="s">
        <v>306</v>
      </c>
      <c r="B16" s="104">
        <v>-983215.26384419948</v>
      </c>
      <c r="C16" s="104">
        <v>164246.60042070039</v>
      </c>
      <c r="D16" s="104">
        <v>171010.53305529803</v>
      </c>
      <c r="E16" s="105">
        <v>-1048050.8826025985</v>
      </c>
      <c r="F16" s="105">
        <v>-523665.98702920042</v>
      </c>
      <c r="G16" s="105">
        <v>3895187.1273538992</v>
      </c>
      <c r="H16" s="105">
        <v>-981990.76117520034</v>
      </c>
      <c r="I16" s="105">
        <v>831508.63382130116</v>
      </c>
      <c r="J16" s="105">
        <v>-313508</v>
      </c>
      <c r="K16" s="105">
        <v>-963723</v>
      </c>
      <c r="L16" s="105">
        <v>720771</v>
      </c>
      <c r="M16" s="105">
        <v>1446861</v>
      </c>
    </row>
    <row r="17" spans="1:13" x14ac:dyDescent="0.2">
      <c r="A17" s="90" t="s">
        <v>222</v>
      </c>
      <c r="B17" s="106">
        <f>SUM(B4:B16)</f>
        <v>-3893128.7407212257</v>
      </c>
      <c r="C17" s="106">
        <f>SUM(C4:C16)</f>
        <v>-1536018.6894597695</v>
      </c>
      <c r="D17" s="106">
        <f>SUM(D4:D16)</f>
        <v>-744977.95096143731</v>
      </c>
      <c r="E17" s="107">
        <f>SUM(E4:E16)</f>
        <v>-1924914.321850175</v>
      </c>
      <c r="F17" s="107">
        <f>SUM(F4:F16)</f>
        <v>-2636270.2723149555</v>
      </c>
      <c r="G17" s="107">
        <f>SUM(G4:G16)</f>
        <v>-1211993.096551721</v>
      </c>
      <c r="H17" s="107">
        <f>SUM(H4:H16)</f>
        <v>-2178307.2698951834</v>
      </c>
      <c r="I17" s="107">
        <f>SUM(I4:I16)</f>
        <v>-409673.32683183858</v>
      </c>
      <c r="J17" s="107">
        <f>SUM(J4:J16)</f>
        <v>864489.28957329993</v>
      </c>
      <c r="K17" s="107">
        <f>SUM(K4:K16)</f>
        <v>-4067333.9455789998</v>
      </c>
      <c r="L17" s="107">
        <f>SUM(L4:L16)</f>
        <v>-2470722.6716297423</v>
      </c>
      <c r="M17" s="107">
        <f>SUM(M4:M16)</f>
        <v>-1140176.3283636039</v>
      </c>
    </row>
    <row r="18" spans="1:13" x14ac:dyDescent="0.2">
      <c r="A18" s="33"/>
      <c r="B18" s="98"/>
      <c r="C18" s="98"/>
      <c r="D18" s="98"/>
      <c r="E18" s="99"/>
      <c r="F18" s="99"/>
      <c r="G18" s="99"/>
      <c r="H18" s="99"/>
      <c r="I18" s="99"/>
      <c r="J18" s="99"/>
      <c r="K18" s="99"/>
      <c r="L18" s="99"/>
      <c r="M18" s="99"/>
    </row>
    <row r="19" spans="1:13" x14ac:dyDescent="0.2">
      <c r="A19" s="33"/>
      <c r="B19" s="98"/>
      <c r="C19" s="98"/>
      <c r="D19" s="98"/>
      <c r="E19" s="99"/>
      <c r="F19" s="99"/>
      <c r="G19" s="99"/>
      <c r="H19" s="99"/>
      <c r="I19" s="99"/>
      <c r="J19" s="99"/>
      <c r="K19" s="99"/>
      <c r="L19" s="99"/>
      <c r="M19" s="99"/>
    </row>
    <row r="20" spans="1:13" x14ac:dyDescent="0.2">
      <c r="A20" s="90" t="s">
        <v>223</v>
      </c>
      <c r="B20" s="98"/>
      <c r="C20" s="98"/>
      <c r="D20" s="98"/>
      <c r="E20" s="99"/>
      <c r="F20" s="99"/>
      <c r="G20" s="99"/>
      <c r="H20" s="99"/>
      <c r="I20" s="99"/>
      <c r="J20" s="99"/>
      <c r="K20" s="99"/>
      <c r="L20" s="99"/>
      <c r="M20" s="99"/>
    </row>
    <row r="21" spans="1:13" x14ac:dyDescent="0.2">
      <c r="A21" s="7" t="s">
        <v>307</v>
      </c>
      <c r="B21" s="104">
        <v>-134921</v>
      </c>
      <c r="C21" s="104">
        <v>-78120.89</v>
      </c>
      <c r="D21" s="104">
        <v>-172616.73228017602</v>
      </c>
      <c r="E21" s="105">
        <v>-278275.60496799997</v>
      </c>
      <c r="F21" s="105">
        <v>-167682.72</v>
      </c>
      <c r="G21" s="105">
        <v>-40897</v>
      </c>
      <c r="H21" s="105">
        <v>-49703</v>
      </c>
      <c r="I21" s="105">
        <v>-187148.93</v>
      </c>
      <c r="J21" s="105">
        <v>-34254</v>
      </c>
      <c r="K21" s="105">
        <v>-49527.24</v>
      </c>
      <c r="L21" s="105">
        <v>-8485</v>
      </c>
      <c r="M21" s="105">
        <v>-45112</v>
      </c>
    </row>
    <row r="22" spans="1:13" x14ac:dyDescent="0.2">
      <c r="A22" s="90" t="s">
        <v>224</v>
      </c>
      <c r="B22" s="106">
        <f t="shared" ref="B22:M22" si="0">SUM(B21:B21)</f>
        <v>-134921</v>
      </c>
      <c r="C22" s="106">
        <f t="shared" si="0"/>
        <v>-78120.89</v>
      </c>
      <c r="D22" s="106">
        <f t="shared" si="0"/>
        <v>-172616.73228017602</v>
      </c>
      <c r="E22" s="107">
        <f t="shared" si="0"/>
        <v>-278275.60496799997</v>
      </c>
      <c r="F22" s="107">
        <f t="shared" si="0"/>
        <v>-167682.72</v>
      </c>
      <c r="G22" s="107">
        <f t="shared" si="0"/>
        <v>-40897</v>
      </c>
      <c r="H22" s="107">
        <f t="shared" si="0"/>
        <v>-49703</v>
      </c>
      <c r="I22" s="107">
        <f t="shared" si="0"/>
        <v>-187148.93</v>
      </c>
      <c r="J22" s="107">
        <f t="shared" si="0"/>
        <v>-34254</v>
      </c>
      <c r="K22" s="107">
        <f t="shared" si="0"/>
        <v>-49527.24</v>
      </c>
      <c r="L22" s="107">
        <f t="shared" si="0"/>
        <v>-8485</v>
      </c>
      <c r="M22" s="107">
        <f t="shared" si="0"/>
        <v>-45112</v>
      </c>
    </row>
    <row r="23" spans="1:13" x14ac:dyDescent="0.2">
      <c r="A23" s="33"/>
      <c r="B23" s="98"/>
      <c r="C23" s="98"/>
      <c r="D23" s="98"/>
      <c r="E23" s="99"/>
      <c r="F23" s="99"/>
      <c r="G23" s="99"/>
      <c r="H23" s="99"/>
      <c r="I23" s="99"/>
      <c r="J23" s="99"/>
      <c r="K23" s="99"/>
      <c r="L23" s="99"/>
      <c r="M23" s="99"/>
    </row>
    <row r="24" spans="1:13" x14ac:dyDescent="0.2">
      <c r="A24" s="33"/>
      <c r="B24" s="98"/>
      <c r="C24" s="98"/>
      <c r="D24" s="98"/>
      <c r="E24" s="99"/>
      <c r="F24" s="99"/>
      <c r="G24" s="99"/>
      <c r="H24" s="99"/>
      <c r="I24" s="99"/>
      <c r="J24" s="99"/>
      <c r="K24" s="99"/>
      <c r="L24" s="99"/>
      <c r="M24" s="99"/>
    </row>
    <row r="25" spans="1:13" x14ac:dyDescent="0.2">
      <c r="A25" s="90" t="s">
        <v>225</v>
      </c>
      <c r="B25" s="98"/>
      <c r="C25" s="98"/>
      <c r="D25" s="98"/>
      <c r="E25" s="99"/>
      <c r="F25" s="99"/>
      <c r="G25" s="99"/>
      <c r="H25" s="99"/>
      <c r="I25" s="99"/>
      <c r="J25" s="99"/>
      <c r="K25" s="99"/>
      <c r="L25" s="99"/>
      <c r="M25" s="108"/>
    </row>
    <row r="26" spans="1:13" x14ac:dyDescent="0.2">
      <c r="A26" s="33" t="s">
        <v>308</v>
      </c>
      <c r="B26" s="98">
        <v>2968.8</v>
      </c>
      <c r="C26" s="98">
        <v>26418</v>
      </c>
      <c r="D26" s="98">
        <v>0</v>
      </c>
      <c r="E26" s="99">
        <v>36407.719999999994</v>
      </c>
      <c r="F26" s="99">
        <v>0</v>
      </c>
      <c r="G26" s="99">
        <v>0</v>
      </c>
      <c r="H26" s="99">
        <v>34254.79</v>
      </c>
      <c r="I26" s="99">
        <v>5780.91</v>
      </c>
      <c r="J26" s="99">
        <v>0</v>
      </c>
      <c r="K26" s="99">
        <v>1409</v>
      </c>
      <c r="L26" s="99">
        <v>5394.42</v>
      </c>
      <c r="M26" s="99">
        <v>46845</v>
      </c>
    </row>
    <row r="27" spans="1:13" x14ac:dyDescent="0.2">
      <c r="A27" s="33" t="s">
        <v>309</v>
      </c>
      <c r="B27" s="104"/>
      <c r="C27" s="104">
        <v>0</v>
      </c>
      <c r="D27" s="104">
        <v>19895777.019999996</v>
      </c>
      <c r="E27" s="105">
        <v>-35774</v>
      </c>
      <c r="F27" s="105">
        <v>0</v>
      </c>
      <c r="G27" s="105">
        <v>0</v>
      </c>
      <c r="H27" s="105">
        <v>0</v>
      </c>
      <c r="I27" s="105">
        <v>0</v>
      </c>
      <c r="J27" s="105"/>
      <c r="K27" s="105"/>
      <c r="L27" s="105"/>
      <c r="M27" s="105">
        <v>4999999.0600000024</v>
      </c>
    </row>
    <row r="28" spans="1:13" x14ac:dyDescent="0.2">
      <c r="A28" s="90" t="s">
        <v>340</v>
      </c>
      <c r="B28" s="106">
        <f t="shared" ref="B28:M28" si="1">SUM(B26:B27)</f>
        <v>2968.8</v>
      </c>
      <c r="C28" s="106">
        <f t="shared" si="1"/>
        <v>26418</v>
      </c>
      <c r="D28" s="106">
        <f t="shared" si="1"/>
        <v>19895777.019999996</v>
      </c>
      <c r="E28" s="107">
        <f t="shared" si="1"/>
        <v>633.71999999999389</v>
      </c>
      <c r="F28" s="107">
        <f t="shared" si="1"/>
        <v>0</v>
      </c>
      <c r="G28" s="107">
        <f t="shared" si="1"/>
        <v>0</v>
      </c>
      <c r="H28" s="107">
        <f t="shared" si="1"/>
        <v>34254.79</v>
      </c>
      <c r="I28" s="107">
        <f t="shared" si="1"/>
        <v>5780.91</v>
      </c>
      <c r="J28" s="107">
        <f t="shared" si="1"/>
        <v>0</v>
      </c>
      <c r="K28" s="107">
        <f t="shared" si="1"/>
        <v>1409</v>
      </c>
      <c r="L28" s="107">
        <f t="shared" si="1"/>
        <v>5394.42</v>
      </c>
      <c r="M28" s="107">
        <f t="shared" si="1"/>
        <v>5046844.0600000024</v>
      </c>
    </row>
    <row r="29" spans="1:13" x14ac:dyDescent="0.2">
      <c r="A29" s="33"/>
      <c r="B29" s="98"/>
      <c r="C29" s="98"/>
      <c r="D29" s="98"/>
      <c r="E29" s="99"/>
      <c r="F29" s="99"/>
      <c r="G29" s="99"/>
      <c r="H29" s="99"/>
      <c r="I29" s="99"/>
      <c r="J29" s="99"/>
      <c r="K29" s="99"/>
      <c r="L29" s="99"/>
      <c r="M29" s="99"/>
    </row>
    <row r="30" spans="1:13" x14ac:dyDescent="0.2">
      <c r="A30" s="33" t="s">
        <v>226</v>
      </c>
      <c r="B30" s="98">
        <v>-2562</v>
      </c>
      <c r="C30" s="98">
        <v>36192</v>
      </c>
      <c r="D30" s="98">
        <v>45062.12</v>
      </c>
      <c r="E30" s="99">
        <v>46495.39</v>
      </c>
      <c r="F30" s="99">
        <v>-188187.28</v>
      </c>
      <c r="G30" s="99">
        <v>252644</v>
      </c>
      <c r="H30" s="99">
        <v>86936</v>
      </c>
      <c r="I30" s="99">
        <v>27120.1</v>
      </c>
      <c r="J30" s="99">
        <v>37641</v>
      </c>
      <c r="K30" s="99">
        <v>-20653</v>
      </c>
      <c r="L30" s="99">
        <v>29074</v>
      </c>
      <c r="M30" s="99">
        <v>32180</v>
      </c>
    </row>
    <row r="31" spans="1:13" x14ac:dyDescent="0.2">
      <c r="A31" s="33"/>
      <c r="B31" s="98"/>
      <c r="C31" s="98"/>
      <c r="D31" s="98"/>
      <c r="E31" s="99"/>
      <c r="F31" s="99"/>
      <c r="G31" s="99"/>
      <c r="H31" s="99"/>
      <c r="I31" s="99"/>
      <c r="J31" s="99"/>
      <c r="K31" s="99"/>
      <c r="L31" s="99"/>
      <c r="M31" s="99"/>
    </row>
    <row r="32" spans="1:13" x14ac:dyDescent="0.2">
      <c r="A32" s="90" t="s">
        <v>227</v>
      </c>
      <c r="B32" s="106">
        <f t="shared" ref="B32:M32" si="2">+B17+B22+B28+B30</f>
        <v>-4027642.9407212259</v>
      </c>
      <c r="C32" s="106">
        <f t="shared" si="2"/>
        <v>-1551529.5794597694</v>
      </c>
      <c r="D32" s="106">
        <f t="shared" si="2"/>
        <v>19023244.456758384</v>
      </c>
      <c r="E32" s="107">
        <f t="shared" si="2"/>
        <v>-2156060.8168181749</v>
      </c>
      <c r="F32" s="107">
        <f t="shared" si="2"/>
        <v>-2992140.2723149555</v>
      </c>
      <c r="G32" s="107">
        <f t="shared" si="2"/>
        <v>-1000246.096551721</v>
      </c>
      <c r="H32" s="107">
        <f t="shared" si="2"/>
        <v>-2106819.4798951834</v>
      </c>
      <c r="I32" s="107">
        <f t="shared" si="2"/>
        <v>-563921.24683183851</v>
      </c>
      <c r="J32" s="107">
        <f t="shared" si="2"/>
        <v>867876.28957329993</v>
      </c>
      <c r="K32" s="107">
        <f t="shared" si="2"/>
        <v>-4136105.185579</v>
      </c>
      <c r="L32" s="107">
        <f t="shared" si="2"/>
        <v>-2444739.2516297423</v>
      </c>
      <c r="M32" s="107">
        <f t="shared" si="2"/>
        <v>3893735.7316363985</v>
      </c>
    </row>
    <row r="33" spans="1:13" x14ac:dyDescent="0.2">
      <c r="A33" s="33"/>
      <c r="B33" s="98"/>
      <c r="C33" s="98"/>
      <c r="D33" s="98"/>
      <c r="E33" s="99"/>
      <c r="F33" s="99"/>
      <c r="G33" s="99"/>
      <c r="H33" s="99"/>
      <c r="I33" s="99"/>
      <c r="J33" s="99"/>
      <c r="K33" s="99"/>
      <c r="L33" s="99"/>
      <c r="M33" s="99"/>
    </row>
    <row r="34" spans="1:13" x14ac:dyDescent="0.2">
      <c r="A34" s="90" t="s">
        <v>228</v>
      </c>
      <c r="B34" s="106">
        <v>21548000</v>
      </c>
      <c r="C34" s="106">
        <f>B36</f>
        <v>17520358</v>
      </c>
      <c r="D34" s="106">
        <f>C36</f>
        <v>15968828</v>
      </c>
      <c r="E34" s="107">
        <f>D36</f>
        <v>34992074</v>
      </c>
      <c r="F34" s="107">
        <f>E36</f>
        <v>32836012.752398297</v>
      </c>
      <c r="G34" s="107">
        <f t="shared" ref="G34:M34" si="3">+F36</f>
        <v>29843872.2818298</v>
      </c>
      <c r="H34" s="107">
        <f t="shared" si="3"/>
        <v>28843625.735286999</v>
      </c>
      <c r="I34" s="107">
        <f t="shared" si="3"/>
        <v>26736806.139578555</v>
      </c>
      <c r="J34" s="107">
        <f t="shared" si="3"/>
        <v>26172884.434093792</v>
      </c>
      <c r="K34" s="107">
        <f t="shared" si="3"/>
        <v>27040761</v>
      </c>
      <c r="L34" s="107">
        <f t="shared" si="3"/>
        <v>22904655.513993882</v>
      </c>
      <c r="M34" s="107">
        <f t="shared" si="3"/>
        <v>20459916</v>
      </c>
    </row>
    <row r="35" spans="1:13" x14ac:dyDescent="0.2">
      <c r="A35" s="33"/>
      <c r="B35" s="98"/>
      <c r="C35" s="98"/>
      <c r="D35" s="98"/>
      <c r="E35" s="99"/>
      <c r="F35" s="99"/>
      <c r="G35" s="99"/>
      <c r="H35" s="99"/>
      <c r="I35" s="99"/>
      <c r="J35" s="99"/>
      <c r="K35" s="99"/>
      <c r="L35" s="99"/>
      <c r="M35" s="99"/>
    </row>
    <row r="36" spans="1:13" x14ac:dyDescent="0.2">
      <c r="A36" s="90" t="s">
        <v>229</v>
      </c>
      <c r="B36" s="106">
        <v>17520358</v>
      </c>
      <c r="C36" s="106">
        <v>15968828</v>
      </c>
      <c r="D36" s="106">
        <v>34992074</v>
      </c>
      <c r="E36" s="107">
        <v>32836012.752398297</v>
      </c>
      <c r="F36" s="107">
        <v>29843872.2818298</v>
      </c>
      <c r="G36" s="107">
        <v>28843625.735286999</v>
      </c>
      <c r="H36" s="107">
        <v>26736806.139578555</v>
      </c>
      <c r="I36" s="107">
        <v>26172884.434093792</v>
      </c>
      <c r="J36" s="107">
        <v>27040761</v>
      </c>
      <c r="K36" s="109">
        <v>22904655.513993882</v>
      </c>
      <c r="L36" s="107">
        <v>20459916</v>
      </c>
      <c r="M36" s="107">
        <v>24353651.964629758</v>
      </c>
    </row>
    <row r="37" spans="1:13" x14ac:dyDescent="0.2">
      <c r="A37" s="33"/>
      <c r="B37" s="110"/>
      <c r="C37" s="110"/>
      <c r="D37" s="110"/>
      <c r="E37" s="111"/>
      <c r="F37" s="111"/>
      <c r="G37" s="111"/>
      <c r="H37" s="111"/>
      <c r="I37" s="111"/>
      <c r="J37" s="111"/>
      <c r="K37" s="111"/>
      <c r="L37" s="111"/>
      <c r="M37" s="11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4FD43-19D2-8044-8C80-165B2D33FED5}">
  <dimension ref="A1:M37"/>
  <sheetViews>
    <sheetView workbookViewId="0">
      <selection activeCell="B30" sqref="B30"/>
    </sheetView>
  </sheetViews>
  <sheetFormatPr baseColWidth="10" defaultRowHeight="16" x14ac:dyDescent="0.2"/>
  <cols>
    <col min="8" max="8" width="11.6640625" bestFit="1" customWidth="1"/>
    <col min="11" max="11" width="11.6640625" bestFit="1" customWidth="1"/>
  </cols>
  <sheetData>
    <row r="1" spans="1:13" x14ac:dyDescent="0.2">
      <c r="A1" s="112" t="s">
        <v>339</v>
      </c>
      <c r="B1" s="136">
        <v>43131</v>
      </c>
      <c r="C1" s="136">
        <v>43159</v>
      </c>
      <c r="D1" s="136">
        <v>43190</v>
      </c>
      <c r="E1" s="136">
        <v>43220</v>
      </c>
      <c r="F1" s="136">
        <v>43251</v>
      </c>
      <c r="G1" s="136">
        <v>43281</v>
      </c>
      <c r="H1" s="136">
        <v>43312</v>
      </c>
      <c r="I1" s="136">
        <v>43343</v>
      </c>
      <c r="J1" s="136">
        <v>43373</v>
      </c>
      <c r="K1" s="136">
        <v>43404</v>
      </c>
      <c r="L1" s="136">
        <v>43434</v>
      </c>
      <c r="M1" s="136">
        <v>43465</v>
      </c>
    </row>
    <row r="2" spans="1:13" x14ac:dyDescent="0.2">
      <c r="A2" s="155" t="s">
        <v>310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</row>
    <row r="3" spans="1:13" x14ac:dyDescent="0.2">
      <c r="A3" s="156" t="s">
        <v>311</v>
      </c>
      <c r="B3" s="115">
        <v>-2344563.7137208311</v>
      </c>
      <c r="C3" s="115">
        <v>-2353234.3164830683</v>
      </c>
      <c r="D3" s="115">
        <v>-1279524.2936221282</v>
      </c>
      <c r="E3" s="115">
        <v>-2934958.5354661951</v>
      </c>
      <c r="F3" s="115">
        <v>-2802411.1641207319</v>
      </c>
      <c r="G3" s="115">
        <v>417411.29677892255</v>
      </c>
      <c r="H3" s="115">
        <v>-8236360.7552350312</v>
      </c>
      <c r="I3" s="115">
        <v>-2840879.8238548073</v>
      </c>
      <c r="J3" s="115">
        <v>-422304.01474263606</v>
      </c>
      <c r="K3" s="115">
        <v>-4134955.5076780752</v>
      </c>
      <c r="L3" s="115">
        <v>-2414694.8453259417</v>
      </c>
      <c r="M3" s="115">
        <f>-3191966.78364472+6959</f>
        <v>-3185007.78364472</v>
      </c>
    </row>
    <row r="4" spans="1:13" x14ac:dyDescent="0.2">
      <c r="A4" s="157" t="s">
        <v>312</v>
      </c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117"/>
      <c r="M4" s="117"/>
    </row>
    <row r="5" spans="1:13" x14ac:dyDescent="0.2">
      <c r="A5" s="158" t="s">
        <v>313</v>
      </c>
      <c r="B5" s="119">
        <v>75098.539833675066</v>
      </c>
      <c r="C5" s="119">
        <v>63075.892943369639</v>
      </c>
      <c r="D5" s="119">
        <v>69226.167075321631</v>
      </c>
      <c r="E5" s="119">
        <v>47713.148880450062</v>
      </c>
      <c r="F5" s="119">
        <v>52920.065421834828</v>
      </c>
      <c r="G5" s="119">
        <v>59566.19084435371</v>
      </c>
      <c r="H5" s="119">
        <v>60272.320512018225</v>
      </c>
      <c r="I5" s="119">
        <v>61771.833159806294</v>
      </c>
      <c r="J5" s="119">
        <v>60217.461488734094</v>
      </c>
      <c r="K5" s="119">
        <v>61170.020203133005</v>
      </c>
      <c r="L5" s="119">
        <v>62754.724837236157</v>
      </c>
      <c r="M5" s="119">
        <v>162245.96313139756</v>
      </c>
    </row>
    <row r="6" spans="1:13" x14ac:dyDescent="0.2">
      <c r="A6" s="159" t="s">
        <v>314</v>
      </c>
      <c r="B6" s="121">
        <v>73620.75</v>
      </c>
      <c r="C6" s="121">
        <v>75943.149999999994</v>
      </c>
      <c r="D6" s="121">
        <v>75943.13</v>
      </c>
      <c r="E6" s="121">
        <v>75943.149999999994</v>
      </c>
      <c r="F6" s="121">
        <v>75943.149999999994</v>
      </c>
      <c r="G6" s="119">
        <v>71419.42</v>
      </c>
      <c r="H6" s="119">
        <v>4863976.57</v>
      </c>
      <c r="I6" s="119">
        <v>86555.89</v>
      </c>
      <c r="J6" s="119">
        <v>108412.14</v>
      </c>
      <c r="K6" s="119">
        <v>1210932.3899999999</v>
      </c>
      <c r="L6" s="119">
        <v>127321.14</v>
      </c>
      <c r="M6" s="119">
        <v>137556.92000000001</v>
      </c>
    </row>
    <row r="7" spans="1:13" x14ac:dyDescent="0.2">
      <c r="A7" s="159" t="s">
        <v>315</v>
      </c>
      <c r="B7" s="121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</row>
    <row r="8" spans="1:13" x14ac:dyDescent="0.2">
      <c r="A8" s="157" t="s">
        <v>316</v>
      </c>
      <c r="B8" s="117"/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</row>
    <row r="9" spans="1:13" x14ac:dyDescent="0.2">
      <c r="A9" s="158" t="s">
        <v>317</v>
      </c>
      <c r="B9" s="114">
        <v>1025582.6358204102</v>
      </c>
      <c r="C9" s="114">
        <v>1571339.2855213806</v>
      </c>
      <c r="D9" s="114">
        <v>-2026196.3011500845</v>
      </c>
      <c r="E9" s="114">
        <v>-1903581.0482153855</v>
      </c>
      <c r="F9" s="114">
        <v>3529450.0596017214</v>
      </c>
      <c r="G9" s="114">
        <v>-3241829.9103247924</v>
      </c>
      <c r="H9" s="114">
        <v>-834727.92958300933</v>
      </c>
      <c r="I9" s="114">
        <v>2799741.1751269549</v>
      </c>
      <c r="J9" s="114">
        <v>-7173657.6461347137</v>
      </c>
      <c r="K9" s="114">
        <v>1355150.5522442497</v>
      </c>
      <c r="L9" s="114">
        <v>3871402.3640509956</v>
      </c>
      <c r="M9" s="114">
        <v>-8381481.1269198488</v>
      </c>
    </row>
    <row r="10" spans="1:13" x14ac:dyDescent="0.2">
      <c r="A10" s="158" t="s">
        <v>318</v>
      </c>
      <c r="B10" s="114">
        <v>-76976.279510150198</v>
      </c>
      <c r="C10" s="114">
        <v>-831809.77204055013</v>
      </c>
      <c r="D10" s="114">
        <v>-1836551.637987752</v>
      </c>
      <c r="E10" s="114">
        <v>469809.97585015511</v>
      </c>
      <c r="F10" s="114">
        <v>-190289.82893462805</v>
      </c>
      <c r="G10" s="114">
        <v>-1438887.5044294195</v>
      </c>
      <c r="H10" s="114">
        <v>-1803747.8452946832</v>
      </c>
      <c r="I10" s="114">
        <v>577281.71282370854</v>
      </c>
      <c r="J10" s="114">
        <v>491423.77691482566</v>
      </c>
      <c r="K10" s="114">
        <v>-1651068.3275588555</v>
      </c>
      <c r="L10" s="114">
        <v>-51368.416329791769</v>
      </c>
      <c r="M10" s="114">
        <v>1450678.7902950756</v>
      </c>
    </row>
    <row r="11" spans="1:13" x14ac:dyDescent="0.2">
      <c r="A11" s="158" t="s">
        <v>319</v>
      </c>
      <c r="B11" s="114">
        <v>-581887.18039295997</v>
      </c>
      <c r="C11" s="114">
        <v>4289.108228559955</v>
      </c>
      <c r="D11" s="114">
        <v>-22774.361539100064</v>
      </c>
      <c r="E11" s="114">
        <v>-14895.150316099869</v>
      </c>
      <c r="F11" s="114">
        <v>-5017.6060968000675</v>
      </c>
      <c r="G11" s="114">
        <v>-13886.176561399945</v>
      </c>
      <c r="H11" s="114">
        <v>-28332.535718600033</v>
      </c>
      <c r="I11" s="114">
        <v>-96530.90757010004</v>
      </c>
      <c r="J11" s="114">
        <v>-2279.8927954999963</v>
      </c>
      <c r="K11" s="114">
        <v>2830.0241118000122</v>
      </c>
      <c r="L11" s="114">
        <v>-65444.599948800053</v>
      </c>
      <c r="M11" s="114">
        <v>16308.628600500058</v>
      </c>
    </row>
    <row r="12" spans="1:13" x14ac:dyDescent="0.2">
      <c r="A12" s="158" t="s">
        <v>320</v>
      </c>
      <c r="B12" s="114">
        <v>140409.40008604946</v>
      </c>
      <c r="C12" s="114">
        <v>-336292.82607958</v>
      </c>
      <c r="D12" s="114">
        <v>598054.35128997173</v>
      </c>
      <c r="E12" s="114">
        <v>532100.35564200813</v>
      </c>
      <c r="F12" s="114">
        <v>-203229.56733744405</v>
      </c>
      <c r="G12" s="114">
        <v>338699.54750760226</v>
      </c>
      <c r="H12" s="114">
        <v>-713836.07896968396</v>
      </c>
      <c r="I12" s="114">
        <v>-810525.70875054924</v>
      </c>
      <c r="J12" s="114">
        <v>319770.83993430506</v>
      </c>
      <c r="K12" s="114">
        <v>-299638.69998199097</v>
      </c>
      <c r="L12" s="114">
        <v>-724719.01943596103</v>
      </c>
      <c r="M12" s="114">
        <v>278935.51219823794</v>
      </c>
    </row>
    <row r="13" spans="1:13" x14ac:dyDescent="0.2">
      <c r="A13" s="158" t="s">
        <v>293</v>
      </c>
      <c r="B13" s="114">
        <v>154760.50537192984</v>
      </c>
      <c r="C13" s="114">
        <v>-446693.28670740989</v>
      </c>
      <c r="D13" s="114">
        <v>202633.66942629986</v>
      </c>
      <c r="E13" s="114">
        <v>-179144.16499624983</v>
      </c>
      <c r="F13" s="114">
        <v>237275.51971909986</v>
      </c>
      <c r="G13" s="114">
        <v>213346.60810855008</v>
      </c>
      <c r="H13" s="114">
        <v>160355.20402629976</v>
      </c>
      <c r="I13" s="114">
        <v>69863.840615600115</v>
      </c>
      <c r="J13" s="114">
        <v>468574.66078650043</v>
      </c>
      <c r="K13" s="114">
        <v>-59419.413311100099</v>
      </c>
      <c r="L13" s="114">
        <v>36892.120255799964</v>
      </c>
      <c r="M13" s="114">
        <v>1035907.7459608596</v>
      </c>
    </row>
    <row r="14" spans="1:13" x14ac:dyDescent="0.2">
      <c r="A14" s="158" t="s">
        <v>208</v>
      </c>
      <c r="B14" s="114">
        <v>-781044.6257287208</v>
      </c>
      <c r="C14" s="114">
        <v>-1022953.627846757</v>
      </c>
      <c r="D14" s="114">
        <v>1782581.2086844407</v>
      </c>
      <c r="E14" s="114">
        <v>499535.09268970601</v>
      </c>
      <c r="F14" s="114">
        <v>-1015107.9112518243</v>
      </c>
      <c r="G14" s="114">
        <v>1245012.831098089</v>
      </c>
      <c r="H14" s="114">
        <v>877508.89827800542</v>
      </c>
      <c r="I14" s="114">
        <v>-1738611.5708360393</v>
      </c>
      <c r="J14" s="114">
        <v>3322642.4088635091</v>
      </c>
      <c r="K14" s="114">
        <v>135085.29954986647</v>
      </c>
      <c r="L14" s="114">
        <v>-1448047.2754425537</v>
      </c>
      <c r="M14" s="114">
        <v>6019559.0632632244</v>
      </c>
    </row>
    <row r="15" spans="1:13" ht="19" x14ac:dyDescent="0.35">
      <c r="A15" s="158" t="s">
        <v>321</v>
      </c>
      <c r="B15" s="123">
        <v>-1215286.5576880102</v>
      </c>
      <c r="C15" s="123">
        <v>889636.12443195295</v>
      </c>
      <c r="D15" s="123">
        <v>245187.84766061924</v>
      </c>
      <c r="E15" s="123">
        <v>406678.53487344016</v>
      </c>
      <c r="F15" s="123">
        <v>-704123.285619898</v>
      </c>
      <c r="G15" s="123">
        <v>565016.36507798755</v>
      </c>
      <c r="H15" s="123">
        <v>-1329692.2280633759</v>
      </c>
      <c r="I15" s="123">
        <v>-148876.68734058086</v>
      </c>
      <c r="J15" s="123">
        <v>737804.57800595497</v>
      </c>
      <c r="K15" s="123">
        <v>-650311.62397154013</v>
      </c>
      <c r="L15" s="123">
        <v>-301940.14496393572</v>
      </c>
      <c r="M15" s="123">
        <v>2333538.7574747559</v>
      </c>
    </row>
    <row r="16" spans="1:13" x14ac:dyDescent="0.2">
      <c r="A16" s="158"/>
      <c r="B16" s="114"/>
      <c r="C16" s="114"/>
      <c r="D16" s="114"/>
      <c r="E16" s="114"/>
      <c r="F16" s="114"/>
      <c r="G16" s="114"/>
      <c r="H16" s="114"/>
      <c r="I16" s="114"/>
      <c r="J16" s="114"/>
      <c r="K16" s="114"/>
      <c r="L16" s="114"/>
      <c r="M16" s="114"/>
    </row>
    <row r="17" spans="1:13" x14ac:dyDescent="0.2">
      <c r="A17" s="160" t="s">
        <v>222</v>
      </c>
      <c r="B17" s="125">
        <f t="shared" ref="B17:M17" si="0">SUM(B3:B15)</f>
        <v>-3530286.5259286072</v>
      </c>
      <c r="C17" s="125">
        <f t="shared" si="0"/>
        <v>-2386700.2680321019</v>
      </c>
      <c r="D17" s="125">
        <f t="shared" si="0"/>
        <v>-2191420.2201624126</v>
      </c>
      <c r="E17" s="125">
        <f t="shared" si="0"/>
        <v>-3000798.6410581712</v>
      </c>
      <c r="F17" s="125">
        <f t="shared" si="0"/>
        <v>-1024590.5686186702</v>
      </c>
      <c r="G17" s="125">
        <f t="shared" si="0"/>
        <v>-1784131.3319001065</v>
      </c>
      <c r="H17" s="125">
        <f t="shared" si="0"/>
        <v>-6984584.3800480608</v>
      </c>
      <c r="I17" s="125">
        <f t="shared" si="0"/>
        <v>-2040210.2466260069</v>
      </c>
      <c r="J17" s="125">
        <f t="shared" si="0"/>
        <v>-2089395.6876790202</v>
      </c>
      <c r="K17" s="125">
        <f t="shared" si="0"/>
        <v>-4030225.2863925127</v>
      </c>
      <c r="L17" s="125">
        <f t="shared" si="0"/>
        <v>-907843.9523029523</v>
      </c>
      <c r="M17" s="125">
        <f t="shared" si="0"/>
        <v>-131757.52964051813</v>
      </c>
    </row>
    <row r="18" spans="1:13" x14ac:dyDescent="0.2">
      <c r="A18" s="161"/>
      <c r="B18" s="126"/>
      <c r="C18" s="126"/>
      <c r="D18" s="126"/>
      <c r="E18" s="126"/>
      <c r="F18" s="126"/>
      <c r="G18" s="127"/>
      <c r="H18" s="127"/>
      <c r="I18" s="127"/>
      <c r="J18" s="127"/>
      <c r="K18" s="127"/>
      <c r="L18" s="127"/>
      <c r="M18" s="127"/>
    </row>
    <row r="19" spans="1:13" x14ac:dyDescent="0.2">
      <c r="A19" s="160" t="s">
        <v>322</v>
      </c>
      <c r="B19" s="124"/>
      <c r="C19" s="124"/>
      <c r="D19" s="124"/>
      <c r="E19" s="124"/>
      <c r="F19" s="124"/>
      <c r="G19" s="125"/>
      <c r="H19" s="125"/>
      <c r="I19" s="125"/>
      <c r="J19" s="125"/>
      <c r="K19" s="125"/>
      <c r="L19" s="125"/>
      <c r="M19" s="125"/>
    </row>
    <row r="20" spans="1:13" x14ac:dyDescent="0.2">
      <c r="A20" s="162" t="s">
        <v>323</v>
      </c>
      <c r="B20" s="128">
        <v>-138303.75344275072</v>
      </c>
      <c r="C20" s="128">
        <v>-28681.557778514405</v>
      </c>
      <c r="D20" s="128">
        <v>-23046.463199921505</v>
      </c>
      <c r="E20" s="128">
        <v>-143894.9774015774</v>
      </c>
      <c r="F20" s="128">
        <v>-46498.39917198709</v>
      </c>
      <c r="G20" s="128">
        <v>-243340.51335247507</v>
      </c>
      <c r="H20" s="128">
        <v>-37837.241144518659</v>
      </c>
      <c r="I20" s="128">
        <v>-22379.86491502155</v>
      </c>
      <c r="J20" s="130">
        <v>-45673.360932285294</v>
      </c>
      <c r="K20" s="128">
        <v>-43489.445601256455</v>
      </c>
      <c r="L20" s="128">
        <v>-23830.076006546435</v>
      </c>
      <c r="M20" s="128">
        <v>-16875.627361782885</v>
      </c>
    </row>
    <row r="21" spans="1:13" x14ac:dyDescent="0.2">
      <c r="A21" s="162" t="s">
        <v>324</v>
      </c>
      <c r="B21" s="129"/>
      <c r="C21" s="129"/>
      <c r="D21" s="129"/>
      <c r="E21" s="129"/>
      <c r="F21" s="129"/>
      <c r="G21" s="127">
        <v>0</v>
      </c>
      <c r="H21" s="127"/>
      <c r="I21" s="127"/>
      <c r="J21" s="127">
        <v>0</v>
      </c>
      <c r="K21" s="127"/>
      <c r="L21" s="127"/>
      <c r="M21" s="127">
        <v>0</v>
      </c>
    </row>
    <row r="22" spans="1:13" ht="19" x14ac:dyDescent="0.35">
      <c r="A22" s="162" t="s">
        <v>325</v>
      </c>
      <c r="B22" s="129"/>
      <c r="C22" s="129"/>
      <c r="D22" s="129"/>
      <c r="E22" s="129"/>
      <c r="F22" s="129"/>
      <c r="G22" s="131">
        <v>0</v>
      </c>
      <c r="H22" s="131"/>
      <c r="I22" s="131"/>
      <c r="J22" s="131">
        <v>0</v>
      </c>
      <c r="K22" s="131"/>
      <c r="L22" s="131"/>
      <c r="M22" s="131">
        <v>0</v>
      </c>
    </row>
    <row r="23" spans="1:13" x14ac:dyDescent="0.2">
      <c r="A23" s="160" t="s">
        <v>224</v>
      </c>
      <c r="B23" s="125">
        <f t="shared" ref="B23:M23" si="1">SUM(B20:B22)</f>
        <v>-138303.75344275072</v>
      </c>
      <c r="C23" s="125">
        <f t="shared" si="1"/>
        <v>-28681.557778514405</v>
      </c>
      <c r="D23" s="125">
        <f t="shared" si="1"/>
        <v>-23046.463199921505</v>
      </c>
      <c r="E23" s="125">
        <f t="shared" si="1"/>
        <v>-143894.9774015774</v>
      </c>
      <c r="F23" s="125">
        <f t="shared" si="1"/>
        <v>-46498.39917198709</v>
      </c>
      <c r="G23" s="125">
        <f t="shared" si="1"/>
        <v>-243340.51335247507</v>
      </c>
      <c r="H23" s="125">
        <f t="shared" si="1"/>
        <v>-37837.241144518659</v>
      </c>
      <c r="I23" s="125">
        <f t="shared" si="1"/>
        <v>-22379.86491502155</v>
      </c>
      <c r="J23" s="125">
        <f t="shared" si="1"/>
        <v>-45673.360932285294</v>
      </c>
      <c r="K23" s="125">
        <f t="shared" si="1"/>
        <v>-43489.445601256455</v>
      </c>
      <c r="L23" s="125">
        <f t="shared" si="1"/>
        <v>-23830.076006546435</v>
      </c>
      <c r="M23" s="125">
        <f t="shared" si="1"/>
        <v>-16875.627361782885</v>
      </c>
    </row>
    <row r="24" spans="1:13" x14ac:dyDescent="0.2">
      <c r="A24" s="161"/>
      <c r="B24" s="126"/>
      <c r="C24" s="126"/>
      <c r="D24" s="126"/>
      <c r="E24" s="126"/>
      <c r="F24" s="126"/>
      <c r="G24" s="127"/>
      <c r="H24" s="127"/>
      <c r="I24" s="127"/>
      <c r="J24" s="127"/>
      <c r="K24" s="127"/>
      <c r="L24" s="127"/>
      <c r="M24" s="127"/>
    </row>
    <row r="25" spans="1:13" x14ac:dyDescent="0.2">
      <c r="A25" s="160" t="s">
        <v>326</v>
      </c>
      <c r="B25" s="124"/>
      <c r="C25" s="124"/>
      <c r="D25" s="124"/>
      <c r="E25" s="124"/>
      <c r="F25" s="124"/>
      <c r="G25" s="125"/>
      <c r="H25" s="125"/>
      <c r="I25" s="125"/>
      <c r="J25" s="125"/>
      <c r="K25" s="125"/>
      <c r="L25" s="125"/>
      <c r="M25" s="125"/>
    </row>
    <row r="26" spans="1:13" x14ac:dyDescent="0.2">
      <c r="A26" s="163" t="s">
        <v>327</v>
      </c>
      <c r="B26" s="128">
        <v>310783.51</v>
      </c>
      <c r="C26" s="128">
        <v>1903</v>
      </c>
      <c r="D26" s="128">
        <v>0</v>
      </c>
      <c r="E26" s="128">
        <v>9394</v>
      </c>
      <c r="F26" s="128">
        <v>25499.23</v>
      </c>
      <c r="G26" s="128">
        <v>23931.68</v>
      </c>
      <c r="H26" s="128">
        <v>115488</v>
      </c>
      <c r="I26" s="128">
        <v>0</v>
      </c>
      <c r="J26" s="128">
        <v>174668</v>
      </c>
      <c r="K26" s="128">
        <v>97700</v>
      </c>
      <c r="L26" s="128">
        <v>36510</v>
      </c>
      <c r="M26" s="128">
        <f>170913-97700-36510</f>
        <v>36703</v>
      </c>
    </row>
    <row r="27" spans="1:13" ht="19" x14ac:dyDescent="0.35">
      <c r="A27" s="163" t="s">
        <v>328</v>
      </c>
      <c r="B27" s="132">
        <v>50032910</v>
      </c>
      <c r="C27" s="132">
        <f>-7550-40000</f>
        <v>-47550</v>
      </c>
      <c r="D27" s="132">
        <f>-7450-3477-15817-63.75</f>
        <v>-26807.75</v>
      </c>
      <c r="E27" s="132">
        <v>-77249</v>
      </c>
      <c r="F27" s="132">
        <v>-844</v>
      </c>
      <c r="G27" s="132">
        <v>0</v>
      </c>
      <c r="H27" s="132">
        <v>0</v>
      </c>
      <c r="I27" s="132">
        <v>-346716</v>
      </c>
      <c r="J27" s="132">
        <v>0</v>
      </c>
      <c r="K27" s="132">
        <v>0</v>
      </c>
      <c r="L27" s="132">
        <v>0</v>
      </c>
      <c r="M27" s="132">
        <v>0</v>
      </c>
    </row>
    <row r="28" spans="1:13" x14ac:dyDescent="0.2">
      <c r="A28" s="160" t="s">
        <v>340</v>
      </c>
      <c r="B28" s="125">
        <f t="shared" ref="B28:M28" si="2">SUM(B26:B27)</f>
        <v>50343693.509999998</v>
      </c>
      <c r="C28" s="125">
        <f t="shared" si="2"/>
        <v>-45647</v>
      </c>
      <c r="D28" s="125">
        <f t="shared" si="2"/>
        <v>-26807.75</v>
      </c>
      <c r="E28" s="125">
        <f t="shared" si="2"/>
        <v>-67855</v>
      </c>
      <c r="F28" s="125">
        <f t="shared" si="2"/>
        <v>24655.23</v>
      </c>
      <c r="G28" s="125">
        <f t="shared" si="2"/>
        <v>23931.68</v>
      </c>
      <c r="H28" s="125">
        <f t="shared" si="2"/>
        <v>115488</v>
      </c>
      <c r="I28" s="125">
        <f t="shared" si="2"/>
        <v>-346716</v>
      </c>
      <c r="J28" s="125">
        <f t="shared" si="2"/>
        <v>174668</v>
      </c>
      <c r="K28" s="125">
        <f t="shared" si="2"/>
        <v>97700</v>
      </c>
      <c r="L28" s="125">
        <f t="shared" si="2"/>
        <v>36510</v>
      </c>
      <c r="M28" s="125">
        <f t="shared" si="2"/>
        <v>36703</v>
      </c>
    </row>
    <row r="29" spans="1:13" x14ac:dyDescent="0.2">
      <c r="A29" s="164"/>
      <c r="B29" s="112"/>
      <c r="C29" s="112"/>
      <c r="D29" s="112"/>
      <c r="E29" s="112"/>
      <c r="F29" s="112"/>
      <c r="G29" s="128"/>
      <c r="H29" s="128"/>
      <c r="I29" s="128"/>
      <c r="J29" s="128"/>
      <c r="K29" s="128"/>
      <c r="L29" s="128"/>
      <c r="M29" s="128"/>
    </row>
    <row r="30" spans="1:13" ht="19" x14ac:dyDescent="0.35">
      <c r="A30" s="161" t="s">
        <v>329</v>
      </c>
      <c r="B30" s="132">
        <v>54088</v>
      </c>
      <c r="C30" s="132">
        <v>-100605.720978</v>
      </c>
      <c r="D30" s="132">
        <v>-54713.650320000015</v>
      </c>
      <c r="E30" s="132">
        <v>-133495.368143</v>
      </c>
      <c r="F30" s="132">
        <v>-111866.51651800002</v>
      </c>
      <c r="G30" s="132">
        <v>-98154.613330999971</v>
      </c>
      <c r="H30" s="132">
        <v>-10255.404955999984</v>
      </c>
      <c r="I30" s="132">
        <v>-183057.61782200006</v>
      </c>
      <c r="J30" s="132">
        <v>-126881.66497800004</v>
      </c>
      <c r="K30" s="132">
        <v>-102496.47577100003</v>
      </c>
      <c r="L30" s="132">
        <v>490082.78174900007</v>
      </c>
      <c r="M30" s="132">
        <v>-183542.51370899996</v>
      </c>
    </row>
    <row r="31" spans="1:13" x14ac:dyDescent="0.2">
      <c r="A31" s="165" t="s">
        <v>330</v>
      </c>
      <c r="B31" s="114">
        <f t="shared" ref="B31:M31" si="3">+B17+B23+B28+B30</f>
        <v>46729191.230628639</v>
      </c>
      <c r="C31" s="114">
        <f t="shared" si="3"/>
        <v>-2561634.5467886166</v>
      </c>
      <c r="D31" s="114">
        <f t="shared" si="3"/>
        <v>-2295988.0836823341</v>
      </c>
      <c r="E31" s="114">
        <f t="shared" si="3"/>
        <v>-3346043.9866027487</v>
      </c>
      <c r="F31" s="114">
        <f t="shared" si="3"/>
        <v>-1158300.2543086575</v>
      </c>
      <c r="G31" s="114">
        <f t="shared" si="3"/>
        <v>-2101694.7785835816</v>
      </c>
      <c r="H31" s="114">
        <f t="shared" si="3"/>
        <v>-6917189.0261485791</v>
      </c>
      <c r="I31" s="114">
        <f t="shared" si="3"/>
        <v>-2592363.729363028</v>
      </c>
      <c r="J31" s="114">
        <f t="shared" si="3"/>
        <v>-2087282.7135893058</v>
      </c>
      <c r="K31" s="114">
        <f t="shared" si="3"/>
        <v>-4078511.2077647694</v>
      </c>
      <c r="L31" s="114">
        <f t="shared" si="3"/>
        <v>-405081.24656049861</v>
      </c>
      <c r="M31" s="114">
        <f t="shared" si="3"/>
        <v>-295472.67071130098</v>
      </c>
    </row>
    <row r="32" spans="1:13" ht="19" x14ac:dyDescent="0.35">
      <c r="A32" s="165" t="s">
        <v>331</v>
      </c>
      <c r="B32" s="67">
        <v>24353651.964629758</v>
      </c>
      <c r="C32" s="67">
        <v>71082843.164804131</v>
      </c>
      <c r="D32" s="67">
        <v>68521208.891860515</v>
      </c>
      <c r="E32" s="67">
        <v>66225221.013008937</v>
      </c>
      <c r="F32" s="67">
        <v>62879177.276078522</v>
      </c>
      <c r="G32" s="67">
        <v>61720876.67176988</v>
      </c>
      <c r="H32" s="67">
        <v>59619181.889186889</v>
      </c>
      <c r="I32" s="67">
        <v>52701993.053037956</v>
      </c>
      <c r="J32" s="67">
        <v>50109629.447074704</v>
      </c>
      <c r="K32" s="67">
        <v>48022346.798252128</v>
      </c>
      <c r="L32" s="67">
        <v>43943835.585721016</v>
      </c>
      <c r="M32" s="67">
        <v>43538754.829829119</v>
      </c>
    </row>
    <row r="33" spans="1:13" x14ac:dyDescent="0.2">
      <c r="A33" s="155" t="s">
        <v>332</v>
      </c>
      <c r="B33" s="133">
        <v>71082843.164804131</v>
      </c>
      <c r="C33" s="133">
        <v>68521208.891860515</v>
      </c>
      <c r="D33" s="133">
        <v>66225221.013008937</v>
      </c>
      <c r="E33" s="133">
        <v>62879177.276078522</v>
      </c>
      <c r="F33" s="133">
        <v>61720876.67176988</v>
      </c>
      <c r="G33" s="133">
        <v>59619181.889186889</v>
      </c>
      <c r="H33" s="133">
        <v>52701993.053037956</v>
      </c>
      <c r="I33" s="133">
        <v>50109629.447074704</v>
      </c>
      <c r="J33" s="133">
        <v>48022346.798252128</v>
      </c>
      <c r="K33" s="133">
        <v>43943835.585721016</v>
      </c>
      <c r="L33" s="133">
        <v>43538754.829829119</v>
      </c>
      <c r="M33" s="133">
        <v>43243282.425238185</v>
      </c>
    </row>
    <row r="34" spans="1:13" x14ac:dyDescent="0.2">
      <c r="A34" s="166"/>
      <c r="B34" s="90"/>
      <c r="C34" s="90"/>
      <c r="D34" s="106"/>
      <c r="E34" s="106"/>
      <c r="F34" s="106"/>
      <c r="G34" s="107"/>
      <c r="H34" s="107"/>
      <c r="I34" s="107"/>
      <c r="J34" s="107"/>
      <c r="K34" s="107"/>
      <c r="L34" s="107"/>
      <c r="M34" s="107"/>
    </row>
    <row r="35" spans="1:13" x14ac:dyDescent="0.2">
      <c r="A35" s="33"/>
      <c r="B35" s="33"/>
      <c r="C35" s="33"/>
      <c r="D35" s="98"/>
      <c r="E35" s="98"/>
      <c r="F35" s="98"/>
      <c r="G35" s="99"/>
      <c r="H35" s="99"/>
      <c r="I35" s="99"/>
      <c r="J35" s="99"/>
      <c r="K35" s="99"/>
      <c r="L35" s="99"/>
      <c r="M35" s="99"/>
    </row>
    <row r="36" spans="1:13" x14ac:dyDescent="0.2">
      <c r="A36" s="90"/>
      <c r="B36" s="90"/>
      <c r="C36" s="90"/>
      <c r="D36" s="106"/>
      <c r="E36" s="106"/>
      <c r="F36" s="106"/>
      <c r="G36" s="107"/>
      <c r="H36" s="107"/>
      <c r="I36" s="107"/>
      <c r="J36" s="107"/>
      <c r="K36" s="107"/>
      <c r="L36" s="107"/>
      <c r="M36" s="109"/>
    </row>
    <row r="37" spans="1:13" x14ac:dyDescent="0.2">
      <c r="A37" s="33"/>
      <c r="B37" s="33"/>
      <c r="C37" s="33"/>
      <c r="D37" s="110"/>
      <c r="E37" s="110"/>
      <c r="F37" s="110"/>
      <c r="G37" s="111"/>
      <c r="H37" s="111"/>
      <c r="I37" s="111"/>
      <c r="J37" s="111"/>
      <c r="K37" s="111"/>
      <c r="L37" s="111"/>
      <c r="M37" s="11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098EB-A1CD-F243-AE35-EE9532407E57}">
  <dimension ref="A1:D37"/>
  <sheetViews>
    <sheetView tabSelected="1" workbookViewId="0">
      <selection activeCell="E14" sqref="E14"/>
    </sheetView>
  </sheetViews>
  <sheetFormatPr baseColWidth="10" defaultRowHeight="16" x14ac:dyDescent="0.2"/>
  <sheetData>
    <row r="1" spans="1:4" x14ac:dyDescent="0.2">
      <c r="A1" s="112" t="s">
        <v>339</v>
      </c>
      <c r="B1" s="136">
        <v>43496</v>
      </c>
      <c r="C1" s="136">
        <v>43524</v>
      </c>
      <c r="D1" s="136">
        <v>43555</v>
      </c>
    </row>
    <row r="2" spans="1:4" x14ac:dyDescent="0.2">
      <c r="A2" s="155" t="s">
        <v>310</v>
      </c>
      <c r="B2" s="68"/>
      <c r="C2" s="68"/>
      <c r="D2" s="114"/>
    </row>
    <row r="3" spans="1:4" x14ac:dyDescent="0.2">
      <c r="A3" s="156" t="s">
        <v>311</v>
      </c>
      <c r="B3" s="116">
        <v>-3076538.2920983806</v>
      </c>
      <c r="C3" s="116">
        <v>-3313647.927731914</v>
      </c>
      <c r="D3" s="116">
        <v>-3915496.061858478</v>
      </c>
    </row>
    <row r="4" spans="1:4" x14ac:dyDescent="0.2">
      <c r="A4" s="157" t="s">
        <v>312</v>
      </c>
      <c r="B4" s="118"/>
      <c r="C4" s="118"/>
      <c r="D4" s="114"/>
    </row>
    <row r="5" spans="1:4" x14ac:dyDescent="0.2">
      <c r="A5" s="158" t="s">
        <v>313</v>
      </c>
      <c r="B5" s="120">
        <v>70881.524090832856</v>
      </c>
      <c r="C5" s="120">
        <v>67942.54776843026</v>
      </c>
      <c r="D5" s="120">
        <v>74022.624036368128</v>
      </c>
    </row>
    <row r="6" spans="1:4" x14ac:dyDescent="0.2">
      <c r="A6" s="159" t="s">
        <v>314</v>
      </c>
      <c r="B6" s="122">
        <v>142782.6</v>
      </c>
      <c r="C6" s="122">
        <v>168718</v>
      </c>
      <c r="D6" s="122">
        <v>141469</v>
      </c>
    </row>
    <row r="7" spans="1:4" x14ac:dyDescent="0.2">
      <c r="A7" s="159" t="s">
        <v>315</v>
      </c>
      <c r="B7" s="122"/>
      <c r="C7" s="122"/>
      <c r="D7" s="122"/>
    </row>
    <row r="8" spans="1:4" x14ac:dyDescent="0.2">
      <c r="A8" s="157" t="s">
        <v>316</v>
      </c>
      <c r="B8" s="118"/>
      <c r="C8" s="114"/>
      <c r="D8" s="114"/>
    </row>
    <row r="9" spans="1:4" x14ac:dyDescent="0.2">
      <c r="A9" s="158" t="s">
        <v>317</v>
      </c>
      <c r="B9" s="114">
        <v>2413812.6798537169</v>
      </c>
      <c r="C9" s="114">
        <v>2767475.382097099</v>
      </c>
      <c r="D9" s="114">
        <v>-9720147.241941167</v>
      </c>
    </row>
    <row r="10" spans="1:4" x14ac:dyDescent="0.2">
      <c r="A10" s="158" t="s">
        <v>318</v>
      </c>
      <c r="B10" s="114">
        <v>-729585.43134264275</v>
      </c>
      <c r="C10" s="114">
        <v>15163.165441894904</v>
      </c>
      <c r="D10" s="114">
        <v>-1849473.8415096113</v>
      </c>
    </row>
    <row r="11" spans="1:4" x14ac:dyDescent="0.2">
      <c r="A11" s="158" t="s">
        <v>319</v>
      </c>
      <c r="B11" s="114">
        <v>-2239.0283539999509</v>
      </c>
      <c r="C11" s="114">
        <v>-1275564.5370711</v>
      </c>
      <c r="D11" s="114">
        <v>-67354.754576400155</v>
      </c>
    </row>
    <row r="12" spans="1:4" x14ac:dyDescent="0.2">
      <c r="A12" s="158" t="s">
        <v>320</v>
      </c>
      <c r="B12" s="114">
        <v>570494.83208608604</v>
      </c>
      <c r="C12" s="114">
        <v>282426.3534479884</v>
      </c>
      <c r="D12" s="114">
        <v>789906.9599999995</v>
      </c>
    </row>
    <row r="13" spans="1:4" x14ac:dyDescent="0.2">
      <c r="A13" s="158" t="s">
        <v>293</v>
      </c>
      <c r="B13" s="114">
        <v>-1189901.181372894</v>
      </c>
      <c r="C13" s="114">
        <v>286526.30563916871</v>
      </c>
      <c r="D13" s="114">
        <v>985128.83699669549</v>
      </c>
    </row>
    <row r="14" spans="1:4" x14ac:dyDescent="0.2">
      <c r="A14" s="158" t="s">
        <v>208</v>
      </c>
      <c r="B14" s="114">
        <v>-743467.05863226205</v>
      </c>
      <c r="C14" s="114">
        <v>-1218684.4368761741</v>
      </c>
      <c r="D14" s="114">
        <v>9777668.1452452578</v>
      </c>
    </row>
    <row r="15" spans="1:4" ht="19" x14ac:dyDescent="0.35">
      <c r="A15" s="158" t="s">
        <v>321</v>
      </c>
      <c r="B15" s="123">
        <v>-1436135.494921874</v>
      </c>
      <c r="C15" s="123">
        <v>-255423.56642086909</v>
      </c>
      <c r="D15" s="123">
        <v>1790010.6121341619</v>
      </c>
    </row>
    <row r="16" spans="1:4" x14ac:dyDescent="0.2">
      <c r="A16" s="158"/>
      <c r="B16" s="114"/>
      <c r="C16" s="114"/>
      <c r="D16" s="114"/>
    </row>
    <row r="17" spans="1:4" x14ac:dyDescent="0.2">
      <c r="A17" s="160" t="s">
        <v>222</v>
      </c>
      <c r="B17" s="125">
        <f t="shared" ref="B17:D17" si="0">SUM(B3:B15)</f>
        <v>-3979894.8506914172</v>
      </c>
      <c r="C17" s="125">
        <f t="shared" si="0"/>
        <v>-2475068.7137054754</v>
      </c>
      <c r="D17" s="125">
        <f t="shared" si="0"/>
        <v>-1994265.7214731728</v>
      </c>
    </row>
    <row r="18" spans="1:4" x14ac:dyDescent="0.2">
      <c r="A18" s="161"/>
      <c r="B18" s="127"/>
      <c r="C18" s="127"/>
      <c r="D18" s="128"/>
    </row>
    <row r="19" spans="1:4" x14ac:dyDescent="0.2">
      <c r="A19" s="160" t="s">
        <v>322</v>
      </c>
      <c r="B19" s="125"/>
      <c r="C19" s="125"/>
      <c r="D19" s="128"/>
    </row>
    <row r="20" spans="1:4" x14ac:dyDescent="0.2">
      <c r="A20" s="162" t="s">
        <v>323</v>
      </c>
      <c r="B20" s="128">
        <v>-40639.247792358801</v>
      </c>
      <c r="C20" s="128">
        <v>-27105.806480582745</v>
      </c>
      <c r="D20" s="128">
        <v>-91662.862587356154</v>
      </c>
    </row>
    <row r="21" spans="1:4" x14ac:dyDescent="0.2">
      <c r="A21" s="162" t="s">
        <v>324</v>
      </c>
      <c r="B21" s="127">
        <v>0</v>
      </c>
      <c r="C21" s="127">
        <v>0</v>
      </c>
      <c r="D21" s="128">
        <v>0</v>
      </c>
    </row>
    <row r="22" spans="1:4" ht="19" x14ac:dyDescent="0.35">
      <c r="A22" s="162" t="s">
        <v>325</v>
      </c>
      <c r="B22" s="131">
        <v>0</v>
      </c>
      <c r="C22" s="131">
        <v>0</v>
      </c>
      <c r="D22" s="132">
        <v>0</v>
      </c>
    </row>
    <row r="23" spans="1:4" x14ac:dyDescent="0.2">
      <c r="A23" s="160" t="s">
        <v>224</v>
      </c>
      <c r="B23" s="125">
        <f t="shared" ref="B23:C23" si="1">SUM(B20:B22)</f>
        <v>-40639.247792358801</v>
      </c>
      <c r="C23" s="125">
        <f t="shared" si="1"/>
        <v>-27105.806480582745</v>
      </c>
      <c r="D23" s="125">
        <f>SUM(D20:D22)</f>
        <v>-91662.862587356154</v>
      </c>
    </row>
    <row r="24" spans="1:4" x14ac:dyDescent="0.2">
      <c r="A24" s="161"/>
      <c r="B24" s="127"/>
      <c r="C24" s="127"/>
      <c r="D24" s="128"/>
    </row>
    <row r="25" spans="1:4" x14ac:dyDescent="0.2">
      <c r="A25" s="160" t="s">
        <v>326</v>
      </c>
      <c r="B25" s="125"/>
      <c r="C25" s="125"/>
      <c r="D25" s="128"/>
    </row>
    <row r="26" spans="1:4" x14ac:dyDescent="0.2">
      <c r="A26" s="163" t="s">
        <v>327</v>
      </c>
      <c r="B26" s="128">
        <v>107605.06</v>
      </c>
      <c r="C26" s="128">
        <v>0</v>
      </c>
      <c r="D26" s="128">
        <v>12940.86</v>
      </c>
    </row>
    <row r="27" spans="1:4" ht="19" x14ac:dyDescent="0.35">
      <c r="A27" s="163" t="s">
        <v>328</v>
      </c>
      <c r="B27" s="132">
        <v>0</v>
      </c>
      <c r="C27" s="132">
        <v>0</v>
      </c>
      <c r="D27" s="132">
        <v>0</v>
      </c>
    </row>
    <row r="28" spans="1:4" x14ac:dyDescent="0.2">
      <c r="A28" s="160" t="s">
        <v>340</v>
      </c>
      <c r="B28" s="125">
        <f t="shared" ref="B28:D28" si="2">SUM(B26:B27)</f>
        <v>107605.06</v>
      </c>
      <c r="C28" s="125">
        <f t="shared" si="2"/>
        <v>0</v>
      </c>
      <c r="D28" s="125">
        <f t="shared" si="2"/>
        <v>12940.86</v>
      </c>
    </row>
    <row r="29" spans="1:4" x14ac:dyDescent="0.2">
      <c r="A29" s="164"/>
      <c r="B29" s="128"/>
      <c r="C29" s="128"/>
      <c r="D29" s="128"/>
    </row>
    <row r="30" spans="1:4" ht="19" x14ac:dyDescent="0.35">
      <c r="A30" s="161" t="s">
        <v>329</v>
      </c>
      <c r="B30" s="132">
        <v>-106105.03521100001</v>
      </c>
      <c r="C30" s="132">
        <v>3954.3635730000096</v>
      </c>
      <c r="D30" s="132">
        <v>170525.47999999998</v>
      </c>
    </row>
    <row r="31" spans="1:4" x14ac:dyDescent="0.2">
      <c r="A31" s="165" t="s">
        <v>330</v>
      </c>
      <c r="B31" s="114">
        <f t="shared" ref="B31:C31" si="3">+B17+B23+B28+B30</f>
        <v>-4019034.0736947763</v>
      </c>
      <c r="C31" s="114">
        <f t="shared" si="3"/>
        <v>-2498220.1566130584</v>
      </c>
      <c r="D31" s="114">
        <f>+D17+D23+D28+D30</f>
        <v>-1902462.2440605289</v>
      </c>
    </row>
    <row r="32" spans="1:4" ht="19" x14ac:dyDescent="0.35">
      <c r="A32" s="165" t="s">
        <v>331</v>
      </c>
      <c r="B32" s="67">
        <v>43243282.425238185</v>
      </c>
      <c r="C32" s="67">
        <v>39224248.348594949</v>
      </c>
      <c r="D32" s="67">
        <v>36726028.19518128</v>
      </c>
    </row>
    <row r="33" spans="1:4" x14ac:dyDescent="0.2">
      <c r="A33" s="155" t="s">
        <v>332</v>
      </c>
      <c r="B33" s="133">
        <v>39224248.348594949</v>
      </c>
      <c r="C33" s="133">
        <v>36726028.19518128</v>
      </c>
      <c r="D33" s="133">
        <v>34823566.818862453</v>
      </c>
    </row>
    <row r="34" spans="1:4" x14ac:dyDescent="0.2">
      <c r="A34" s="90"/>
      <c r="B34" s="107"/>
      <c r="C34" s="107"/>
    </row>
    <row r="35" spans="1:4" x14ac:dyDescent="0.2">
      <c r="A35" s="33"/>
      <c r="B35" s="99"/>
      <c r="C35" s="99"/>
    </row>
    <row r="36" spans="1:4" x14ac:dyDescent="0.2">
      <c r="A36" s="90"/>
      <c r="B36" s="107"/>
      <c r="C36" s="107"/>
    </row>
    <row r="37" spans="1:4" x14ac:dyDescent="0.2">
      <c r="A37" s="33"/>
      <c r="B37" s="111"/>
      <c r="C37" s="1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0CA83-7E91-F14B-A864-93B00ECA376A}">
  <dimension ref="A1:N102"/>
  <sheetViews>
    <sheetView workbookViewId="0">
      <selection activeCell="C3" sqref="C3"/>
    </sheetView>
  </sheetViews>
  <sheetFormatPr baseColWidth="10" defaultRowHeight="16" x14ac:dyDescent="0.2"/>
  <sheetData>
    <row r="1" spans="1:14" x14ac:dyDescent="0.2">
      <c r="A1" s="10" t="s">
        <v>339</v>
      </c>
      <c r="B1" s="10"/>
      <c r="C1" s="137">
        <v>42400</v>
      </c>
      <c r="D1" s="137">
        <v>42429</v>
      </c>
      <c r="E1" s="137">
        <v>42460</v>
      </c>
      <c r="F1" s="137">
        <v>42490</v>
      </c>
      <c r="G1" s="137">
        <v>42521</v>
      </c>
      <c r="H1" s="137">
        <v>42551</v>
      </c>
      <c r="I1" s="137">
        <v>42582</v>
      </c>
      <c r="J1" s="137">
        <v>42613</v>
      </c>
      <c r="K1" s="137">
        <v>42643</v>
      </c>
      <c r="L1" s="137">
        <v>42674</v>
      </c>
      <c r="M1" s="137">
        <v>42704</v>
      </c>
      <c r="N1" s="137">
        <v>42735</v>
      </c>
    </row>
    <row r="2" spans="1:14" x14ac:dyDescent="0.2">
      <c r="A2" s="10"/>
      <c r="B2" s="10"/>
      <c r="C2" s="141"/>
      <c r="D2" s="141"/>
      <c r="E2" s="141"/>
      <c r="F2" s="142"/>
      <c r="G2" s="142"/>
      <c r="H2" s="142"/>
      <c r="I2" s="142"/>
      <c r="J2" s="142"/>
      <c r="K2" s="142"/>
      <c r="L2" s="142"/>
      <c r="M2" s="142"/>
      <c r="N2" s="142"/>
    </row>
    <row r="3" spans="1:14" x14ac:dyDescent="0.2">
      <c r="A3" s="10"/>
      <c r="B3" s="8" t="s">
        <v>136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1:14" x14ac:dyDescent="0.2">
      <c r="A4" s="14" t="str">
        <f>+B4</f>
        <v>Recurring Revenue</v>
      </c>
      <c r="B4" s="15" t="s">
        <v>137</v>
      </c>
      <c r="C4" s="66">
        <v>589854.92128461995</v>
      </c>
      <c r="D4" s="66">
        <v>589198.28471582627</v>
      </c>
      <c r="E4" s="66">
        <v>705979.32990351261</v>
      </c>
      <c r="F4" s="116">
        <v>716648.88927841233</v>
      </c>
      <c r="G4" s="116">
        <v>722188.21869047626</v>
      </c>
      <c r="H4" s="116">
        <v>763940.49116237788</v>
      </c>
      <c r="I4" s="116">
        <v>764561.14285543829</v>
      </c>
      <c r="J4" s="116">
        <v>793102.71194684925</v>
      </c>
      <c r="K4" s="116">
        <v>811659.00009901053</v>
      </c>
      <c r="L4" s="116">
        <v>1056359.0561775353</v>
      </c>
      <c r="M4" s="116">
        <v>1064083.7945455967</v>
      </c>
      <c r="N4" s="116">
        <v>1184161.5830923298</v>
      </c>
    </row>
    <row r="5" spans="1:14" ht="19" x14ac:dyDescent="0.35">
      <c r="A5" s="14" t="str">
        <f>+B5</f>
        <v>Professional Services</v>
      </c>
      <c r="B5" s="16" t="s">
        <v>138</v>
      </c>
      <c r="C5" s="67">
        <v>70589.418131997634</v>
      </c>
      <c r="D5" s="67">
        <v>41145.704791605946</v>
      </c>
      <c r="E5" s="67">
        <v>319215.56434192671</v>
      </c>
      <c r="F5" s="143">
        <v>184037.66579073961</v>
      </c>
      <c r="G5" s="143">
        <v>347165.63392857142</v>
      </c>
      <c r="H5" s="143">
        <v>511112.04000000015</v>
      </c>
      <c r="I5" s="143">
        <v>203745.44999999995</v>
      </c>
      <c r="J5" s="143">
        <v>247132.32167512688</v>
      </c>
      <c r="K5" s="143">
        <v>431911.35138613859</v>
      </c>
      <c r="L5" s="143">
        <v>442113.95999999996</v>
      </c>
      <c r="M5" s="143">
        <v>1278625.3291569869</v>
      </c>
      <c r="N5" s="143">
        <v>231909.28015452559</v>
      </c>
    </row>
    <row r="6" spans="1:14" x14ac:dyDescent="0.2">
      <c r="A6" s="10"/>
      <c r="B6" s="18" t="s">
        <v>230</v>
      </c>
      <c r="C6" s="66">
        <v>0</v>
      </c>
      <c r="D6" s="66">
        <v>0</v>
      </c>
      <c r="E6" s="66">
        <v>0</v>
      </c>
      <c r="F6" s="116">
        <v>0</v>
      </c>
      <c r="G6" s="116">
        <v>0</v>
      </c>
      <c r="H6" s="116">
        <v>0</v>
      </c>
      <c r="I6" s="116"/>
      <c r="J6" s="116">
        <v>0</v>
      </c>
      <c r="K6" s="116">
        <v>0</v>
      </c>
      <c r="L6" s="116">
        <v>0</v>
      </c>
      <c r="M6" s="116">
        <v>0</v>
      </c>
      <c r="N6" s="116"/>
    </row>
    <row r="7" spans="1:14" ht="19" x14ac:dyDescent="0.35">
      <c r="A7" s="10"/>
      <c r="B7" s="8" t="s">
        <v>139</v>
      </c>
      <c r="C7" s="19">
        <v>660444.33941661753</v>
      </c>
      <c r="D7" s="19">
        <v>630343.98950743221</v>
      </c>
      <c r="E7" s="19">
        <v>1025194.8942454393</v>
      </c>
      <c r="F7" s="20">
        <v>900686.55506915192</v>
      </c>
      <c r="G7" s="20">
        <v>1069353.8526190477</v>
      </c>
      <c r="H7" s="20">
        <v>1275052.5311623779</v>
      </c>
      <c r="I7" s="20">
        <v>968306.59285543824</v>
      </c>
      <c r="J7" s="20">
        <v>1040235.0336219762</v>
      </c>
      <c r="K7" s="20">
        <v>1243570.351485149</v>
      </c>
      <c r="L7" s="20">
        <v>1498473.0161775353</v>
      </c>
      <c r="M7" s="20">
        <v>2342709.1237025838</v>
      </c>
      <c r="N7" s="20">
        <v>1416070.8632468553</v>
      </c>
    </row>
    <row r="8" spans="1:14" x14ac:dyDescent="0.2">
      <c r="A8" s="10"/>
      <c r="B8" s="7" t="s">
        <v>2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</row>
    <row r="9" spans="1:14" x14ac:dyDescent="0.2">
      <c r="A9" s="10"/>
      <c r="B9" s="8" t="s">
        <v>2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</row>
    <row r="10" spans="1:14" x14ac:dyDescent="0.2">
      <c r="A10" s="10"/>
      <c r="B10" s="8" t="s">
        <v>140</v>
      </c>
      <c r="C10" s="144"/>
      <c r="D10" s="144"/>
      <c r="E10" s="144"/>
      <c r="F10" s="145"/>
      <c r="G10" s="145"/>
      <c r="H10" s="145"/>
      <c r="I10" s="145"/>
      <c r="J10" s="145"/>
      <c r="K10" s="145"/>
      <c r="L10" s="145"/>
      <c r="M10" s="145"/>
      <c r="N10" s="145"/>
    </row>
    <row r="11" spans="1:14" x14ac:dyDescent="0.2">
      <c r="A11" s="14" t="s">
        <v>231</v>
      </c>
      <c r="B11" s="15" t="s">
        <v>141</v>
      </c>
      <c r="C11" s="66">
        <v>41092.581469846511</v>
      </c>
      <c r="D11" s="66">
        <v>42068.347266314573</v>
      </c>
      <c r="E11" s="66">
        <v>46323.322343954591</v>
      </c>
      <c r="F11" s="116">
        <v>47685.820823837697</v>
      </c>
      <c r="G11" s="116">
        <v>54141.149363397977</v>
      </c>
      <c r="H11" s="116">
        <v>58701.869999999995</v>
      </c>
      <c r="I11" s="116">
        <v>59430.559999999998</v>
      </c>
      <c r="J11" s="116">
        <v>62919.109999999993</v>
      </c>
      <c r="K11" s="116">
        <v>68736.39</v>
      </c>
      <c r="L11" s="116">
        <v>85836.709999999977</v>
      </c>
      <c r="M11" s="116">
        <v>97774.629897855004</v>
      </c>
      <c r="N11" s="116">
        <v>116339.98999999996</v>
      </c>
    </row>
    <row r="12" spans="1:14" x14ac:dyDescent="0.2">
      <c r="A12" s="14" t="s">
        <v>231</v>
      </c>
      <c r="B12" s="15" t="s">
        <v>142</v>
      </c>
      <c r="C12" s="66">
        <v>22460.129600354569</v>
      </c>
      <c r="D12" s="66">
        <v>5238.2395802972887</v>
      </c>
      <c r="E12" s="66">
        <v>70220.352781546811</v>
      </c>
      <c r="F12" s="116">
        <v>25705.746824582831</v>
      </c>
      <c r="G12" s="116">
        <v>26467.318128133229</v>
      </c>
      <c r="H12" s="116">
        <v>24143.565521170105</v>
      </c>
      <c r="I12" s="116">
        <v>29302.429810670877</v>
      </c>
      <c r="J12" s="116">
        <v>27880.600194391704</v>
      </c>
      <c r="K12" s="116">
        <v>32649.381004197749</v>
      </c>
      <c r="L12" s="116">
        <v>29047.254172898596</v>
      </c>
      <c r="M12" s="116">
        <v>30700.986260032107</v>
      </c>
      <c r="N12" s="116">
        <v>28541.536431199405</v>
      </c>
    </row>
    <row r="13" spans="1:14" x14ac:dyDescent="0.2">
      <c r="A13" s="14" t="s">
        <v>231</v>
      </c>
      <c r="B13" s="21" t="s">
        <v>143</v>
      </c>
      <c r="C13" s="66">
        <v>0</v>
      </c>
      <c r="D13" s="66">
        <v>0</v>
      </c>
      <c r="E13" s="66">
        <v>0</v>
      </c>
      <c r="F13" s="116">
        <v>0</v>
      </c>
      <c r="G13" s="116">
        <v>6340.4166666666661</v>
      </c>
      <c r="H13" s="116">
        <v>278.51</v>
      </c>
      <c r="I13" s="116">
        <v>-2321.9305848127706</v>
      </c>
      <c r="J13" s="116">
        <v>2332.4129799940279</v>
      </c>
      <c r="K13" s="116">
        <v>1714.4675037503753</v>
      </c>
      <c r="L13" s="116">
        <v>839.42999999999984</v>
      </c>
      <c r="M13" s="116">
        <v>839.42999999999984</v>
      </c>
      <c r="N13" s="116">
        <v>2303.7419941133189</v>
      </c>
    </row>
    <row r="14" spans="1:14" x14ac:dyDescent="0.2">
      <c r="A14" s="14" t="s">
        <v>232</v>
      </c>
      <c r="B14" s="16" t="s">
        <v>144</v>
      </c>
      <c r="C14" s="66">
        <v>88687.553198702604</v>
      </c>
      <c r="D14" s="66">
        <v>102750.35008452345</v>
      </c>
      <c r="E14" s="66">
        <v>93302.844685662611</v>
      </c>
      <c r="F14" s="116">
        <v>113283.79023933217</v>
      </c>
      <c r="G14" s="116">
        <v>84481.099662168854</v>
      </c>
      <c r="H14" s="116">
        <v>90837.32382894661</v>
      </c>
      <c r="I14" s="116">
        <v>90500.79777992639</v>
      </c>
      <c r="J14" s="116">
        <v>132436.61211926496</v>
      </c>
      <c r="K14" s="116">
        <v>140611.3535898003</v>
      </c>
      <c r="L14" s="116">
        <v>147193.78902183671</v>
      </c>
      <c r="M14" s="116">
        <v>160678.98512622213</v>
      </c>
      <c r="N14" s="116">
        <v>162194.82584253122</v>
      </c>
    </row>
    <row r="15" spans="1:14" x14ac:dyDescent="0.2">
      <c r="A15" s="14" t="s">
        <v>232</v>
      </c>
      <c r="B15" s="22" t="s">
        <v>145</v>
      </c>
      <c r="C15" s="66">
        <v>19286</v>
      </c>
      <c r="D15" s="66">
        <v>0</v>
      </c>
      <c r="E15" s="66">
        <v>3282.0143483903748</v>
      </c>
      <c r="F15" s="116">
        <v>0</v>
      </c>
      <c r="G15" s="116">
        <v>6482.7827380952376</v>
      </c>
      <c r="H15" s="116">
        <v>10052.239999999998</v>
      </c>
      <c r="I15" s="116">
        <v>47242.13038937789</v>
      </c>
      <c r="J15" s="116">
        <v>0</v>
      </c>
      <c r="K15" s="116">
        <v>20365.900543054307</v>
      </c>
      <c r="L15" s="116">
        <v>11362.055402333235</v>
      </c>
      <c r="M15" s="116">
        <v>6060.4700000000012</v>
      </c>
      <c r="N15" s="116">
        <v>7964.9692862398815</v>
      </c>
    </row>
    <row r="16" spans="1:14" x14ac:dyDescent="0.2">
      <c r="A16" s="14" t="s">
        <v>232</v>
      </c>
      <c r="B16" s="22" t="s">
        <v>146</v>
      </c>
      <c r="C16" s="66">
        <v>79824</v>
      </c>
      <c r="D16" s="66">
        <v>48322.7</v>
      </c>
      <c r="E16" s="66">
        <v>62534.95</v>
      </c>
      <c r="F16" s="116">
        <v>103256.92</v>
      </c>
      <c r="G16" s="116">
        <v>57093</v>
      </c>
      <c r="H16" s="116">
        <v>178894</v>
      </c>
      <c r="I16" s="116">
        <v>64033.72</v>
      </c>
      <c r="J16" s="116">
        <v>72661.5</v>
      </c>
      <c r="K16" s="116">
        <v>48381.7</v>
      </c>
      <c r="L16" s="116">
        <v>119535.5</v>
      </c>
      <c r="M16" s="116">
        <v>105764.5</v>
      </c>
      <c r="N16" s="116">
        <v>89160</v>
      </c>
    </row>
    <row r="17" spans="1:14" x14ac:dyDescent="0.2">
      <c r="A17" s="14" t="s">
        <v>232</v>
      </c>
      <c r="B17" s="22" t="s">
        <v>147</v>
      </c>
      <c r="C17" s="66">
        <v>2045.3</v>
      </c>
      <c r="D17" s="66">
        <v>10335.219999999999</v>
      </c>
      <c r="E17" s="66">
        <v>9068.3000000000029</v>
      </c>
      <c r="F17" s="116">
        <v>30813.511389055922</v>
      </c>
      <c r="G17" s="116">
        <v>25299.869404761903</v>
      </c>
      <c r="H17" s="116">
        <v>46453.689003253479</v>
      </c>
      <c r="I17" s="116">
        <v>19775.473025510961</v>
      </c>
      <c r="J17" s="116">
        <v>60486.531818453273</v>
      </c>
      <c r="K17" s="116">
        <v>38893.903666366627</v>
      </c>
      <c r="L17" s="116">
        <v>54120.755812144773</v>
      </c>
      <c r="M17" s="116">
        <v>75668.470588063632</v>
      </c>
      <c r="N17" s="116">
        <v>49416.943833701247</v>
      </c>
    </row>
    <row r="18" spans="1:14" ht="19" x14ac:dyDescent="0.35">
      <c r="A18" s="14" t="s">
        <v>231</v>
      </c>
      <c r="B18" s="21" t="s">
        <v>148</v>
      </c>
      <c r="C18" s="67">
        <v>52.15</v>
      </c>
      <c r="D18" s="67">
        <v>56.500000000000007</v>
      </c>
      <c r="E18" s="67">
        <v>77</v>
      </c>
      <c r="F18" s="143">
        <v>0</v>
      </c>
      <c r="G18" s="143">
        <v>464.72</v>
      </c>
      <c r="H18" s="143">
        <v>1678.14</v>
      </c>
      <c r="I18" s="143">
        <v>1419.4699999999998</v>
      </c>
      <c r="J18" s="143">
        <v>15095.269999999999</v>
      </c>
      <c r="K18" s="143">
        <v>2907.1000000000013</v>
      </c>
      <c r="L18" s="143">
        <v>16718.96</v>
      </c>
      <c r="M18" s="143">
        <v>3017.6899999999973</v>
      </c>
      <c r="N18" s="143">
        <v>3392.0199999999973</v>
      </c>
    </row>
    <row r="19" spans="1:14" ht="19" x14ac:dyDescent="0.35">
      <c r="A19" s="10"/>
      <c r="B19" s="8" t="s">
        <v>149</v>
      </c>
      <c r="C19" s="19">
        <v>253447.71426890368</v>
      </c>
      <c r="D19" s="19">
        <v>208771.35693113532</v>
      </c>
      <c r="E19" s="19">
        <v>284808.78415955434</v>
      </c>
      <c r="F19" s="20">
        <v>320745.78927680862</v>
      </c>
      <c r="G19" s="20">
        <v>260770.35596322388</v>
      </c>
      <c r="H19" s="20">
        <v>411039.3383533702</v>
      </c>
      <c r="I19" s="20">
        <v>309382.65042067331</v>
      </c>
      <c r="J19" s="20">
        <v>373812.03711210395</v>
      </c>
      <c r="K19" s="20">
        <v>354260.19630716939</v>
      </c>
      <c r="L19" s="20">
        <v>464654.45440921327</v>
      </c>
      <c r="M19" s="20">
        <v>480505.16187217284</v>
      </c>
      <c r="N19" s="20">
        <v>459314.02738778503</v>
      </c>
    </row>
    <row r="20" spans="1:14" ht="19" x14ac:dyDescent="0.35">
      <c r="A20" s="10"/>
      <c r="B20" s="8"/>
      <c r="C20" s="19"/>
      <c r="D20" s="19"/>
      <c r="E20" s="19"/>
      <c r="F20" s="20"/>
      <c r="G20" s="20"/>
      <c r="H20" s="20"/>
      <c r="I20" s="20"/>
      <c r="J20" s="20"/>
      <c r="K20" s="20"/>
      <c r="L20" s="20"/>
      <c r="M20" s="20"/>
      <c r="N20" s="20"/>
    </row>
    <row r="21" spans="1:14" x14ac:dyDescent="0.2">
      <c r="A21" s="10"/>
      <c r="B21" s="8" t="s">
        <v>150</v>
      </c>
      <c r="C21" s="23">
        <v>406996.62514771381</v>
      </c>
      <c r="D21" s="23">
        <v>421572.63257629692</v>
      </c>
      <c r="E21" s="23">
        <v>740386.11008588504</v>
      </c>
      <c r="F21" s="24">
        <v>579940.7657923433</v>
      </c>
      <c r="G21" s="24">
        <v>808583.4966558239</v>
      </c>
      <c r="H21" s="24">
        <v>864013.19280900771</v>
      </c>
      <c r="I21" s="24">
        <v>658923.94243476493</v>
      </c>
      <c r="J21" s="24">
        <v>666422.99650987214</v>
      </c>
      <c r="K21" s="24">
        <v>889310.15517797961</v>
      </c>
      <c r="L21" s="24">
        <v>1033818.561768322</v>
      </c>
      <c r="M21" s="24">
        <v>1862203.9618304111</v>
      </c>
      <c r="N21" s="24">
        <v>956756.8358590703</v>
      </c>
    </row>
    <row r="22" spans="1:14" x14ac:dyDescent="0.2">
      <c r="A22" s="10"/>
      <c r="B22" s="8" t="s">
        <v>2</v>
      </c>
      <c r="C22" s="146">
        <v>0.61624667039651115</v>
      </c>
      <c r="D22" s="146">
        <v>0.66879773519491337</v>
      </c>
      <c r="E22" s="146">
        <v>0.72219059443406775</v>
      </c>
      <c r="F22" s="147">
        <v>0.64388744622463834</v>
      </c>
      <c r="G22" s="147">
        <v>0.75614212701946282</v>
      </c>
      <c r="H22" s="147">
        <v>0.67762948717206672</v>
      </c>
      <c r="I22" s="147">
        <v>0.68049102143533369</v>
      </c>
      <c r="J22" s="147">
        <v>0.64064656060416036</v>
      </c>
      <c r="K22" s="147">
        <v>0.7151265339479268</v>
      </c>
      <c r="L22" s="147">
        <v>0.68991470023630896</v>
      </c>
      <c r="M22" s="147">
        <v>0.79489337493476431</v>
      </c>
      <c r="N22" s="147">
        <v>0.67564191926480199</v>
      </c>
    </row>
    <row r="23" spans="1:14" x14ac:dyDescent="0.2">
      <c r="A23" s="10"/>
      <c r="B23" s="25" t="s">
        <v>151</v>
      </c>
      <c r="C23" s="10"/>
      <c r="D23" s="10"/>
      <c r="E23" s="10"/>
    </row>
    <row r="24" spans="1:14" x14ac:dyDescent="0.2">
      <c r="A24" s="10"/>
      <c r="B24" s="18" t="s">
        <v>152</v>
      </c>
      <c r="C24" s="66">
        <v>125561.44667059518</v>
      </c>
      <c r="D24" s="66">
        <v>135324.58466919264</v>
      </c>
      <c r="E24" s="66">
        <v>156846.05759083372</v>
      </c>
      <c r="F24" s="116">
        <v>140159.54731307496</v>
      </c>
      <c r="G24" s="116">
        <v>174843.41907337125</v>
      </c>
      <c r="H24" s="116">
        <v>182455.72477921771</v>
      </c>
      <c r="I24" s="116">
        <v>211134.72935067507</v>
      </c>
      <c r="J24" s="116">
        <v>208913.42314096665</v>
      </c>
      <c r="K24" s="116">
        <v>220307.91310286391</v>
      </c>
      <c r="L24" s="116">
        <v>247201.45103499852</v>
      </c>
      <c r="M24" s="116">
        <v>237039.08362760834</v>
      </c>
      <c r="N24" s="116">
        <v>241041.53629874907</v>
      </c>
    </row>
    <row r="25" spans="1:14" x14ac:dyDescent="0.2">
      <c r="A25" s="10"/>
      <c r="B25" s="26" t="s">
        <v>153</v>
      </c>
      <c r="C25" s="66">
        <v>0</v>
      </c>
      <c r="D25" s="66">
        <v>0</v>
      </c>
      <c r="E25" s="66">
        <v>0</v>
      </c>
      <c r="F25" s="116">
        <v>751.65363800360797</v>
      </c>
      <c r="G25" s="116">
        <v>28648.482142857141</v>
      </c>
      <c r="H25" s="116">
        <v>0</v>
      </c>
      <c r="I25" s="116">
        <v>94107.665733253772</v>
      </c>
      <c r="J25" s="116">
        <v>12283.22744998507</v>
      </c>
      <c r="K25" s="116">
        <v>45844.410441044107</v>
      </c>
      <c r="L25" s="116">
        <v>69254.142985342507</v>
      </c>
      <c r="M25" s="116">
        <v>29675.791624106216</v>
      </c>
      <c r="N25" s="116">
        <v>-13880.777409860177</v>
      </c>
    </row>
    <row r="26" spans="1:14" x14ac:dyDescent="0.2">
      <c r="A26" s="10"/>
      <c r="B26" s="18" t="s">
        <v>141</v>
      </c>
      <c r="C26" s="66">
        <v>17101.449773524149</v>
      </c>
      <c r="D26" s="66">
        <v>16652.898976763241</v>
      </c>
      <c r="E26" s="66">
        <v>20806.090591368789</v>
      </c>
      <c r="F26" s="116">
        <v>23049.104395645161</v>
      </c>
      <c r="G26" s="116">
        <v>26146.948850887737</v>
      </c>
      <c r="H26" s="116">
        <v>29326.420000000002</v>
      </c>
      <c r="I26" s="116">
        <v>36749.15</v>
      </c>
      <c r="J26" s="116">
        <v>39310.51999999999</v>
      </c>
      <c r="K26" s="116">
        <v>42716.34</v>
      </c>
      <c r="L26" s="116">
        <v>42906.150000000009</v>
      </c>
      <c r="M26" s="116">
        <v>41062.010000000009</v>
      </c>
      <c r="N26" s="116">
        <v>47618.06</v>
      </c>
    </row>
    <row r="27" spans="1:14" x14ac:dyDescent="0.2">
      <c r="A27" s="10"/>
      <c r="B27" s="18" t="s">
        <v>146</v>
      </c>
      <c r="C27" s="66">
        <v>54708.274012964059</v>
      </c>
      <c r="D27" s="66">
        <v>62900.233255610612</v>
      </c>
      <c r="E27" s="66">
        <v>108634.41273179557</v>
      </c>
      <c r="F27" s="116">
        <v>158345.31713770295</v>
      </c>
      <c r="G27" s="116">
        <v>123835.4738095238</v>
      </c>
      <c r="H27" s="116">
        <v>138537.62163561076</v>
      </c>
      <c r="I27" s="116">
        <v>97495.751156198719</v>
      </c>
      <c r="J27" s="116">
        <v>80983.79820244851</v>
      </c>
      <c r="K27" s="116">
        <v>93654.066321632155</v>
      </c>
      <c r="L27" s="116">
        <v>188009.15136105294</v>
      </c>
      <c r="M27" s="116">
        <v>157623.23493360571</v>
      </c>
      <c r="N27" s="116">
        <v>169797.14275202353</v>
      </c>
    </row>
    <row r="28" spans="1:14" x14ac:dyDescent="0.2">
      <c r="A28" s="10"/>
      <c r="B28" s="18" t="s">
        <v>147</v>
      </c>
      <c r="C28" s="66">
        <v>0</v>
      </c>
      <c r="D28" s="66">
        <v>0</v>
      </c>
      <c r="E28" s="66">
        <v>0</v>
      </c>
      <c r="F28" s="116">
        <v>13978.070054119062</v>
      </c>
      <c r="G28" s="116">
        <v>16697.59157738095</v>
      </c>
      <c r="H28" s="116">
        <v>20922.745800059154</v>
      </c>
      <c r="I28" s="116">
        <v>9347.0607190810078</v>
      </c>
      <c r="J28" s="116">
        <v>29375.585249328156</v>
      </c>
      <c r="K28" s="116">
        <v>20008.113753375335</v>
      </c>
      <c r="L28" s="116">
        <v>7655.9327310798681</v>
      </c>
      <c r="M28" s="116">
        <v>14600.292572595943</v>
      </c>
      <c r="N28" s="116">
        <v>12410.231758646063</v>
      </c>
    </row>
    <row r="29" spans="1:14" ht="19" x14ac:dyDescent="0.35">
      <c r="A29" s="10"/>
      <c r="B29" s="18" t="s">
        <v>148</v>
      </c>
      <c r="C29" s="67">
        <v>450.69239835002952</v>
      </c>
      <c r="D29" s="67">
        <v>417.07956863888074</v>
      </c>
      <c r="E29" s="67">
        <v>461.22418211970449</v>
      </c>
      <c r="F29" s="143">
        <v>573.6620565243536</v>
      </c>
      <c r="G29" s="143">
        <v>219.91071428571428</v>
      </c>
      <c r="H29" s="143">
        <v>3012.9288760721679</v>
      </c>
      <c r="I29" s="143">
        <v>511.89019841861852</v>
      </c>
      <c r="J29" s="143">
        <v>512.27232009555087</v>
      </c>
      <c r="K29" s="143">
        <v>498.12481248124817</v>
      </c>
      <c r="L29" s="143">
        <v>513.19174394256652</v>
      </c>
      <c r="M29" s="143">
        <v>484.53232161097327</v>
      </c>
      <c r="N29" s="143">
        <v>504.95952906548933</v>
      </c>
    </row>
    <row r="30" spans="1:14" ht="19" x14ac:dyDescent="0.35">
      <c r="A30" s="14" t="s">
        <v>233</v>
      </c>
      <c r="B30" s="8" t="s">
        <v>154</v>
      </c>
      <c r="C30" s="19">
        <v>197821.8628554334</v>
      </c>
      <c r="D30" s="19">
        <v>215294.79647020536</v>
      </c>
      <c r="E30" s="19">
        <v>286747.78509611776</v>
      </c>
      <c r="F30" s="20">
        <v>336857.35459507006</v>
      </c>
      <c r="G30" s="20">
        <v>370391.82616830664</v>
      </c>
      <c r="H30" s="20">
        <v>374255.44109095982</v>
      </c>
      <c r="I30" s="20">
        <v>449346.24715762725</v>
      </c>
      <c r="J30" s="20">
        <v>371378.82636282395</v>
      </c>
      <c r="K30" s="20">
        <v>423028.96843139676</v>
      </c>
      <c r="L30" s="20">
        <v>555540.0198564165</v>
      </c>
      <c r="M30" s="20">
        <v>480484.94507952716</v>
      </c>
      <c r="N30" s="20">
        <v>457491.15292862401</v>
      </c>
    </row>
    <row r="31" spans="1:14" x14ac:dyDescent="0.2">
      <c r="A31" s="10"/>
      <c r="B31" s="7" t="s">
        <v>2</v>
      </c>
      <c r="C31" s="10"/>
      <c r="D31" s="10"/>
      <c r="E31" s="10"/>
    </row>
    <row r="32" spans="1:14" x14ac:dyDescent="0.2">
      <c r="A32" s="10"/>
      <c r="B32" s="8" t="s">
        <v>155</v>
      </c>
      <c r="C32" s="10"/>
      <c r="D32" s="10"/>
      <c r="E32" s="10"/>
    </row>
    <row r="33" spans="1:14" x14ac:dyDescent="0.2">
      <c r="A33" s="10"/>
      <c r="B33" s="18" t="s">
        <v>156</v>
      </c>
      <c r="C33" s="66">
        <v>131245.80706540955</v>
      </c>
      <c r="D33" s="66">
        <v>158167.77691052173</v>
      </c>
      <c r="E33" s="66">
        <v>174138.38457259157</v>
      </c>
      <c r="F33" s="116">
        <v>172415.93113650029</v>
      </c>
      <c r="G33" s="116">
        <v>168377.6089285714</v>
      </c>
      <c r="H33" s="116">
        <v>181623.6675391896</v>
      </c>
      <c r="I33" s="116">
        <v>215450.87053707289</v>
      </c>
      <c r="J33" s="116">
        <v>208097.21603165122</v>
      </c>
      <c r="K33" s="116">
        <v>244093.98635163534</v>
      </c>
      <c r="L33" s="116">
        <v>254256.36559078656</v>
      </c>
      <c r="M33" s="116">
        <v>293106.35532175697</v>
      </c>
      <c r="N33" s="116">
        <v>309556.35840323759</v>
      </c>
    </row>
    <row r="34" spans="1:14" x14ac:dyDescent="0.2">
      <c r="A34" s="10"/>
      <c r="B34" s="18" t="s">
        <v>157</v>
      </c>
      <c r="C34" s="66">
        <v>-54682</v>
      </c>
      <c r="D34" s="66">
        <v>13000</v>
      </c>
      <c r="E34" s="66">
        <v>-9987.5322136097329</v>
      </c>
      <c r="F34" s="116">
        <v>765.5441972339147</v>
      </c>
      <c r="G34" s="116">
        <v>39464.28571428571</v>
      </c>
      <c r="H34" s="116">
        <v>31447.672410529427</v>
      </c>
      <c r="I34" s="116">
        <v>145530.79459495746</v>
      </c>
      <c r="J34" s="116">
        <v>51646.19</v>
      </c>
      <c r="K34" s="116">
        <v>65135.933474347468</v>
      </c>
      <c r="L34" s="116">
        <v>150026.01999999996</v>
      </c>
      <c r="M34" s="116">
        <v>69209.19</v>
      </c>
      <c r="N34" s="116">
        <v>6254.3320750551848</v>
      </c>
    </row>
    <row r="35" spans="1:14" x14ac:dyDescent="0.2">
      <c r="A35" s="10"/>
      <c r="B35" s="18" t="s">
        <v>158</v>
      </c>
      <c r="C35" s="66">
        <v>0</v>
      </c>
      <c r="D35" s="66">
        <v>0</v>
      </c>
      <c r="E35" s="66">
        <v>127491</v>
      </c>
      <c r="F35" s="116">
        <v>23083</v>
      </c>
      <c r="G35" s="116">
        <v>9897</v>
      </c>
      <c r="H35" s="116">
        <v>63895.829999999987</v>
      </c>
      <c r="I35" s="116">
        <v>-41895.829999999987</v>
      </c>
      <c r="J35" s="116">
        <v>20518.51999999999</v>
      </c>
      <c r="K35" s="116">
        <v>20333.330000000016</v>
      </c>
      <c r="L35" s="116">
        <v>0</v>
      </c>
      <c r="M35" s="116">
        <v>0</v>
      </c>
      <c r="N35" s="116">
        <v>155956.99999999997</v>
      </c>
    </row>
    <row r="36" spans="1:14" x14ac:dyDescent="0.2">
      <c r="A36" s="10"/>
      <c r="B36" s="18" t="s">
        <v>159</v>
      </c>
      <c r="C36" s="66">
        <v>42260.44</v>
      </c>
      <c r="D36" s="66">
        <v>34435.9</v>
      </c>
      <c r="E36" s="66">
        <v>35817.270000000004</v>
      </c>
      <c r="F36" s="116">
        <v>47225.759999999995</v>
      </c>
      <c r="G36" s="116">
        <v>49202.3</v>
      </c>
      <c r="H36" s="116">
        <v>53037.499999999985</v>
      </c>
      <c r="I36" s="116">
        <v>57389.919999999998</v>
      </c>
      <c r="J36" s="116">
        <v>51160.130000000034</v>
      </c>
      <c r="K36" s="116">
        <v>53716.130000000019</v>
      </c>
      <c r="L36" s="116">
        <v>73462.369999999966</v>
      </c>
      <c r="M36" s="116">
        <v>82677.550000000047</v>
      </c>
      <c r="N36" s="116">
        <v>88493.469999999943</v>
      </c>
    </row>
    <row r="37" spans="1:14" x14ac:dyDescent="0.2">
      <c r="A37" s="10"/>
      <c r="B37" s="18" t="s">
        <v>160</v>
      </c>
      <c r="C37" s="66">
        <v>15640</v>
      </c>
      <c r="D37" s="66">
        <v>0</v>
      </c>
      <c r="E37" s="66">
        <v>17875</v>
      </c>
      <c r="F37" s="116">
        <v>0</v>
      </c>
      <c r="G37" s="116">
        <v>10000</v>
      </c>
      <c r="H37" s="116">
        <v>42711.360000000001</v>
      </c>
      <c r="I37" s="116">
        <v>8837.1499999999942</v>
      </c>
      <c r="J37" s="116">
        <v>8837.1500000000087</v>
      </c>
      <c r="K37" s="116">
        <v>11962.149999999994</v>
      </c>
      <c r="L37" s="116">
        <v>37837.149999999994</v>
      </c>
      <c r="M37" s="116">
        <v>12837.149999999994</v>
      </c>
      <c r="N37" s="116">
        <v>-75157.029999999984</v>
      </c>
    </row>
    <row r="38" spans="1:14" x14ac:dyDescent="0.2">
      <c r="A38" s="10"/>
      <c r="B38" s="18" t="s">
        <v>146</v>
      </c>
      <c r="C38" s="66">
        <v>11997.6</v>
      </c>
      <c r="D38" s="66">
        <v>28976.510000000002</v>
      </c>
      <c r="E38" s="66">
        <v>12809.5</v>
      </c>
      <c r="F38" s="116">
        <v>21886.269999999997</v>
      </c>
      <c r="G38" s="116">
        <v>20215.94000000001</v>
      </c>
      <c r="H38" s="116">
        <v>12869.859999999986</v>
      </c>
      <c r="I38" s="116">
        <v>15087.830000000002</v>
      </c>
      <c r="J38" s="116">
        <v>12421.669999999998</v>
      </c>
      <c r="K38" s="116">
        <v>15687.119999999995</v>
      </c>
      <c r="L38" s="116">
        <v>951.42000000001281</v>
      </c>
      <c r="M38" s="116">
        <v>27936.170000000013</v>
      </c>
      <c r="N38" s="116">
        <v>0</v>
      </c>
    </row>
    <row r="39" spans="1:14" x14ac:dyDescent="0.2">
      <c r="B39" s="27" t="s">
        <v>161</v>
      </c>
      <c r="C39" s="116">
        <v>59482.961296405418</v>
      </c>
      <c r="D39" s="116">
        <v>112793.73048673855</v>
      </c>
      <c r="E39" s="116">
        <v>183441.51358661239</v>
      </c>
      <c r="F39" s="116">
        <v>265627.59628983767</v>
      </c>
      <c r="G39" s="116">
        <v>232813.39666666667</v>
      </c>
      <c r="H39" s="116">
        <v>201105.41000000006</v>
      </c>
      <c r="I39" s="116">
        <v>60949.916747724856</v>
      </c>
      <c r="J39" s="116">
        <v>143954.28051483494</v>
      </c>
      <c r="K39" s="116">
        <v>158502.6</v>
      </c>
      <c r="L39" s="116">
        <v>261133.18399641043</v>
      </c>
      <c r="M39" s="116">
        <v>94110.35862833797</v>
      </c>
      <c r="N39" s="116">
        <v>118678.05768947753</v>
      </c>
    </row>
    <row r="40" spans="1:14" x14ac:dyDescent="0.2">
      <c r="B40" s="27" t="s">
        <v>162</v>
      </c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>
        <v>2281.25</v>
      </c>
    </row>
    <row r="41" spans="1:14" x14ac:dyDescent="0.2">
      <c r="A41" s="10"/>
      <c r="B41" s="18" t="s">
        <v>163</v>
      </c>
      <c r="C41" s="66">
        <v>37107.915380082493</v>
      </c>
      <c r="D41" s="66">
        <v>31807.900378898277</v>
      </c>
      <c r="E41" s="66">
        <v>42442.171610131169</v>
      </c>
      <c r="F41" s="116">
        <v>41346.358424533966</v>
      </c>
      <c r="G41" s="116">
        <v>60459.947321428568</v>
      </c>
      <c r="H41" s="116">
        <v>43405.693513753322</v>
      </c>
      <c r="I41" s="116">
        <v>54921.65267193794</v>
      </c>
      <c r="J41" s="116">
        <v>47767.460089578992</v>
      </c>
      <c r="K41" s="116">
        <v>37408.215391539161</v>
      </c>
      <c r="L41" s="116">
        <v>59917.044193837879</v>
      </c>
      <c r="M41" s="116">
        <v>45130.240325404891</v>
      </c>
      <c r="N41" s="116">
        <v>50105.035584988982</v>
      </c>
    </row>
    <row r="42" spans="1:14" ht="19" x14ac:dyDescent="0.35">
      <c r="A42" s="10"/>
      <c r="B42" s="18" t="s">
        <v>164</v>
      </c>
      <c r="C42" s="67">
        <v>1906.41</v>
      </c>
      <c r="D42" s="67">
        <v>1908.27</v>
      </c>
      <c r="E42" s="67">
        <v>2306.48</v>
      </c>
      <c r="F42" s="143">
        <v>2320.85</v>
      </c>
      <c r="G42" s="143">
        <v>3782.25</v>
      </c>
      <c r="H42" s="143">
        <v>7803.9399999999987</v>
      </c>
      <c r="I42" s="143">
        <v>10470.59</v>
      </c>
      <c r="J42" s="143">
        <v>9349.89</v>
      </c>
      <c r="K42" s="143">
        <v>9888.8300000000017</v>
      </c>
      <c r="L42" s="143">
        <v>11779.090000000002</v>
      </c>
      <c r="M42" s="143">
        <v>11819.020000000002</v>
      </c>
      <c r="N42" s="143">
        <v>13747.500000000002</v>
      </c>
    </row>
    <row r="43" spans="1:14" ht="19" x14ac:dyDescent="0.35">
      <c r="A43" s="14" t="s">
        <v>234</v>
      </c>
      <c r="B43" s="8" t="s">
        <v>165</v>
      </c>
      <c r="C43" s="19">
        <v>244959.13374189747</v>
      </c>
      <c r="D43" s="19">
        <v>381090.08777615859</v>
      </c>
      <c r="E43" s="19">
        <v>586333.78755572543</v>
      </c>
      <c r="F43" s="20">
        <v>574671.31004810589</v>
      </c>
      <c r="G43" s="20">
        <v>594212.72863095242</v>
      </c>
      <c r="H43" s="20">
        <v>637900.93346347229</v>
      </c>
      <c r="I43" s="20">
        <v>526742.89455169323</v>
      </c>
      <c r="J43" s="20">
        <v>553752.5066360652</v>
      </c>
      <c r="K43" s="20">
        <v>616728.29521752195</v>
      </c>
      <c r="L43" s="20">
        <v>849362.64378103486</v>
      </c>
      <c r="M43" s="20">
        <v>636826.03427549999</v>
      </c>
      <c r="N43" s="20">
        <v>669915.97375275928</v>
      </c>
    </row>
    <row r="44" spans="1:14" x14ac:dyDescent="0.2">
      <c r="A44" s="10"/>
      <c r="B44" s="7" t="s">
        <v>2</v>
      </c>
      <c r="C44" s="10"/>
      <c r="D44" s="10"/>
      <c r="E44" s="10"/>
    </row>
    <row r="45" spans="1:14" x14ac:dyDescent="0.2">
      <c r="A45" s="10"/>
      <c r="B45" s="8" t="s">
        <v>166</v>
      </c>
      <c r="C45" s="10"/>
      <c r="D45" s="10"/>
      <c r="E45" s="10"/>
    </row>
    <row r="46" spans="1:14" x14ac:dyDescent="0.2">
      <c r="A46" s="10"/>
      <c r="B46" s="26" t="s">
        <v>152</v>
      </c>
      <c r="C46" s="66">
        <v>70985.889546258099</v>
      </c>
      <c r="D46" s="66">
        <v>75091.221664237819</v>
      </c>
      <c r="E46" s="66">
        <v>121158.1655962611</v>
      </c>
      <c r="F46" s="116">
        <v>95960.491570093611</v>
      </c>
      <c r="G46" s="116">
        <v>95349.766052993364</v>
      </c>
      <c r="H46" s="116">
        <v>87307.295663626181</v>
      </c>
      <c r="I46" s="116">
        <v>83271.36938276171</v>
      </c>
      <c r="J46" s="116">
        <v>108479.76324003702</v>
      </c>
      <c r="K46" s="116">
        <v>94341.098195727347</v>
      </c>
      <c r="L46" s="116">
        <v>96281.221211486685</v>
      </c>
      <c r="M46" s="116">
        <v>118442.35348460525</v>
      </c>
      <c r="N46" s="116">
        <v>108846.97357615893</v>
      </c>
    </row>
    <row r="47" spans="1:14" x14ac:dyDescent="0.2">
      <c r="A47" s="10"/>
      <c r="B47" s="26" t="s">
        <v>153</v>
      </c>
      <c r="C47" s="66">
        <v>0</v>
      </c>
      <c r="D47" s="66">
        <v>0</v>
      </c>
      <c r="E47" s="66">
        <v>0</v>
      </c>
      <c r="F47" s="116">
        <v>0</v>
      </c>
      <c r="G47" s="116">
        <v>2585.2232142857142</v>
      </c>
      <c r="H47" s="116">
        <v>3592.8300000000017</v>
      </c>
      <c r="I47" s="116">
        <v>106454.44133373117</v>
      </c>
      <c r="J47" s="116">
        <v>32031.919999999998</v>
      </c>
      <c r="K47" s="116">
        <v>39109.590267026702</v>
      </c>
      <c r="L47" s="116">
        <v>76440.029326951844</v>
      </c>
      <c r="M47" s="116">
        <v>33574.887471180504</v>
      </c>
      <c r="N47" s="116">
        <v>20601.54600441501</v>
      </c>
    </row>
    <row r="48" spans="1:14" x14ac:dyDescent="0.2">
      <c r="A48" s="10"/>
      <c r="B48" s="26" t="s">
        <v>167</v>
      </c>
      <c r="C48" s="66">
        <v>24330.526870948732</v>
      </c>
      <c r="D48" s="66">
        <v>41937.351964441848</v>
      </c>
      <c r="E48" s="66">
        <v>34778.958159203976</v>
      </c>
      <c r="F48" s="116">
        <v>26524.30462417319</v>
      </c>
      <c r="G48" s="116">
        <v>128820.76833333331</v>
      </c>
      <c r="H48" s="116">
        <v>78663.924013605429</v>
      </c>
      <c r="I48" s="116">
        <v>88448.636877517536</v>
      </c>
      <c r="J48" s="116">
        <v>60024.449626754264</v>
      </c>
      <c r="K48" s="116">
        <v>37917.369684968515</v>
      </c>
      <c r="L48" s="116">
        <v>72733.907289811134</v>
      </c>
      <c r="M48" s="116">
        <v>94405.766443825036</v>
      </c>
      <c r="N48" s="116">
        <v>79535.092826793873</v>
      </c>
    </row>
    <row r="49" spans="1:14" x14ac:dyDescent="0.2">
      <c r="A49" s="10"/>
      <c r="B49" s="26" t="s">
        <v>168</v>
      </c>
      <c r="C49" s="66">
        <v>23475.668827342372</v>
      </c>
      <c r="D49" s="66">
        <v>23828.203756922179</v>
      </c>
      <c r="E49" s="66">
        <v>26343.562749886929</v>
      </c>
      <c r="F49" s="116">
        <v>28864.492032471437</v>
      </c>
      <c r="G49" s="116">
        <v>40894.519761904761</v>
      </c>
      <c r="H49" s="116">
        <v>54803.580207039333</v>
      </c>
      <c r="I49" s="116">
        <v>53888.570995076829</v>
      </c>
      <c r="J49" s="116">
        <v>54642.083278590624</v>
      </c>
      <c r="K49" s="116">
        <v>54660.74854785479</v>
      </c>
      <c r="L49" s="116">
        <v>56388.207313790008</v>
      </c>
      <c r="M49" s="116">
        <v>61281.613875674884</v>
      </c>
      <c r="N49" s="116">
        <v>62591.731398086835</v>
      </c>
    </row>
    <row r="50" spans="1:14" x14ac:dyDescent="0.2">
      <c r="A50" s="10"/>
      <c r="B50" s="26" t="s">
        <v>169</v>
      </c>
      <c r="C50" s="66">
        <v>8632.7342368886275</v>
      </c>
      <c r="D50" s="66">
        <v>10383.16875546488</v>
      </c>
      <c r="E50" s="66">
        <v>25933.107191316147</v>
      </c>
      <c r="F50" s="116">
        <v>6051.6506313890568</v>
      </c>
      <c r="G50" s="116">
        <v>9616.8678571428572</v>
      </c>
      <c r="H50" s="116">
        <v>16331.880360839987</v>
      </c>
      <c r="I50" s="116">
        <v>12780.549903028494</v>
      </c>
      <c r="J50" s="116">
        <v>15394.34159450582</v>
      </c>
      <c r="K50" s="116">
        <v>19037.990075007503</v>
      </c>
      <c r="L50" s="116">
        <v>21495.344546814238</v>
      </c>
      <c r="M50" s="116">
        <v>18549.025714285715</v>
      </c>
      <c r="N50" s="116">
        <v>16525.738712288443</v>
      </c>
    </row>
    <row r="51" spans="1:14" x14ac:dyDescent="0.2">
      <c r="A51" s="10"/>
      <c r="B51" s="26" t="s">
        <v>170</v>
      </c>
      <c r="C51" s="66">
        <v>55669.898308780204</v>
      </c>
      <c r="D51" s="66">
        <v>15891.262194695426</v>
      </c>
      <c r="E51" s="66">
        <v>33496.456054575603</v>
      </c>
      <c r="F51" s="116">
        <v>5879.4903668069746</v>
      </c>
      <c r="G51" s="116">
        <v>9558.5520238095251</v>
      </c>
      <c r="H51" s="116">
        <v>40576.080343093759</v>
      </c>
      <c r="I51" s="116">
        <v>31253.551918543937</v>
      </c>
      <c r="J51" s="116">
        <v>12434.123750373246</v>
      </c>
      <c r="K51" s="116">
        <v>17848.975127512756</v>
      </c>
      <c r="L51" s="116">
        <v>21571.235393359249</v>
      </c>
      <c r="M51" s="116">
        <v>22442.172067707575</v>
      </c>
      <c r="N51" s="116">
        <v>26810.784613686537</v>
      </c>
    </row>
    <row r="52" spans="1:14" x14ac:dyDescent="0.2">
      <c r="A52" s="10"/>
      <c r="B52" s="26" t="s">
        <v>171</v>
      </c>
      <c r="C52" s="66">
        <v>11026.40728933412</v>
      </c>
      <c r="D52" s="66">
        <v>12792.517610026231</v>
      </c>
      <c r="E52" s="66">
        <v>15442.881079451228</v>
      </c>
      <c r="F52" s="116">
        <v>12341.402525556223</v>
      </c>
      <c r="G52" s="116">
        <v>12917.372857142858</v>
      </c>
      <c r="H52" s="116">
        <v>10570.583123336291</v>
      </c>
      <c r="I52" s="116">
        <v>13830.867736834251</v>
      </c>
      <c r="J52" s="116">
        <v>10660.68955509107</v>
      </c>
      <c r="K52" s="116">
        <v>12350.551377137715</v>
      </c>
      <c r="L52" s="116">
        <v>20186.917023631468</v>
      </c>
      <c r="M52" s="116">
        <v>15593.467290237855</v>
      </c>
      <c r="N52" s="116">
        <v>45492.591074319353</v>
      </c>
    </row>
    <row r="53" spans="1:14" x14ac:dyDescent="0.2">
      <c r="A53" s="10"/>
      <c r="B53" s="26" t="s">
        <v>172</v>
      </c>
      <c r="C53" s="66">
        <v>25708.632881555688</v>
      </c>
      <c r="D53" s="66">
        <v>22373.549985426987</v>
      </c>
      <c r="E53" s="66">
        <v>47724.983497663197</v>
      </c>
      <c r="F53" s="116">
        <v>40845.692814191221</v>
      </c>
      <c r="G53" s="116">
        <v>72368.52678571429</v>
      </c>
      <c r="H53" s="116">
        <v>63535.122744750071</v>
      </c>
      <c r="I53" s="116">
        <v>74560.743853498439</v>
      </c>
      <c r="J53" s="116">
        <v>51920.576302670022</v>
      </c>
      <c r="K53" s="116">
        <v>50211.302664266455</v>
      </c>
      <c r="L53" s="116">
        <v>135914.67347591979</v>
      </c>
      <c r="M53" s="116">
        <v>60044.462051656243</v>
      </c>
      <c r="N53" s="116">
        <v>69724.590986019117</v>
      </c>
    </row>
    <row r="54" spans="1:14" x14ac:dyDescent="0.2">
      <c r="A54" s="10"/>
      <c r="B54" s="26" t="s">
        <v>173</v>
      </c>
      <c r="C54" s="66">
        <v>3069.3859811431939</v>
      </c>
      <c r="D54" s="66">
        <v>10241.366817254446</v>
      </c>
      <c r="E54" s="66">
        <v>11783.879998492386</v>
      </c>
      <c r="F54" s="116">
        <v>9187.6554840649424</v>
      </c>
      <c r="G54" s="116">
        <v>8142.0663988095239</v>
      </c>
      <c r="H54" s="116">
        <v>11296.779822537712</v>
      </c>
      <c r="I54" s="116">
        <v>9072.238338057583</v>
      </c>
      <c r="J54" s="116">
        <v>15031.466055538967</v>
      </c>
      <c r="K54" s="116">
        <v>9591.8311101110157</v>
      </c>
      <c r="L54" s="116">
        <v>9327.6190457672765</v>
      </c>
      <c r="M54" s="116">
        <v>17738.766011965556</v>
      </c>
      <c r="N54" s="116">
        <v>11277.593370125089</v>
      </c>
    </row>
    <row r="55" spans="1:14" x14ac:dyDescent="0.2">
      <c r="A55" s="10"/>
      <c r="B55" s="26" t="s">
        <v>174</v>
      </c>
      <c r="C55" s="66">
        <v>3978.1490571596933</v>
      </c>
      <c r="D55" s="66">
        <v>4209.05537744098</v>
      </c>
      <c r="E55" s="66">
        <v>2169.1634403738872</v>
      </c>
      <c r="F55" s="116">
        <v>5044.5894828622977</v>
      </c>
      <c r="G55" s="116">
        <v>5960.5616071428576</v>
      </c>
      <c r="H55" s="116">
        <v>7468.4189973380635</v>
      </c>
      <c r="I55" s="116">
        <v>6704.8100089512172</v>
      </c>
      <c r="J55" s="116">
        <v>3243.6112033442796</v>
      </c>
      <c r="K55" s="116">
        <v>9958.2872127212722</v>
      </c>
      <c r="L55" s="116">
        <v>3800.2795632665284</v>
      </c>
      <c r="M55" s="116">
        <v>5381.7925288194929</v>
      </c>
      <c r="N55" s="116">
        <v>3718.2326857983835</v>
      </c>
    </row>
    <row r="56" spans="1:14" x14ac:dyDescent="0.2">
      <c r="B56" s="28" t="s">
        <v>175</v>
      </c>
      <c r="C56" s="116">
        <v>395.96346493812615</v>
      </c>
      <c r="D56" s="116">
        <v>-143.61731273681141</v>
      </c>
      <c r="E56" s="116">
        <v>2702.3054424845468</v>
      </c>
      <c r="F56" s="116">
        <v>12106.097835237522</v>
      </c>
      <c r="G56" s="116">
        <v>3200.9705952380955</v>
      </c>
      <c r="H56" s="116">
        <v>2975.2735936113577</v>
      </c>
      <c r="I56" s="116">
        <v>3013.382852454125</v>
      </c>
      <c r="J56" s="116">
        <v>4633.7335264258008</v>
      </c>
      <c r="K56" s="116">
        <v>5032.6249204920477</v>
      </c>
      <c r="L56" s="116">
        <v>7540.5706132216555</v>
      </c>
      <c r="M56" s="116">
        <v>5714.059063184005</v>
      </c>
      <c r="N56" s="116">
        <v>9887.2945401030229</v>
      </c>
    </row>
    <row r="57" spans="1:14" x14ac:dyDescent="0.2">
      <c r="A57" s="10"/>
      <c r="B57" s="26" t="s">
        <v>176</v>
      </c>
      <c r="C57" s="66">
        <v>10304.858833235121</v>
      </c>
      <c r="D57" s="66">
        <v>9033.4557067910227</v>
      </c>
      <c r="E57" s="66">
        <v>6635.1879828132069</v>
      </c>
      <c r="F57" s="116">
        <v>3867.4406794948895</v>
      </c>
      <c r="G57" s="116">
        <v>2026.7975297619041</v>
      </c>
      <c r="H57" s="116">
        <v>2440.8989263531503</v>
      </c>
      <c r="I57" s="116">
        <v>5045.3118767715951</v>
      </c>
      <c r="J57" s="116">
        <v>3589.1949328157657</v>
      </c>
      <c r="K57" s="116">
        <v>3535.6182598259829</v>
      </c>
      <c r="L57" s="116">
        <v>3074.3158929105593</v>
      </c>
      <c r="M57" s="116">
        <v>3802.2545337808251</v>
      </c>
      <c r="N57" s="116">
        <v>6091.02905813098</v>
      </c>
    </row>
    <row r="58" spans="1:14" x14ac:dyDescent="0.2">
      <c r="A58" s="10"/>
      <c r="B58" s="26" t="s">
        <v>177</v>
      </c>
      <c r="C58" s="66">
        <v>0</v>
      </c>
      <c r="D58" s="66">
        <v>0</v>
      </c>
      <c r="E58" s="66">
        <v>25000</v>
      </c>
      <c r="F58" s="116">
        <v>0</v>
      </c>
      <c r="G58" s="116">
        <v>0</v>
      </c>
      <c r="H58" s="116">
        <v>20000</v>
      </c>
      <c r="I58" s="116">
        <v>0</v>
      </c>
      <c r="J58" s="116">
        <v>0</v>
      </c>
      <c r="K58" s="116">
        <v>12818</v>
      </c>
      <c r="L58" s="116">
        <v>22020</v>
      </c>
      <c r="M58" s="116">
        <v>22020</v>
      </c>
      <c r="N58" s="116">
        <v>84360</v>
      </c>
    </row>
    <row r="59" spans="1:14" x14ac:dyDescent="0.2">
      <c r="A59" s="10"/>
      <c r="B59" s="26" t="s">
        <v>178</v>
      </c>
      <c r="C59" s="66">
        <v>2492.2072009428402</v>
      </c>
      <c r="D59" s="66">
        <v>722.33182162634796</v>
      </c>
      <c r="E59" s="66">
        <v>26268.76364993216</v>
      </c>
      <c r="F59" s="116">
        <v>7318.4485868911606</v>
      </c>
      <c r="G59" s="116">
        <v>888.48035714285675</v>
      </c>
      <c r="H59" s="116">
        <v>1160.8233451641524</v>
      </c>
      <c r="I59" s="116">
        <v>3090.0481963300017</v>
      </c>
      <c r="J59" s="116">
        <v>29855.558665273216</v>
      </c>
      <c r="K59" s="116">
        <v>1788.6436033603347</v>
      </c>
      <c r="L59" s="116">
        <v>3211.2723451989227</v>
      </c>
      <c r="M59" s="116">
        <v>6130.9119424439168</v>
      </c>
      <c r="N59" s="116">
        <v>5156.8676747608542</v>
      </c>
    </row>
    <row r="60" spans="1:14" x14ac:dyDescent="0.2">
      <c r="A60" s="10"/>
      <c r="B60" s="26" t="s">
        <v>179</v>
      </c>
      <c r="C60" s="66">
        <v>-5438.1113730111965</v>
      </c>
      <c r="D60" s="66">
        <v>-7571.27659574468</v>
      </c>
      <c r="E60" s="66">
        <v>-7761.2694105231421</v>
      </c>
      <c r="F60" s="116">
        <v>-12950.586289837644</v>
      </c>
      <c r="G60" s="116">
        <v>-5044.5535714285716</v>
      </c>
      <c r="H60" s="116">
        <v>0</v>
      </c>
      <c r="I60" s="116">
        <v>0</v>
      </c>
      <c r="J60" s="116">
        <v>0</v>
      </c>
      <c r="K60" s="116">
        <v>0</v>
      </c>
      <c r="L60" s="116">
        <v>0</v>
      </c>
      <c r="M60" s="116">
        <v>0</v>
      </c>
      <c r="N60" s="116">
        <v>0</v>
      </c>
    </row>
    <row r="61" spans="1:14" x14ac:dyDescent="0.2">
      <c r="A61" s="10"/>
      <c r="B61" s="18" t="s">
        <v>146</v>
      </c>
      <c r="C61" s="66">
        <v>0</v>
      </c>
      <c r="D61" s="66">
        <v>0</v>
      </c>
      <c r="E61" s="66">
        <v>0</v>
      </c>
      <c r="F61" s="116">
        <v>13125.64</v>
      </c>
      <c r="G61" s="116">
        <v>1625</v>
      </c>
      <c r="H61" s="116">
        <v>1658.75</v>
      </c>
      <c r="I61" s="116">
        <v>2057.3100000000013</v>
      </c>
      <c r="J61" s="116">
        <v>4293.5599999999977</v>
      </c>
      <c r="K61" s="116">
        <v>2707.3100000000013</v>
      </c>
      <c r="L61" s="116">
        <v>2275</v>
      </c>
      <c r="M61" s="116">
        <v>2707.31</v>
      </c>
      <c r="N61" s="116">
        <v>8255.0300000000007</v>
      </c>
    </row>
    <row r="62" spans="1:14" x14ac:dyDescent="0.2">
      <c r="A62" s="10"/>
      <c r="B62" s="26" t="s">
        <v>180</v>
      </c>
      <c r="C62" s="66">
        <v>0</v>
      </c>
      <c r="D62" s="66">
        <v>0</v>
      </c>
      <c r="E62" s="66">
        <v>0</v>
      </c>
      <c r="F62" s="116">
        <v>0</v>
      </c>
      <c r="G62" s="116">
        <v>0</v>
      </c>
      <c r="H62" s="116">
        <v>0</v>
      </c>
      <c r="I62" s="116">
        <v>0</v>
      </c>
      <c r="J62" s="116">
        <v>0</v>
      </c>
      <c r="K62" s="116">
        <v>0</v>
      </c>
      <c r="L62" s="116">
        <v>0</v>
      </c>
      <c r="M62" s="116">
        <v>0</v>
      </c>
      <c r="N62" s="116">
        <v>516239.08</v>
      </c>
    </row>
    <row r="63" spans="1:14" x14ac:dyDescent="0.2">
      <c r="A63" s="10"/>
      <c r="B63" s="26" t="s">
        <v>181</v>
      </c>
      <c r="C63" s="66">
        <v>480</v>
      </c>
      <c r="D63" s="66">
        <v>480</v>
      </c>
      <c r="E63" s="66">
        <v>1980</v>
      </c>
      <c r="F63" s="116">
        <v>-1500</v>
      </c>
      <c r="G63" s="116">
        <v>5068</v>
      </c>
      <c r="H63" s="116">
        <v>3559</v>
      </c>
      <c r="I63" s="116">
        <v>0</v>
      </c>
      <c r="J63" s="116">
        <v>30787.599999999999</v>
      </c>
      <c r="K63" s="116">
        <v>40</v>
      </c>
      <c r="L63" s="116">
        <v>9.4150205193535541</v>
      </c>
      <c r="M63" s="116">
        <v>758.00028913333335</v>
      </c>
      <c r="N63" s="116">
        <v>404</v>
      </c>
    </row>
    <row r="64" spans="1:14" ht="19" x14ac:dyDescent="0.35">
      <c r="A64" s="10"/>
      <c r="B64" s="26" t="s">
        <v>182</v>
      </c>
      <c r="C64" s="67">
        <v>-1842.4126340601058</v>
      </c>
      <c r="D64" s="67">
        <v>5662.1606324686682</v>
      </c>
      <c r="E64" s="67">
        <v>4706.4628101914668</v>
      </c>
      <c r="F64" s="143">
        <v>3713.1174503908601</v>
      </c>
      <c r="G64" s="143">
        <v>8274.6975595238091</v>
      </c>
      <c r="H64" s="143">
        <v>7651.5999852114765</v>
      </c>
      <c r="I64" s="143">
        <v>3733.2172340742959</v>
      </c>
      <c r="J64" s="143">
        <v>9506.0173274882436</v>
      </c>
      <c r="K64" s="143">
        <v>11305.673759375937</v>
      </c>
      <c r="L64" s="143">
        <v>8093.2809852217151</v>
      </c>
      <c r="M64" s="143">
        <v>8031.1956634219659</v>
      </c>
      <c r="N64" s="143">
        <v>6649.0809737510963</v>
      </c>
    </row>
    <row r="65" spans="1:14" ht="19" x14ac:dyDescent="0.35">
      <c r="A65" s="14" t="s">
        <v>235</v>
      </c>
      <c r="B65" s="8" t="s">
        <v>166</v>
      </c>
      <c r="C65" s="19">
        <v>233269.79849145553</v>
      </c>
      <c r="D65" s="19">
        <v>224930.75237831537</v>
      </c>
      <c r="E65" s="19">
        <v>378362.60824212275</v>
      </c>
      <c r="F65" s="20">
        <v>256379.92779378578</v>
      </c>
      <c r="G65" s="20">
        <v>402253.61736251717</v>
      </c>
      <c r="H65" s="20">
        <v>413592.84112650692</v>
      </c>
      <c r="I65" s="20">
        <v>497205.05050763127</v>
      </c>
      <c r="J65" s="20">
        <v>446528.68905890838</v>
      </c>
      <c r="K65" s="20">
        <v>382255.61480538832</v>
      </c>
      <c r="L65" s="20">
        <v>560363.28904787055</v>
      </c>
      <c r="M65" s="20">
        <v>496618.03843192209</v>
      </c>
      <c r="N65" s="20">
        <v>1082167.2574944375</v>
      </c>
    </row>
    <row r="66" spans="1:14" x14ac:dyDescent="0.2">
      <c r="A66" s="10"/>
      <c r="B66" s="7" t="s">
        <v>2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</row>
    <row r="67" spans="1:14" x14ac:dyDescent="0.2">
      <c r="A67" s="10"/>
      <c r="B67" s="29" t="s">
        <v>236</v>
      </c>
      <c r="C67" s="66">
        <v>0</v>
      </c>
      <c r="D67" s="66">
        <v>0</v>
      </c>
      <c r="E67" s="66">
        <v>0</v>
      </c>
      <c r="F67" s="116">
        <v>0</v>
      </c>
      <c r="G67" s="116">
        <v>0</v>
      </c>
      <c r="H67" s="116">
        <v>0</v>
      </c>
      <c r="I67" s="116">
        <v>0</v>
      </c>
      <c r="J67" s="116">
        <v>0</v>
      </c>
      <c r="K67" s="116">
        <v>0</v>
      </c>
      <c r="L67" s="116">
        <v>0</v>
      </c>
      <c r="M67" s="116">
        <v>0</v>
      </c>
      <c r="N67" s="116"/>
    </row>
    <row r="68" spans="1:14" x14ac:dyDescent="0.2">
      <c r="A68" s="10"/>
      <c r="B68" s="7"/>
      <c r="C68" s="10"/>
      <c r="D68" s="10"/>
      <c r="E68" s="10"/>
    </row>
    <row r="69" spans="1:14" ht="19" x14ac:dyDescent="0.35">
      <c r="A69" s="10"/>
      <c r="B69" s="29" t="s">
        <v>183</v>
      </c>
      <c r="C69" s="19">
        <v>-269054.16994107259</v>
      </c>
      <c r="D69" s="19">
        <v>-399743.0040483824</v>
      </c>
      <c r="E69" s="19">
        <v>-511058.0708080809</v>
      </c>
      <c r="F69" s="20">
        <v>-587967.82664461841</v>
      </c>
      <c r="G69" s="20">
        <v>-558274.67550595233</v>
      </c>
      <c r="H69" s="20">
        <v>-561736.02287193132</v>
      </c>
      <c r="I69" s="20">
        <v>-814370.24978218682</v>
      </c>
      <c r="J69" s="20">
        <v>-705237.02554792538</v>
      </c>
      <c r="K69" s="20">
        <v>-532702.72327632736</v>
      </c>
      <c r="L69" s="20">
        <v>-931447.3909169999</v>
      </c>
      <c r="M69" s="20">
        <v>248274.94404346193</v>
      </c>
      <c r="N69" s="20">
        <v>-1252817.5483167504</v>
      </c>
    </row>
    <row r="70" spans="1:14" x14ac:dyDescent="0.2">
      <c r="A70" s="10"/>
      <c r="B70" s="29"/>
      <c r="C70" s="10"/>
      <c r="D70" s="10"/>
      <c r="E70" s="10"/>
    </row>
    <row r="71" spans="1:14" x14ac:dyDescent="0.2">
      <c r="A71" s="14" t="s">
        <v>237</v>
      </c>
      <c r="B71" s="26" t="s">
        <v>184</v>
      </c>
      <c r="C71" s="66">
        <v>2748.0979611078374</v>
      </c>
      <c r="D71" s="66">
        <v>19813.255566890119</v>
      </c>
      <c r="E71" s="66">
        <v>5246.2734584652499</v>
      </c>
      <c r="F71" s="116">
        <v>12.596434155141424</v>
      </c>
      <c r="G71" s="116">
        <v>5911.2099702380938</v>
      </c>
      <c r="H71" s="116">
        <v>16087.218837622006</v>
      </c>
      <c r="I71" s="116">
        <v>-3927.0824078770693</v>
      </c>
      <c r="J71" s="116">
        <v>43900.341507912803</v>
      </c>
      <c r="K71" s="116">
        <v>-10278.650687068706</v>
      </c>
      <c r="L71" s="116">
        <v>5104.788582111878</v>
      </c>
      <c r="M71" s="116">
        <v>19057.232301181961</v>
      </c>
      <c r="N71" s="116">
        <v>2622.109705665931</v>
      </c>
    </row>
    <row r="72" spans="1:14" x14ac:dyDescent="0.2">
      <c r="A72" s="14" t="s">
        <v>237</v>
      </c>
      <c r="B72" s="26" t="s">
        <v>185</v>
      </c>
      <c r="C72" s="66">
        <v>-0.43941072473535314</v>
      </c>
      <c r="D72" s="66">
        <v>-0.43840571260079741</v>
      </c>
      <c r="E72" s="66">
        <v>103816.53022161918</v>
      </c>
      <c r="F72" s="116">
        <v>2.9831509321229532</v>
      </c>
      <c r="G72" s="116">
        <v>7.7648809645324945E-2</v>
      </c>
      <c r="H72" s="116">
        <v>0.33991718397010118</v>
      </c>
      <c r="I72" s="116">
        <v>5.6691060308367014E-4</v>
      </c>
      <c r="J72" s="116">
        <v>-0.46598984790034592</v>
      </c>
      <c r="K72" s="116">
        <v>-102794.98247824749</v>
      </c>
      <c r="L72" s="116">
        <v>-1241.7231676569209</v>
      </c>
      <c r="M72" s="116">
        <v>-1275.1147713304963</v>
      </c>
      <c r="N72" s="116">
        <v>-1638.1196244898019</v>
      </c>
    </row>
    <row r="73" spans="1:14" ht="19" x14ac:dyDescent="0.35">
      <c r="A73" s="14" t="s">
        <v>238</v>
      </c>
      <c r="B73" s="26" t="s">
        <v>186</v>
      </c>
      <c r="C73" s="67">
        <v>0</v>
      </c>
      <c r="D73" s="67">
        <v>0</v>
      </c>
      <c r="E73" s="67">
        <v>-295260.00301522692</v>
      </c>
      <c r="F73" s="143">
        <v>0</v>
      </c>
      <c r="G73" s="143">
        <v>0</v>
      </c>
      <c r="H73" s="143">
        <v>0</v>
      </c>
      <c r="I73" s="143">
        <v>0</v>
      </c>
      <c r="J73" s="143">
        <v>0</v>
      </c>
      <c r="K73" s="143">
        <v>0</v>
      </c>
      <c r="L73" s="143">
        <v>0</v>
      </c>
      <c r="M73" s="143">
        <v>0</v>
      </c>
      <c r="N73" s="143">
        <v>0</v>
      </c>
    </row>
    <row r="74" spans="1:14" ht="19" x14ac:dyDescent="0.35">
      <c r="A74" s="10"/>
      <c r="B74" s="8" t="s">
        <v>187</v>
      </c>
      <c r="C74" s="19">
        <v>2747.658550383102</v>
      </c>
      <c r="D74" s="19">
        <v>19812.817161177518</v>
      </c>
      <c r="E74" s="19">
        <v>-186197.1993351425</v>
      </c>
      <c r="F74" s="20">
        <v>15.579585087264377</v>
      </c>
      <c r="G74" s="20">
        <v>5911.2876190477391</v>
      </c>
      <c r="H74" s="20">
        <v>16087.558754805976</v>
      </c>
      <c r="I74" s="20">
        <v>-3927.0818409664662</v>
      </c>
      <c r="J74" s="20">
        <v>43899.875518064902</v>
      </c>
      <c r="K74" s="20">
        <v>-113073.63316531619</v>
      </c>
      <c r="L74" s="20">
        <v>3863.0654144549571</v>
      </c>
      <c r="M74" s="20">
        <v>17782.117529851464</v>
      </c>
      <c r="N74" s="20">
        <v>983.99008117612902</v>
      </c>
    </row>
    <row r="75" spans="1:14" x14ac:dyDescent="0.2">
      <c r="A75" s="10"/>
      <c r="B75" s="8"/>
      <c r="C75" s="10"/>
      <c r="D75" s="10"/>
      <c r="E75" s="10"/>
    </row>
    <row r="76" spans="1:14" ht="19" x14ac:dyDescent="0.35">
      <c r="A76" s="10"/>
      <c r="B76" s="29" t="s">
        <v>188</v>
      </c>
      <c r="C76" s="139">
        <v>-266306.51139068947</v>
      </c>
      <c r="D76" s="139">
        <v>-379930.18688720488</v>
      </c>
      <c r="E76" s="139">
        <v>-697255.27014322346</v>
      </c>
      <c r="F76" s="148">
        <v>-587952.24705953116</v>
      </c>
      <c r="G76" s="148">
        <v>-552363.38788690465</v>
      </c>
      <c r="H76" s="148">
        <v>-545648.46411712538</v>
      </c>
      <c r="I76" s="148">
        <v>-818297.3316231533</v>
      </c>
      <c r="J76" s="148">
        <v>-661337.15002986044</v>
      </c>
      <c r="K76" s="148">
        <v>-645776.35644164355</v>
      </c>
      <c r="L76" s="148">
        <v>-927584.32550254499</v>
      </c>
      <c r="M76" s="148">
        <v>266057.06157331337</v>
      </c>
      <c r="N76" s="148">
        <v>-1251833.5582355743</v>
      </c>
    </row>
    <row r="77" spans="1:14" x14ac:dyDescent="0.2">
      <c r="A77" s="10"/>
      <c r="B77" s="29" t="s">
        <v>2</v>
      </c>
      <c r="C77" s="10"/>
      <c r="D77" s="10"/>
      <c r="E77" s="10"/>
    </row>
    <row r="78" spans="1:14" ht="19" x14ac:dyDescent="0.35">
      <c r="A78" s="10"/>
      <c r="B78" s="29" t="s">
        <v>189</v>
      </c>
      <c r="C78" s="67">
        <v>-2434</v>
      </c>
      <c r="D78" s="67">
        <v>-23096</v>
      </c>
      <c r="E78" s="67">
        <v>75469</v>
      </c>
      <c r="F78" s="143">
        <v>-6101</v>
      </c>
      <c r="G78" s="143">
        <v>-22352</v>
      </c>
      <c r="H78" s="143">
        <v>-14245</v>
      </c>
      <c r="I78" s="143">
        <v>20943</v>
      </c>
      <c r="J78" s="143">
        <v>1899</v>
      </c>
      <c r="K78" s="143">
        <v>12938</v>
      </c>
      <c r="L78" s="143">
        <v>-10202</v>
      </c>
      <c r="M78" s="143">
        <v>-102251</v>
      </c>
      <c r="N78" s="143">
        <v>3469</v>
      </c>
    </row>
    <row r="79" spans="1:14" x14ac:dyDescent="0.2">
      <c r="A79" s="10"/>
      <c r="B79" s="29"/>
      <c r="C79" s="10"/>
      <c r="D79" s="10"/>
      <c r="E79" s="10"/>
    </row>
    <row r="80" spans="1:14" ht="19" x14ac:dyDescent="0.35">
      <c r="A80" s="10"/>
      <c r="B80" s="29" t="s">
        <v>190</v>
      </c>
      <c r="C80" s="139">
        <v>-268740.51139068947</v>
      </c>
      <c r="D80" s="139">
        <v>-403026.18688720488</v>
      </c>
      <c r="E80" s="139">
        <v>-621786.27014322346</v>
      </c>
      <c r="F80" s="148">
        <v>-594053.24705953116</v>
      </c>
      <c r="G80" s="148">
        <v>-574715.38788690465</v>
      </c>
      <c r="H80" s="148">
        <v>-559893.46411712538</v>
      </c>
      <c r="I80" s="148">
        <v>-797354.3316231533</v>
      </c>
      <c r="J80" s="148">
        <v>-659438.15002986044</v>
      </c>
      <c r="K80" s="148">
        <v>-632838.35644164355</v>
      </c>
      <c r="L80" s="148">
        <v>-937786.32550254499</v>
      </c>
      <c r="M80" s="148">
        <v>163806.06157331337</v>
      </c>
      <c r="N80" s="148">
        <v>-1248364.5582355743</v>
      </c>
    </row>
    <row r="81" spans="1:14" x14ac:dyDescent="0.2">
      <c r="A81" s="149" t="s">
        <v>338</v>
      </c>
      <c r="B81" s="29"/>
      <c r="C81" s="12">
        <f>+C82-C69</f>
        <v>11380.392787271732</v>
      </c>
      <c r="D81" s="12">
        <f t="shared" ref="D81:N81" si="0">+D82-D69</f>
        <v>30195.985916642414</v>
      </c>
      <c r="E81" s="12">
        <f t="shared" si="0"/>
        <v>-160264.09214382636</v>
      </c>
      <c r="F81" s="12">
        <f t="shared" si="0"/>
        <v>6067.2302164762514</v>
      </c>
      <c r="G81" s="12">
        <f t="shared" si="0"/>
        <v>15528.155476190499</v>
      </c>
      <c r="H81" s="12">
        <f t="shared" si="0"/>
        <v>32419.439115645946</v>
      </c>
      <c r="I81" s="12">
        <f t="shared" si="0"/>
        <v>8853.4680620620493</v>
      </c>
      <c r="J81" s="12">
        <f t="shared" si="0"/>
        <v>59294.217112570768</v>
      </c>
      <c r="K81" s="12">
        <f t="shared" si="0"/>
        <v>-94035.643090308644</v>
      </c>
      <c r="L81" s="12">
        <f t="shared" si="0"/>
        <v>25358.409961269121</v>
      </c>
      <c r="M81" s="12">
        <f t="shared" si="0"/>
        <v>36331.143244137173</v>
      </c>
      <c r="N81" s="12">
        <f t="shared" si="0"/>
        <v>17509.728793464601</v>
      </c>
    </row>
    <row r="82" spans="1:14" ht="19" x14ac:dyDescent="0.35">
      <c r="A82" s="10"/>
      <c r="B82" s="29" t="s">
        <v>191</v>
      </c>
      <c r="C82" s="135">
        <v>-257673.77715380085</v>
      </c>
      <c r="D82" s="135">
        <v>-369547.01813173998</v>
      </c>
      <c r="E82" s="135">
        <v>-671322.16295190726</v>
      </c>
      <c r="F82" s="150">
        <v>-581900.59642814216</v>
      </c>
      <c r="G82" s="150">
        <v>-542746.52002976183</v>
      </c>
      <c r="H82" s="150">
        <v>-529316.58375628537</v>
      </c>
      <c r="I82" s="150">
        <v>-805516.78172012477</v>
      </c>
      <c r="J82" s="150">
        <v>-645942.80843535461</v>
      </c>
      <c r="K82" s="150">
        <v>-626738.36636663601</v>
      </c>
      <c r="L82" s="150">
        <v>-906088.98095573077</v>
      </c>
      <c r="M82" s="150">
        <v>284606.0872875991</v>
      </c>
      <c r="N82" s="150">
        <v>-1235307.8195232858</v>
      </c>
    </row>
    <row r="83" spans="1:14" x14ac:dyDescent="0.2">
      <c r="A83" s="10"/>
      <c r="B83" s="7" t="s">
        <v>2</v>
      </c>
      <c r="C83" s="10"/>
      <c r="D83" s="10"/>
      <c r="E83" s="10"/>
    </row>
    <row r="84" spans="1:14" ht="19" x14ac:dyDescent="0.35">
      <c r="A84" s="10"/>
      <c r="B84" s="29" t="s">
        <v>192</v>
      </c>
      <c r="C84" s="135">
        <v>929498.50935769</v>
      </c>
      <c r="D84" s="135">
        <v>1030086.9935558147</v>
      </c>
      <c r="E84" s="135">
        <v>1536252.9650535204</v>
      </c>
      <c r="F84" s="150">
        <v>1488654.3817137703</v>
      </c>
      <c r="G84" s="150">
        <v>1627628.528125</v>
      </c>
      <c r="H84" s="150">
        <v>1836788.5540343092</v>
      </c>
      <c r="I84" s="150">
        <v>1782676.8426376251</v>
      </c>
      <c r="J84" s="150">
        <v>1745472.0591699015</v>
      </c>
      <c r="K84" s="150">
        <v>1776273.0747614764</v>
      </c>
      <c r="L84" s="150">
        <v>2429920.4070945354</v>
      </c>
      <c r="M84" s="150">
        <v>2094434.1796591221</v>
      </c>
      <c r="N84" s="150">
        <v>2668888.411563606</v>
      </c>
    </row>
    <row r="85" spans="1:14" x14ac:dyDescent="0.2">
      <c r="A85" s="10"/>
      <c r="B85" s="7"/>
      <c r="C85" s="141">
        <v>-268741.591271538</v>
      </c>
      <c r="D85" s="141">
        <v>-403026.94019925979</v>
      </c>
      <c r="E85" s="141">
        <v>-621787.02197629819</v>
      </c>
      <c r="F85" s="142">
        <v>-594050.61207702931</v>
      </c>
      <c r="G85" s="142">
        <v>-574715.99564979994</v>
      </c>
      <c r="H85" s="142">
        <v>-559894.11768525536</v>
      </c>
      <c r="I85" s="142">
        <v>-797354.9868843439</v>
      </c>
      <c r="J85" s="142">
        <v>-659438.97565990244</v>
      </c>
      <c r="K85" s="142">
        <v>-632839.17376122111</v>
      </c>
      <c r="L85" s="142">
        <v>-936526.57491650095</v>
      </c>
      <c r="M85" s="142">
        <v>165788.60949407599</v>
      </c>
      <c r="N85" s="142">
        <v>-1249081.6067184529</v>
      </c>
    </row>
    <row r="86" spans="1:14" x14ac:dyDescent="0.2">
      <c r="A86" s="10"/>
      <c r="B86" s="7" t="s">
        <v>2</v>
      </c>
      <c r="C86" s="30">
        <v>-1.0798808485269547</v>
      </c>
      <c r="D86" s="30">
        <v>-0.75331205490510911</v>
      </c>
      <c r="E86" s="30">
        <v>-0.75183307472616434</v>
      </c>
      <c r="F86" s="30">
        <v>2.6349825018551201</v>
      </c>
      <c r="G86" s="30">
        <v>-0.60776289529167116</v>
      </c>
      <c r="H86" s="30">
        <v>-0.65356812998652458</v>
      </c>
      <c r="I86" s="30">
        <v>-0.65526119060814381</v>
      </c>
      <c r="J86" s="30">
        <v>-0.82563004200346768</v>
      </c>
      <c r="K86" s="30">
        <v>-0.81731957755982876</v>
      </c>
      <c r="L86" s="30">
        <v>1259.7505860440433</v>
      </c>
      <c r="M86" s="30">
        <v>1982.5479207626195</v>
      </c>
      <c r="N86" s="30">
        <v>-717.04848287859932</v>
      </c>
    </row>
    <row r="87" spans="1:14" x14ac:dyDescent="0.2">
      <c r="A87" s="10"/>
      <c r="B87" s="8" t="s">
        <v>193</v>
      </c>
      <c r="C87" s="66">
        <v>-266306.51139068947</v>
      </c>
      <c r="D87" s="66">
        <v>-379930.18688720482</v>
      </c>
      <c r="E87" s="66">
        <v>-697255.27014322323</v>
      </c>
      <c r="F87" s="116">
        <v>-587952.24705953104</v>
      </c>
      <c r="G87" s="116">
        <v>-552363.38788690418</v>
      </c>
      <c r="H87" s="116">
        <v>-545648.46411712514</v>
      </c>
      <c r="I87" s="116">
        <v>-818297.33162315295</v>
      </c>
      <c r="J87" s="116">
        <v>-661337.14988056233</v>
      </c>
      <c r="K87" s="116">
        <v>-645776.35644164379</v>
      </c>
      <c r="L87" s="116">
        <v>-927584.31802423159</v>
      </c>
      <c r="M87" s="116">
        <v>266057.06157331343</v>
      </c>
      <c r="N87" s="116">
        <v>-1251833.558235574</v>
      </c>
    </row>
    <row r="88" spans="1:14" x14ac:dyDescent="0.2">
      <c r="A88" s="10"/>
      <c r="B88" s="8" t="s">
        <v>194</v>
      </c>
      <c r="C88" s="66">
        <v>0</v>
      </c>
      <c r="D88" s="66">
        <v>0</v>
      </c>
      <c r="E88" s="66">
        <v>0</v>
      </c>
      <c r="F88" s="116">
        <v>0</v>
      </c>
      <c r="G88" s="116">
        <v>0</v>
      </c>
      <c r="H88" s="116">
        <v>0</v>
      </c>
      <c r="I88" s="116">
        <v>0</v>
      </c>
      <c r="J88" s="116">
        <v>1.4929811004549265E-4</v>
      </c>
      <c r="K88" s="116">
        <v>0</v>
      </c>
      <c r="L88" s="116">
        <v>7.478313404135406E-3</v>
      </c>
      <c r="M88" s="116">
        <v>0</v>
      </c>
      <c r="N88" s="116">
        <v>0</v>
      </c>
    </row>
    <row r="89" spans="1:14" x14ac:dyDescent="0.2">
      <c r="A89" s="10"/>
      <c r="B89" s="10"/>
      <c r="C89" s="66"/>
      <c r="D89" s="66"/>
      <c r="E89" s="66"/>
      <c r="F89" s="116"/>
      <c r="G89" s="116"/>
      <c r="H89" s="116"/>
      <c r="I89" s="116"/>
      <c r="J89" s="116"/>
      <c r="K89" s="116"/>
      <c r="L89" s="116"/>
      <c r="M89" s="116"/>
      <c r="N89" s="116"/>
    </row>
    <row r="90" spans="1:14" x14ac:dyDescent="0.2">
      <c r="A90" s="10"/>
      <c r="B90" s="10"/>
      <c r="C90" s="10"/>
      <c r="D90" s="10"/>
      <c r="E90" s="10"/>
    </row>
    <row r="91" spans="1:14" x14ac:dyDescent="0.2">
      <c r="A91" s="10"/>
      <c r="B91" s="7" t="s">
        <v>137</v>
      </c>
      <c r="C91" s="151">
        <v>589854.92128461995</v>
      </c>
      <c r="D91" s="151">
        <v>589198.28471582627</v>
      </c>
      <c r="E91" s="151">
        <v>705979.32990351261</v>
      </c>
      <c r="F91" s="152">
        <v>716648.88927841233</v>
      </c>
      <c r="G91" s="152">
        <v>722188.21869047626</v>
      </c>
      <c r="H91" s="152">
        <v>763940.49116237788</v>
      </c>
      <c r="I91" s="152">
        <v>764561.14285543829</v>
      </c>
      <c r="J91" s="152">
        <v>793102.71194684925</v>
      </c>
      <c r="K91" s="152">
        <v>811659.00009901053</v>
      </c>
      <c r="L91" s="152">
        <v>1056359.0561775353</v>
      </c>
      <c r="M91" s="152">
        <v>1064083.7945455967</v>
      </c>
      <c r="N91" s="152">
        <v>1184161.5830923298</v>
      </c>
    </row>
    <row r="92" spans="1:14" ht="19" x14ac:dyDescent="0.35">
      <c r="A92" s="10"/>
      <c r="B92" s="7" t="s">
        <v>149</v>
      </c>
      <c r="C92" s="67">
        <v>63552.711070201083</v>
      </c>
      <c r="D92" s="67">
        <v>47306.586846611863</v>
      </c>
      <c r="E92" s="67">
        <v>116543.67512550141</v>
      </c>
      <c r="F92" s="143">
        <v>73391.567648420532</v>
      </c>
      <c r="G92" s="143">
        <v>86948.884158197878</v>
      </c>
      <c r="H92" s="143">
        <v>83123.945521170099</v>
      </c>
      <c r="I92" s="143">
        <v>86411.059225858102</v>
      </c>
      <c r="J92" s="143">
        <v>93132.123174385721</v>
      </c>
      <c r="K92" s="143">
        <v>103100.23850794812</v>
      </c>
      <c r="L92" s="143">
        <v>115723.39417289857</v>
      </c>
      <c r="M92" s="143">
        <v>129315.0461578871</v>
      </c>
      <c r="N92" s="143">
        <v>147185.26842531268</v>
      </c>
    </row>
    <row r="93" spans="1:14" x14ac:dyDescent="0.2">
      <c r="A93" s="10"/>
      <c r="B93" s="7" t="s">
        <v>150</v>
      </c>
      <c r="C93" s="151">
        <v>526302.21021441882</v>
      </c>
      <c r="D93" s="151">
        <v>541891.69786921446</v>
      </c>
      <c r="E93" s="151">
        <v>589435.65477801114</v>
      </c>
      <c r="F93" s="152">
        <v>643257.32162999175</v>
      </c>
      <c r="G93" s="152">
        <v>635239.33453227836</v>
      </c>
      <c r="H93" s="152">
        <v>680816.54564120783</v>
      </c>
      <c r="I93" s="152">
        <v>678150.08362958021</v>
      </c>
      <c r="J93" s="152">
        <v>699970.5887724635</v>
      </c>
      <c r="K93" s="152">
        <v>708558.76159106242</v>
      </c>
      <c r="L93" s="152">
        <v>940635.66200463672</v>
      </c>
      <c r="M93" s="152">
        <v>934768.74838770961</v>
      </c>
      <c r="N93" s="152">
        <v>1036976.3146670171</v>
      </c>
    </row>
    <row r="94" spans="1:14" x14ac:dyDescent="0.2">
      <c r="A94" s="10"/>
      <c r="B94" s="7" t="s">
        <v>195</v>
      </c>
      <c r="C94" s="153">
        <v>0.89225704698404074</v>
      </c>
      <c r="D94" s="153">
        <v>0.91971024343794883</v>
      </c>
      <c r="E94" s="153">
        <v>0.83491913971273113</v>
      </c>
      <c r="F94" s="154">
        <v>0.89759062108877619</v>
      </c>
      <c r="G94" s="154">
        <v>0.87960356883713797</v>
      </c>
      <c r="H94" s="154">
        <v>0.891190548893812</v>
      </c>
      <c r="I94" s="154">
        <v>0.88697953063225909</v>
      </c>
      <c r="J94" s="154">
        <v>0.88257243132384211</v>
      </c>
      <c r="K94" s="154">
        <v>0.87297591908009231</v>
      </c>
      <c r="L94" s="154">
        <v>0.89045070092772538</v>
      </c>
      <c r="M94" s="154">
        <v>0.87847287326360479</v>
      </c>
      <c r="N94" s="154">
        <v>0.87570508068590447</v>
      </c>
    </row>
    <row r="95" spans="1:14" x14ac:dyDescent="0.2">
      <c r="A95" s="10"/>
      <c r="B95" s="7"/>
      <c r="C95" s="7"/>
      <c r="D95" s="7"/>
      <c r="E95" s="7"/>
      <c r="F95" s="33"/>
      <c r="G95" s="33"/>
      <c r="H95" s="33"/>
      <c r="I95" s="33"/>
      <c r="J95" s="33"/>
      <c r="K95" s="33"/>
      <c r="L95" s="33"/>
      <c r="M95" s="33"/>
      <c r="N95" s="33"/>
    </row>
    <row r="96" spans="1:14" x14ac:dyDescent="0.2">
      <c r="A96" s="10"/>
      <c r="B96" s="7"/>
      <c r="C96" s="7"/>
      <c r="D96" s="7"/>
      <c r="E96" s="7"/>
      <c r="F96" s="33"/>
      <c r="G96" s="33"/>
      <c r="H96" s="33"/>
      <c r="I96" s="33"/>
      <c r="J96" s="33"/>
      <c r="K96" s="33"/>
      <c r="L96" s="33"/>
      <c r="M96" s="33"/>
      <c r="N96" s="33"/>
    </row>
    <row r="97" spans="1:14" x14ac:dyDescent="0.2">
      <c r="A97" s="10"/>
      <c r="B97" s="7"/>
      <c r="C97" s="7"/>
      <c r="D97" s="7"/>
      <c r="E97" s="7"/>
      <c r="F97" s="33"/>
      <c r="G97" s="33"/>
      <c r="H97" s="33"/>
      <c r="I97" s="33"/>
      <c r="J97" s="33"/>
      <c r="K97" s="33"/>
      <c r="L97" s="33"/>
      <c r="M97" s="33"/>
      <c r="N97" s="33"/>
    </row>
    <row r="98" spans="1:14" x14ac:dyDescent="0.2">
      <c r="A98" s="10"/>
      <c r="B98" s="7"/>
      <c r="C98" s="7"/>
      <c r="D98" s="7"/>
      <c r="E98" s="7"/>
      <c r="F98" s="33"/>
      <c r="G98" s="33"/>
      <c r="H98" s="33"/>
      <c r="I98" s="33"/>
      <c r="J98" s="33"/>
      <c r="K98" s="33"/>
      <c r="L98" s="33"/>
      <c r="M98" s="33"/>
      <c r="N98" s="33"/>
    </row>
    <row r="99" spans="1:14" x14ac:dyDescent="0.2">
      <c r="A99" s="10"/>
      <c r="B99" s="7" t="s">
        <v>138</v>
      </c>
      <c r="C99" s="151">
        <v>70589.418131997634</v>
      </c>
      <c r="D99" s="151">
        <v>41145.704791605946</v>
      </c>
      <c r="E99" s="151">
        <v>319215.56434192671</v>
      </c>
      <c r="F99" s="152">
        <v>184037.66579073961</v>
      </c>
      <c r="G99" s="152">
        <v>347165.63392857142</v>
      </c>
      <c r="H99" s="152">
        <v>511112.04000000015</v>
      </c>
      <c r="I99" s="152">
        <v>203745.44999999995</v>
      </c>
      <c r="J99" s="152">
        <v>247132.32167512688</v>
      </c>
      <c r="K99" s="152">
        <v>431911.35138613859</v>
      </c>
      <c r="L99" s="152">
        <v>442113.95999999996</v>
      </c>
      <c r="M99" s="152">
        <v>1278625.3291569869</v>
      </c>
      <c r="N99" s="152">
        <v>231909.28015452559</v>
      </c>
    </row>
    <row r="100" spans="1:14" ht="19" x14ac:dyDescent="0.35">
      <c r="A100" s="10"/>
      <c r="B100" s="7" t="s">
        <v>149</v>
      </c>
      <c r="C100" s="67">
        <v>189895.00319870259</v>
      </c>
      <c r="D100" s="67">
        <v>161464.77008452345</v>
      </c>
      <c r="E100" s="67">
        <v>168265.10903405299</v>
      </c>
      <c r="F100" s="143">
        <v>247354.2216283881</v>
      </c>
      <c r="G100" s="143">
        <v>173821.471805026</v>
      </c>
      <c r="H100" s="143">
        <v>327915.3928322001</v>
      </c>
      <c r="I100" s="143">
        <v>222971.59119481524</v>
      </c>
      <c r="J100" s="143">
        <v>280679.91393771826</v>
      </c>
      <c r="K100" s="143">
        <v>251159.95779922121</v>
      </c>
      <c r="L100" s="143">
        <v>348931.06023631478</v>
      </c>
      <c r="M100" s="143">
        <v>351190.11571428576</v>
      </c>
      <c r="N100" s="143">
        <v>312128.75896247238</v>
      </c>
    </row>
    <row r="101" spans="1:14" x14ac:dyDescent="0.2">
      <c r="A101" s="10"/>
      <c r="B101" s="7" t="s">
        <v>150</v>
      </c>
      <c r="C101" s="151">
        <v>-119305.58506670495</v>
      </c>
      <c r="D101" s="151">
        <v>-120319.06529291751</v>
      </c>
      <c r="E101" s="151">
        <v>150950.45530787372</v>
      </c>
      <c r="F101" s="152">
        <v>-63316.555837648484</v>
      </c>
      <c r="G101" s="152">
        <v>173344.16212354542</v>
      </c>
      <c r="H101" s="152">
        <v>183196.64716780005</v>
      </c>
      <c r="I101" s="152">
        <v>-19226.141194815282</v>
      </c>
      <c r="J101" s="152">
        <v>-33547.592262591381</v>
      </c>
      <c r="K101" s="152">
        <v>180751.39358691737</v>
      </c>
      <c r="L101" s="152">
        <v>93182.899763685185</v>
      </c>
      <c r="M101" s="152">
        <v>927435.21344270115</v>
      </c>
      <c r="N101" s="152">
        <v>-80219.478807946783</v>
      </c>
    </row>
    <row r="102" spans="1:14" x14ac:dyDescent="0.2">
      <c r="A102" s="10"/>
      <c r="B102" s="7" t="s">
        <v>196</v>
      </c>
      <c r="C102" s="153">
        <v>-1.6901341337537483</v>
      </c>
      <c r="D102" s="153">
        <v>-2.9242193298743437</v>
      </c>
      <c r="E102" s="153">
        <v>0.47287937108913536</v>
      </c>
      <c r="F102" s="154">
        <v>-0.34404128940454337</v>
      </c>
      <c r="G102" s="154">
        <v>0.49931256202395485</v>
      </c>
      <c r="H102" s="154">
        <v>0.35842757131645736</v>
      </c>
      <c r="I102" s="154">
        <v>-9.4363536436348816E-2</v>
      </c>
      <c r="J102" s="154">
        <v>-0.13574748958451535</v>
      </c>
      <c r="K102" s="154">
        <v>0.41849188035190471</v>
      </c>
      <c r="L102" s="154">
        <v>0.21076669862151648</v>
      </c>
      <c r="M102" s="154">
        <v>0.72533774538485829</v>
      </c>
      <c r="N102" s="154">
        <v>-0.345908877620141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537EC-5C15-D541-A154-50238094785C}">
  <dimension ref="A1:N91"/>
  <sheetViews>
    <sheetView topLeftCell="A53" workbookViewId="0">
      <selection activeCell="A2" sqref="A2"/>
    </sheetView>
  </sheetViews>
  <sheetFormatPr baseColWidth="10" defaultRowHeight="16" x14ac:dyDescent="0.2"/>
  <sheetData>
    <row r="1" spans="1:14" x14ac:dyDescent="0.2">
      <c r="A1" s="34" t="s">
        <v>339</v>
      </c>
      <c r="B1" s="34"/>
      <c r="C1" s="137">
        <v>42766</v>
      </c>
      <c r="D1" s="137">
        <v>42794</v>
      </c>
      <c r="E1" s="137">
        <v>42825</v>
      </c>
      <c r="F1" s="137">
        <v>42855</v>
      </c>
      <c r="G1" s="137">
        <v>42886</v>
      </c>
      <c r="H1" s="137">
        <v>42916</v>
      </c>
      <c r="I1" s="137">
        <v>42947</v>
      </c>
      <c r="J1" s="137">
        <v>42978</v>
      </c>
      <c r="K1" s="137">
        <v>43008</v>
      </c>
      <c r="L1" s="137">
        <v>43039</v>
      </c>
      <c r="M1" s="137">
        <v>43069</v>
      </c>
      <c r="N1" s="137">
        <v>43100</v>
      </c>
    </row>
    <row r="2" spans="1:14" x14ac:dyDescent="0.2">
      <c r="A2" s="7"/>
      <c r="B2" s="8" t="s">
        <v>239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x14ac:dyDescent="0.2">
      <c r="A3" s="14" t="str">
        <f>+B3</f>
        <v>Recurring Revenue</v>
      </c>
      <c r="B3" s="18" t="s">
        <v>137</v>
      </c>
      <c r="C3" s="9">
        <v>1268771.8598698098</v>
      </c>
      <c r="D3" s="9">
        <v>1318159.9138841783</v>
      </c>
      <c r="E3" s="9">
        <v>1445983.1750372874</v>
      </c>
      <c r="F3" s="9">
        <v>1363785.1207159264</v>
      </c>
      <c r="G3" s="9">
        <v>1373482.7995695977</v>
      </c>
      <c r="H3" s="9">
        <v>1637998.8760663499</v>
      </c>
      <c r="I3" s="9">
        <v>1468537.968456577</v>
      </c>
      <c r="J3" s="9">
        <v>1578804.9099846873</v>
      </c>
      <c r="K3" s="9">
        <v>1982774.9358220757</v>
      </c>
      <c r="L3" s="9">
        <v>1724148.0063339896</v>
      </c>
      <c r="M3" s="9">
        <v>1896510.1452193465</v>
      </c>
      <c r="N3" s="9">
        <v>1745497.7909800438</v>
      </c>
    </row>
    <row r="4" spans="1:14" x14ac:dyDescent="0.2">
      <c r="A4" s="14" t="str">
        <f>+B4</f>
        <v>Professional Services</v>
      </c>
      <c r="B4" s="18" t="s">
        <v>138</v>
      </c>
      <c r="C4" s="9">
        <v>547686.33178942255</v>
      </c>
      <c r="D4" s="9">
        <v>117828.48999999999</v>
      </c>
      <c r="E4" s="9">
        <v>1662684.0262230742</v>
      </c>
      <c r="F4" s="9">
        <v>125446.24907259335</v>
      </c>
      <c r="G4" s="9">
        <v>200694.90999999992</v>
      </c>
      <c r="H4" s="9">
        <v>1486851.7781531834</v>
      </c>
      <c r="I4" s="9">
        <v>237213.84098784003</v>
      </c>
      <c r="J4" s="9">
        <v>147412.90463643373</v>
      </c>
      <c r="K4" s="9">
        <v>1580955.2030769405</v>
      </c>
      <c r="L4" s="9">
        <v>128538.50560690074</v>
      </c>
      <c r="M4" s="9">
        <v>504831.88149045611</v>
      </c>
      <c r="N4" s="9">
        <v>1607046.7209306373</v>
      </c>
    </row>
    <row r="5" spans="1:14" ht="19" x14ac:dyDescent="0.35">
      <c r="A5" s="10"/>
      <c r="B5" s="18" t="s">
        <v>230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</row>
    <row r="6" spans="1:14" ht="19" x14ac:dyDescent="0.35">
      <c r="A6" s="10"/>
      <c r="B6" s="8" t="s">
        <v>240</v>
      </c>
      <c r="C6" s="19">
        <v>1816458.1916592324</v>
      </c>
      <c r="D6" s="19">
        <v>1435988.4038841783</v>
      </c>
      <c r="E6" s="19">
        <v>3108667.2012603618</v>
      </c>
      <c r="F6" s="19">
        <v>1489231.3697885198</v>
      </c>
      <c r="G6" s="19">
        <v>1574177.7095695976</v>
      </c>
      <c r="H6" s="19">
        <v>3124850.6542195333</v>
      </c>
      <c r="I6" s="19">
        <v>1705751.809444417</v>
      </c>
      <c r="J6" s="19">
        <v>1726217.8146211212</v>
      </c>
      <c r="K6" s="19">
        <v>3563730.1388990162</v>
      </c>
      <c r="L6" s="19">
        <v>1852686.5119408902</v>
      </c>
      <c r="M6" s="19">
        <v>2401342.0267098024</v>
      </c>
      <c r="N6" s="19">
        <v>3352544.5119106811</v>
      </c>
    </row>
    <row r="7" spans="1:14" x14ac:dyDescent="0.2">
      <c r="A7" s="10"/>
      <c r="B7" s="7" t="s">
        <v>2</v>
      </c>
      <c r="C7" s="7"/>
      <c r="D7" s="7"/>
      <c r="E7" s="7"/>
      <c r="F7" s="7"/>
      <c r="G7" s="7"/>
      <c r="H7" s="7"/>
      <c r="I7" s="7"/>
      <c r="J7" s="7"/>
      <c r="K7" s="9"/>
      <c r="L7" s="7"/>
      <c r="M7" s="7"/>
      <c r="N7" s="7"/>
    </row>
    <row r="8" spans="1:14" x14ac:dyDescent="0.2">
      <c r="A8" s="10"/>
      <c r="B8" s="8" t="s">
        <v>149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 x14ac:dyDescent="0.2">
      <c r="A9" s="14" t="s">
        <v>231</v>
      </c>
      <c r="B9" s="18" t="s">
        <v>141</v>
      </c>
      <c r="C9" s="9">
        <v>132547.48000000001</v>
      </c>
      <c r="D9" s="9">
        <v>132145.5</v>
      </c>
      <c r="E9" s="9">
        <v>154547.88</v>
      </c>
      <c r="F9" s="9">
        <v>156019.35000000006</v>
      </c>
      <c r="G9" s="9">
        <v>170646.40999999992</v>
      </c>
      <c r="H9" s="9">
        <v>190238.74000000002</v>
      </c>
      <c r="I9" s="9">
        <v>271548.2699999999</v>
      </c>
      <c r="J9" s="9">
        <v>200192.91999999998</v>
      </c>
      <c r="K9" s="9">
        <v>222876.54999999996</v>
      </c>
      <c r="L9" s="9">
        <v>238453.96</v>
      </c>
      <c r="M9" s="9">
        <v>282273.42000000004</v>
      </c>
      <c r="N9" s="9">
        <v>774163.13</v>
      </c>
    </row>
    <row r="10" spans="1:14" x14ac:dyDescent="0.2">
      <c r="A10" s="14" t="s">
        <v>231</v>
      </c>
      <c r="B10" s="18" t="s">
        <v>142</v>
      </c>
      <c r="C10" s="9">
        <v>37973.271169612904</v>
      </c>
      <c r="D10" s="9">
        <v>44416.205822999997</v>
      </c>
      <c r="E10" s="9">
        <v>71052.746072645183</v>
      </c>
      <c r="F10" s="9">
        <v>70748.675025733333</v>
      </c>
      <c r="G10" s="9">
        <v>83515.527099462604</v>
      </c>
      <c r="H10" s="9">
        <v>83887.267726666672</v>
      </c>
      <c r="I10" s="9">
        <v>88837.44843180645</v>
      </c>
      <c r="J10" s="9">
        <v>110092.60464213684</v>
      </c>
      <c r="K10" s="9">
        <v>119526.61424909998</v>
      </c>
      <c r="L10" s="9">
        <v>119133.79632123999</v>
      </c>
      <c r="M10" s="9">
        <v>109879.70229160004</v>
      </c>
      <c r="N10" s="9">
        <v>114949.7559</v>
      </c>
    </row>
    <row r="11" spans="1:14" x14ac:dyDescent="0.2">
      <c r="A11" s="14" t="s">
        <v>231</v>
      </c>
      <c r="B11" s="26" t="s">
        <v>143</v>
      </c>
      <c r="C11" s="9">
        <v>2097.1634688494623</v>
      </c>
      <c r="D11" s="9">
        <v>5177.3435510119052</v>
      </c>
      <c r="E11" s="9">
        <v>7838.6866216516155</v>
      </c>
      <c r="F11" s="9">
        <v>6419.9368513955551</v>
      </c>
      <c r="G11" s="9">
        <v>6741.8112059824807</v>
      </c>
      <c r="H11" s="9">
        <v>16491.609051777777</v>
      </c>
      <c r="I11" s="9">
        <v>8951.4257718559147</v>
      </c>
      <c r="J11" s="9">
        <v>9221.4397428860429</v>
      </c>
      <c r="K11" s="9">
        <v>15825.694660363337</v>
      </c>
      <c r="L11" s="9">
        <v>12508.758785366666</v>
      </c>
      <c r="M11" s="9">
        <v>11393.967651337767</v>
      </c>
      <c r="N11" s="9">
        <v>5764.2664170000089</v>
      </c>
    </row>
    <row r="12" spans="1:14" x14ac:dyDescent="0.2">
      <c r="A12" s="14" t="s">
        <v>232</v>
      </c>
      <c r="B12" s="26" t="s">
        <v>241</v>
      </c>
      <c r="C12" s="9">
        <v>10460.77</v>
      </c>
      <c r="D12" s="9">
        <v>10494.060000000001</v>
      </c>
      <c r="E12" s="9">
        <v>12452.25</v>
      </c>
      <c r="F12" s="9">
        <v>11624.068370000001</v>
      </c>
      <c r="G12" s="9">
        <v>11939.248725534591</v>
      </c>
      <c r="H12" s="9">
        <v>11651.914812499999</v>
      </c>
      <c r="I12" s="9">
        <v>13599.904487387103</v>
      </c>
      <c r="J12" s="9">
        <v>12481.994129018414</v>
      </c>
      <c r="K12" s="9">
        <v>11700.801625699998</v>
      </c>
      <c r="L12" s="9">
        <v>18900</v>
      </c>
      <c r="M12" s="9">
        <v>11663.111015066659</v>
      </c>
      <c r="N12" s="9">
        <v>18840.075130000001</v>
      </c>
    </row>
    <row r="13" spans="1:14" x14ac:dyDescent="0.2">
      <c r="A13" s="14" t="s">
        <v>232</v>
      </c>
      <c r="B13" s="18" t="s">
        <v>144</v>
      </c>
      <c r="C13" s="9">
        <v>187988.6831195484</v>
      </c>
      <c r="D13" s="9">
        <v>182987.41532221431</v>
      </c>
      <c r="E13" s="9">
        <v>207071.67529483873</v>
      </c>
      <c r="F13" s="9">
        <v>218420.86092573334</v>
      </c>
      <c r="G13" s="9">
        <v>210014.75872403759</v>
      </c>
      <c r="H13" s="9">
        <v>248136.48928829996</v>
      </c>
      <c r="I13" s="9">
        <v>255021.96310022546</v>
      </c>
      <c r="J13" s="9">
        <v>282234.2386729542</v>
      </c>
      <c r="K13" s="9">
        <v>300646.94874828268</v>
      </c>
      <c r="L13" s="9">
        <v>292705.98034549644</v>
      </c>
      <c r="M13" s="9">
        <v>311800.37522478099</v>
      </c>
      <c r="N13" s="9">
        <v>366769.80461103783</v>
      </c>
    </row>
    <row r="14" spans="1:14" x14ac:dyDescent="0.2">
      <c r="A14" s="14" t="s">
        <v>232</v>
      </c>
      <c r="B14" s="26" t="s">
        <v>145</v>
      </c>
      <c r="C14" s="9">
        <v>7758.1890666451627</v>
      </c>
      <c r="D14" s="9">
        <v>8755.8558142857146</v>
      </c>
      <c r="E14" s="9">
        <v>37569.460260645166</v>
      </c>
      <c r="F14" s="9">
        <v>12006.448533333334</v>
      </c>
      <c r="G14" s="9">
        <v>2711.3236827086794</v>
      </c>
      <c r="H14" s="9">
        <v>33739.945089166664</v>
      </c>
      <c r="I14" s="9">
        <v>11836.161083870971</v>
      </c>
      <c r="J14" s="9">
        <v>8102.566577892715</v>
      </c>
      <c r="K14" s="9">
        <v>20654.570512099996</v>
      </c>
      <c r="L14" s="9">
        <v>12346.040925999998</v>
      </c>
      <c r="M14" s="9">
        <v>13448.476184666673</v>
      </c>
      <c r="N14" s="9">
        <v>12186.019100000001</v>
      </c>
    </row>
    <row r="15" spans="1:14" x14ac:dyDescent="0.2">
      <c r="A15" s="14" t="s">
        <v>232</v>
      </c>
      <c r="B15" s="26" t="s">
        <v>242</v>
      </c>
      <c r="C15" s="9">
        <v>42700.770000000004</v>
      </c>
      <c r="D15" s="9">
        <v>45444.06</v>
      </c>
      <c r="E15" s="9">
        <v>98227.25</v>
      </c>
      <c r="F15" s="9">
        <v>69763</v>
      </c>
      <c r="G15" s="9">
        <v>63116.49</v>
      </c>
      <c r="H15" s="9">
        <v>68098</v>
      </c>
      <c r="I15" s="9">
        <v>108467.51000000001</v>
      </c>
      <c r="J15" s="9">
        <v>106173.95</v>
      </c>
      <c r="K15" s="9">
        <v>150451.35</v>
      </c>
      <c r="L15" s="9">
        <v>137352.71</v>
      </c>
      <c r="M15" s="9">
        <v>158171.30000000002</v>
      </c>
      <c r="N15" s="9">
        <v>140374.21999999997</v>
      </c>
    </row>
    <row r="16" spans="1:14" x14ac:dyDescent="0.2">
      <c r="A16" s="14" t="s">
        <v>232</v>
      </c>
      <c r="B16" s="26" t="s">
        <v>147</v>
      </c>
      <c r="C16" s="9">
        <v>45395.480411556135</v>
      </c>
      <c r="D16" s="9">
        <v>36738.935085328572</v>
      </c>
      <c r="E16" s="9">
        <v>44899.503372320003</v>
      </c>
      <c r="F16" s="9">
        <v>70264.472745333347</v>
      </c>
      <c r="G16" s="9">
        <v>64558.559937946971</v>
      </c>
      <c r="H16" s="9">
        <v>76876.188269166669</v>
      </c>
      <c r="I16" s="9">
        <v>77110.444092520629</v>
      </c>
      <c r="J16" s="9">
        <v>74492.023022513094</v>
      </c>
      <c r="K16" s="9">
        <v>61560.595698859979</v>
      </c>
      <c r="L16" s="9">
        <v>70805.849351813551</v>
      </c>
      <c r="M16" s="9">
        <v>95301.965361271999</v>
      </c>
      <c r="N16" s="9">
        <v>75724.244024158426</v>
      </c>
    </row>
    <row r="17" spans="1:14" ht="19" x14ac:dyDescent="0.35">
      <c r="A17" s="14" t="s">
        <v>231</v>
      </c>
      <c r="B17" s="26" t="s">
        <v>148</v>
      </c>
      <c r="C17" s="11">
        <v>3273.9199999999996</v>
      </c>
      <c r="D17" s="11">
        <v>4205.88</v>
      </c>
      <c r="E17" s="11">
        <v>4743.3999999999996</v>
      </c>
      <c r="F17" s="11">
        <v>4817.45</v>
      </c>
      <c r="G17" s="11">
        <v>8078</v>
      </c>
      <c r="H17" s="11">
        <v>4504.4600000000019</v>
      </c>
      <c r="I17" s="11">
        <v>4369.2799999999979</v>
      </c>
      <c r="J17" s="11">
        <v>5080.1500000000024</v>
      </c>
      <c r="K17" s="11">
        <v>4167.079999999999</v>
      </c>
      <c r="L17" s="11">
        <v>23258.62453545161</v>
      </c>
      <c r="M17" s="11">
        <v>6018.8099999999995</v>
      </c>
      <c r="N17" s="11">
        <v>6235.4599999999973</v>
      </c>
    </row>
    <row r="18" spans="1:14" ht="19" x14ac:dyDescent="0.35">
      <c r="A18" s="10"/>
      <c r="B18" s="8" t="s">
        <v>243</v>
      </c>
      <c r="C18" s="19">
        <v>470195.72723621206</v>
      </c>
      <c r="D18" s="19">
        <v>470365.25559584051</v>
      </c>
      <c r="E18" s="19">
        <v>638402.85162210069</v>
      </c>
      <c r="F18" s="19">
        <v>620084.2624515288</v>
      </c>
      <c r="G18" s="19">
        <v>621322.12937567278</v>
      </c>
      <c r="H18" s="19">
        <v>733624.61423757765</v>
      </c>
      <c r="I18" s="19">
        <v>839742.40696766647</v>
      </c>
      <c r="J18" s="19">
        <v>808071.8867874014</v>
      </c>
      <c r="K18" s="19">
        <v>907410.20549440582</v>
      </c>
      <c r="L18" s="19">
        <v>925465.72026536823</v>
      </c>
      <c r="M18" s="19">
        <v>999951.12772872427</v>
      </c>
      <c r="N18" s="19">
        <v>1515006.9751821961</v>
      </c>
    </row>
    <row r="19" spans="1:14" x14ac:dyDescent="0.2">
      <c r="A19" s="10"/>
      <c r="B19" s="8" t="s">
        <v>2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 spans="1:14" ht="19" x14ac:dyDescent="0.35">
      <c r="A20" s="10"/>
      <c r="B20" s="8" t="s">
        <v>150</v>
      </c>
      <c r="C20" s="19">
        <v>1346262.4644230204</v>
      </c>
      <c r="D20" s="19">
        <v>965623.14828833775</v>
      </c>
      <c r="E20" s="19">
        <v>2470264.3496382609</v>
      </c>
      <c r="F20" s="19">
        <v>869147.107336991</v>
      </c>
      <c r="G20" s="19">
        <v>952855.58019392483</v>
      </c>
      <c r="H20" s="19">
        <v>2391226.0399819557</v>
      </c>
      <c r="I20" s="19">
        <v>866009.40247675055</v>
      </c>
      <c r="J20" s="19">
        <v>918145.92783371976</v>
      </c>
      <c r="K20" s="19">
        <v>2656319.9334046105</v>
      </c>
      <c r="L20" s="19">
        <v>927220.79167552199</v>
      </c>
      <c r="M20" s="19">
        <v>1401390.8989810781</v>
      </c>
      <c r="N20" s="19">
        <v>1837537.536728485</v>
      </c>
    </row>
    <row r="21" spans="1:14" x14ac:dyDescent="0.2">
      <c r="A21" s="10"/>
      <c r="B21" s="8" t="s">
        <v>2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</row>
    <row r="22" spans="1:14" x14ac:dyDescent="0.2">
      <c r="A22" s="10"/>
      <c r="B22" s="25" t="s">
        <v>154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</row>
    <row r="23" spans="1:14" x14ac:dyDescent="0.2">
      <c r="A23" s="10"/>
      <c r="B23" s="18" t="s">
        <v>152</v>
      </c>
      <c r="C23" s="9">
        <v>303063.1784594839</v>
      </c>
      <c r="D23" s="9">
        <v>330663.97481935716</v>
      </c>
      <c r="E23" s="9">
        <v>351351.89613432263</v>
      </c>
      <c r="F23" s="9">
        <v>405263.07323880005</v>
      </c>
      <c r="G23" s="9">
        <v>409190.18319885322</v>
      </c>
      <c r="H23" s="9">
        <v>515853.68980916659</v>
      </c>
      <c r="I23" s="9">
        <v>556523.78696841933</v>
      </c>
      <c r="J23" s="9">
        <v>582870.42113357759</v>
      </c>
      <c r="K23" s="9">
        <v>622821.60010189982</v>
      </c>
      <c r="L23" s="9">
        <v>667261.43766599998</v>
      </c>
      <c r="M23" s="9">
        <v>660586.69286279997</v>
      </c>
      <c r="N23" s="9">
        <v>691302.81639000028</v>
      </c>
    </row>
    <row r="24" spans="1:14" x14ac:dyDescent="0.2">
      <c r="A24" s="10"/>
      <c r="B24" s="26" t="s">
        <v>153</v>
      </c>
      <c r="C24" s="9">
        <v>19565.794375215053</v>
      </c>
      <c r="D24" s="9">
        <v>23086.042276845241</v>
      </c>
      <c r="E24" s="9">
        <v>71966.728595767752</v>
      </c>
      <c r="F24" s="9">
        <v>23247.323326204441</v>
      </c>
      <c r="G24" s="9">
        <v>22163.115465750223</v>
      </c>
      <c r="H24" s="9">
        <v>105545.2729023889</v>
      </c>
      <c r="I24" s="9">
        <v>35418.772271886002</v>
      </c>
      <c r="J24" s="9">
        <v>24870.945745051155</v>
      </c>
      <c r="K24" s="9">
        <v>88939.473311936657</v>
      </c>
      <c r="L24" s="9">
        <v>29786.537813633346</v>
      </c>
      <c r="M24" s="9">
        <v>-8557.1412224044616</v>
      </c>
      <c r="N24" s="9">
        <v>79749.924533000041</v>
      </c>
    </row>
    <row r="25" spans="1:14" x14ac:dyDescent="0.2">
      <c r="A25" s="10"/>
      <c r="B25" s="18" t="s">
        <v>141</v>
      </c>
      <c r="C25" s="9">
        <v>51406.14</v>
      </c>
      <c r="D25" s="9">
        <v>52552.290000000008</v>
      </c>
      <c r="E25" s="9">
        <v>72442.26999999999</v>
      </c>
      <c r="F25" s="9">
        <v>78036.780000000013</v>
      </c>
      <c r="G25" s="9">
        <v>91460.709999999992</v>
      </c>
      <c r="H25" s="9">
        <v>105360.95449416665</v>
      </c>
      <c r="I25" s="9">
        <v>122699.18135612903</v>
      </c>
      <c r="J25" s="9">
        <v>106261.77815989757</v>
      </c>
      <c r="K25" s="9">
        <v>110259.29258930001</v>
      </c>
      <c r="L25" s="9">
        <v>121705.19284800001</v>
      </c>
      <c r="M25" s="9">
        <v>121308.59705698129</v>
      </c>
      <c r="N25" s="9">
        <v>135301.68223000006</v>
      </c>
    </row>
    <row r="26" spans="1:14" x14ac:dyDescent="0.2">
      <c r="A26" s="10"/>
      <c r="B26" s="18" t="s">
        <v>146</v>
      </c>
      <c r="C26" s="9">
        <v>206576.5963707742</v>
      </c>
      <c r="D26" s="9">
        <v>224969.44047621428</v>
      </c>
      <c r="E26" s="9">
        <v>333369.66432451614</v>
      </c>
      <c r="F26" s="9">
        <v>282774.96746573335</v>
      </c>
      <c r="G26" s="9">
        <v>313454.38354728947</v>
      </c>
      <c r="H26" s="9">
        <v>283943.96946500009</v>
      </c>
      <c r="I26" s="9">
        <v>267965.41604435485</v>
      </c>
      <c r="J26" s="9">
        <v>260074.42345816435</v>
      </c>
      <c r="K26" s="9">
        <v>226856.46602409999</v>
      </c>
      <c r="L26" s="9">
        <v>232910.69053699987</v>
      </c>
      <c r="M26" s="9">
        <v>265789.62217333348</v>
      </c>
      <c r="N26" s="9">
        <v>281550.89381999988</v>
      </c>
    </row>
    <row r="27" spans="1:14" x14ac:dyDescent="0.2">
      <c r="A27" s="10"/>
      <c r="B27" s="18" t="s">
        <v>147</v>
      </c>
      <c r="C27" s="9">
        <v>11069.397752064518</v>
      </c>
      <c r="D27" s="9">
        <v>18320.872591070001</v>
      </c>
      <c r="E27" s="9">
        <v>14767.870189879999</v>
      </c>
      <c r="F27" s="9">
        <v>37126.102641333331</v>
      </c>
      <c r="G27" s="9">
        <v>22215.891466192799</v>
      </c>
      <c r="H27" s="9">
        <v>38614.319856666669</v>
      </c>
      <c r="I27" s="9">
        <v>23621.407421903215</v>
      </c>
      <c r="J27" s="9">
        <v>11145.153178321789</v>
      </c>
      <c r="K27" s="9">
        <v>45998.657580399988</v>
      </c>
      <c r="L27" s="9">
        <v>28831.786293199992</v>
      </c>
      <c r="M27" s="9">
        <v>41619.378397906665</v>
      </c>
      <c r="N27" s="9">
        <v>6810.0978455999993</v>
      </c>
    </row>
    <row r="28" spans="1:14" ht="19" x14ac:dyDescent="0.35">
      <c r="A28" s="10"/>
      <c r="B28" s="18" t="s">
        <v>148</v>
      </c>
      <c r="C28" s="11">
        <v>503.25963819354848</v>
      </c>
      <c r="D28" s="11">
        <v>553.98652228571427</v>
      </c>
      <c r="E28" s="11">
        <v>661.32111329032273</v>
      </c>
      <c r="F28" s="11">
        <v>499.39643066666673</v>
      </c>
      <c r="G28" s="11">
        <v>4911.242389667872</v>
      </c>
      <c r="H28" s="11">
        <v>20769.023244999997</v>
      </c>
      <c r="I28" s="11">
        <v>5956.5710070645155</v>
      </c>
      <c r="J28" s="11">
        <v>9811.7825130305209</v>
      </c>
      <c r="K28" s="11">
        <v>5597.1293879999985</v>
      </c>
      <c r="L28" s="11">
        <v>5435.2418230000003</v>
      </c>
      <c r="M28" s="11">
        <v>23676.441589333332</v>
      </c>
      <c r="N28" s="11">
        <v>-5186.677969999997</v>
      </c>
    </row>
    <row r="29" spans="1:14" ht="19" x14ac:dyDescent="0.35">
      <c r="A29" s="14" t="s">
        <v>233</v>
      </c>
      <c r="B29" s="8" t="s">
        <v>244</v>
      </c>
      <c r="C29" s="19">
        <v>592184.36659573123</v>
      </c>
      <c r="D29" s="19">
        <v>650146.60668577242</v>
      </c>
      <c r="E29" s="19">
        <v>844559.75035777688</v>
      </c>
      <c r="F29" s="19">
        <v>826947.64310273796</v>
      </c>
      <c r="G29" s="19">
        <v>863395.52606775356</v>
      </c>
      <c r="H29" s="19">
        <v>1070087.2297723889</v>
      </c>
      <c r="I29" s="19">
        <v>1012185.135069757</v>
      </c>
      <c r="J29" s="19">
        <v>995034.50418804295</v>
      </c>
      <c r="K29" s="19">
        <v>1100472.6189956362</v>
      </c>
      <c r="L29" s="19">
        <v>1085930.886980833</v>
      </c>
      <c r="M29" s="19">
        <v>1104423.5908579503</v>
      </c>
      <c r="N29" s="19">
        <v>1189528.7368486002</v>
      </c>
    </row>
    <row r="30" spans="1:14" x14ac:dyDescent="0.2">
      <c r="A30" s="10"/>
      <c r="B30" s="7" t="s">
        <v>2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 spans="1:14" x14ac:dyDescent="0.2">
      <c r="A31" s="10"/>
      <c r="B31" s="8" t="s">
        <v>165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</row>
    <row r="32" spans="1:14" x14ac:dyDescent="0.2">
      <c r="A32" s="10"/>
      <c r="B32" s="18" t="s">
        <v>156</v>
      </c>
      <c r="C32" s="9">
        <v>368598.23829809361</v>
      </c>
      <c r="D32" s="9">
        <v>414357.78364874999</v>
      </c>
      <c r="E32" s="9">
        <v>473439.32367603551</v>
      </c>
      <c r="F32" s="9">
        <v>485817.72858693992</v>
      </c>
      <c r="G32" s="9">
        <v>511263.6853521039</v>
      </c>
      <c r="H32" s="9">
        <v>506761.6286868999</v>
      </c>
      <c r="I32" s="9">
        <v>568214.85516635352</v>
      </c>
      <c r="J32" s="9">
        <v>615682.99848855671</v>
      </c>
      <c r="K32" s="9">
        <v>668942.80019257276</v>
      </c>
      <c r="L32" s="9">
        <v>657143.04080314515</v>
      </c>
      <c r="M32" s="9">
        <v>655486.94481379306</v>
      </c>
      <c r="N32" s="9">
        <v>742217.41176869953</v>
      </c>
    </row>
    <row r="33" spans="1:14" x14ac:dyDescent="0.2">
      <c r="A33" s="10"/>
      <c r="B33" s="18" t="s">
        <v>157</v>
      </c>
      <c r="C33" s="9">
        <v>66102.814123032265</v>
      </c>
      <c r="D33" s="9">
        <v>56356.17</v>
      </c>
      <c r="E33" s="9">
        <v>-71204.170704516131</v>
      </c>
      <c r="F33" s="9">
        <v>41499.567148400005</v>
      </c>
      <c r="G33" s="9">
        <v>362205.19034542429</v>
      </c>
      <c r="H33" s="9">
        <v>155478.92361785</v>
      </c>
      <c r="I33" s="9">
        <v>91303.264308193917</v>
      </c>
      <c r="J33" s="9">
        <v>87962.672877685574</v>
      </c>
      <c r="K33" s="9">
        <v>126125.95348519369</v>
      </c>
      <c r="L33" s="9">
        <v>64082.78799396765</v>
      </c>
      <c r="M33" s="9">
        <v>63301.510000000009</v>
      </c>
      <c r="N33" s="9">
        <v>236896.63245095254</v>
      </c>
    </row>
    <row r="34" spans="1:14" x14ac:dyDescent="0.2">
      <c r="A34" s="10"/>
      <c r="B34" s="18" t="s">
        <v>158</v>
      </c>
      <c r="C34" s="9">
        <v>3117</v>
      </c>
      <c r="D34" s="9">
        <v>29028.71</v>
      </c>
      <c r="E34" s="9">
        <v>308601.70999999996</v>
      </c>
      <c r="F34" s="9">
        <v>-33278.950000000012</v>
      </c>
      <c r="G34" s="9">
        <v>-177549.31999999998</v>
      </c>
      <c r="H34" s="9">
        <v>84968.68</v>
      </c>
      <c r="I34" s="9">
        <v>2781.4300000000221</v>
      </c>
      <c r="J34" s="9">
        <v>-5670.6100000000151</v>
      </c>
      <c r="K34" s="9">
        <v>88856.310000000027</v>
      </c>
      <c r="L34" s="9">
        <v>8099.039999999979</v>
      </c>
      <c r="M34" s="9">
        <v>57618.549999999988</v>
      </c>
      <c r="N34" s="9">
        <v>138874.07</v>
      </c>
    </row>
    <row r="35" spans="1:14" x14ac:dyDescent="0.2">
      <c r="A35" s="10"/>
      <c r="B35" s="18" t="s">
        <v>159</v>
      </c>
      <c r="C35" s="9">
        <v>129506.1</v>
      </c>
      <c r="D35" s="9">
        <v>125570.62</v>
      </c>
      <c r="E35" s="9">
        <v>148261.53999999998</v>
      </c>
      <c r="F35" s="9">
        <v>137677.44000000006</v>
      </c>
      <c r="G35" s="9">
        <v>155815.86000000004</v>
      </c>
      <c r="H35" s="9">
        <v>163952.34999999995</v>
      </c>
      <c r="I35" s="9">
        <v>106828.44000000002</v>
      </c>
      <c r="J35" s="9">
        <v>108138.09000000001</v>
      </c>
      <c r="K35" s="9">
        <v>112938.67999999996</v>
      </c>
      <c r="L35" s="9">
        <v>123029.17000000007</v>
      </c>
      <c r="M35" s="9">
        <v>123310.71999999991</v>
      </c>
      <c r="N35" s="9">
        <v>134069.3600000001</v>
      </c>
    </row>
    <row r="36" spans="1:14" x14ac:dyDescent="0.2">
      <c r="A36" s="10"/>
      <c r="B36" s="18" t="s">
        <v>160</v>
      </c>
      <c r="C36" s="9">
        <v>9593.31</v>
      </c>
      <c r="D36" s="9">
        <v>9593.31</v>
      </c>
      <c r="E36" s="9">
        <v>18626.71</v>
      </c>
      <c r="F36" s="9">
        <v>9160.34</v>
      </c>
      <c r="G36" s="9">
        <v>49039.839999999997</v>
      </c>
      <c r="H36" s="9">
        <v>31752.040000000005</v>
      </c>
      <c r="I36" s="9">
        <v>-12901.590000000004</v>
      </c>
      <c r="J36" s="9">
        <v>8608.5</v>
      </c>
      <c r="K36" s="9">
        <v>13608.5</v>
      </c>
      <c r="L36" s="9">
        <v>11932.979999999996</v>
      </c>
      <c r="M36" s="9">
        <v>11933</v>
      </c>
      <c r="N36" s="9">
        <v>12019.910000000018</v>
      </c>
    </row>
    <row r="37" spans="1:14" x14ac:dyDescent="0.2">
      <c r="A37" s="10"/>
      <c r="B37" s="18" t="s">
        <v>146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4933.8900000000003</v>
      </c>
      <c r="I37" s="9">
        <v>8373.73</v>
      </c>
      <c r="J37" s="9">
        <v>10791.24</v>
      </c>
      <c r="K37" s="9">
        <v>10823.729999999996</v>
      </c>
      <c r="L37" s="9">
        <v>11502.270000000004</v>
      </c>
      <c r="M37" s="9">
        <v>13875.129999999997</v>
      </c>
      <c r="N37" s="9">
        <v>14359.840000000004</v>
      </c>
    </row>
    <row r="38" spans="1:14" x14ac:dyDescent="0.2">
      <c r="B38" s="18" t="s">
        <v>245</v>
      </c>
      <c r="C38" s="9">
        <v>139766.98458141935</v>
      </c>
      <c r="D38" s="9">
        <v>250286.17287886789</v>
      </c>
      <c r="E38" s="9">
        <v>241890.36634774201</v>
      </c>
      <c r="F38" s="9">
        <v>262576.83057400002</v>
      </c>
      <c r="G38" s="9">
        <v>310203.55564569152</v>
      </c>
      <c r="H38" s="9">
        <v>193921.58664666675</v>
      </c>
      <c r="I38" s="9">
        <v>229089.60327929037</v>
      </c>
      <c r="J38" s="9">
        <v>190887.9690656907</v>
      </c>
      <c r="K38" s="9">
        <v>711123.19397130003</v>
      </c>
      <c r="L38" s="9">
        <v>375814.60101411288</v>
      </c>
      <c r="M38" s="9">
        <v>190449.61078173327</v>
      </c>
      <c r="N38" s="9">
        <v>176209.81599680585</v>
      </c>
    </row>
    <row r="39" spans="1:14" x14ac:dyDescent="0.2">
      <c r="B39" s="18" t="s">
        <v>246</v>
      </c>
      <c r="C39" s="9">
        <v>7006.18</v>
      </c>
      <c r="D39" s="9">
        <v>7006.18</v>
      </c>
      <c r="E39" s="9">
        <v>8306.18</v>
      </c>
      <c r="F39" s="9">
        <v>7006.18</v>
      </c>
      <c r="G39" s="9">
        <v>7006.18</v>
      </c>
      <c r="H39" s="9">
        <v>17006.18</v>
      </c>
      <c r="I39" s="9">
        <v>7027.75</v>
      </c>
      <c r="J39" s="9">
        <v>7027.75</v>
      </c>
      <c r="K39" s="9">
        <v>7027.8499999999985</v>
      </c>
      <c r="L39" s="9">
        <v>7027.4200000000055</v>
      </c>
      <c r="M39" s="9">
        <v>7028.0799999999872</v>
      </c>
      <c r="N39" s="9">
        <v>7038.1700000000128</v>
      </c>
    </row>
    <row r="40" spans="1:14" x14ac:dyDescent="0.2">
      <c r="A40" s="10"/>
      <c r="B40" s="18" t="s">
        <v>163</v>
      </c>
      <c r="C40" s="9">
        <v>42188.329176419356</v>
      </c>
      <c r="D40" s="9">
        <v>42318.318597142861</v>
      </c>
      <c r="E40" s="9">
        <v>64160.100889548383</v>
      </c>
      <c r="F40" s="9">
        <v>50120.862344220004</v>
      </c>
      <c r="G40" s="9">
        <v>78301.878100573071</v>
      </c>
      <c r="H40" s="9">
        <v>70171.519313750003</v>
      </c>
      <c r="I40" s="9">
        <v>89609.51807555808</v>
      </c>
      <c r="J40" s="9">
        <v>70484.080584798852</v>
      </c>
      <c r="K40" s="9">
        <v>77262.41919977068</v>
      </c>
      <c r="L40" s="9">
        <v>103355.92758031514</v>
      </c>
      <c r="M40" s="9">
        <v>89821.833716794034</v>
      </c>
      <c r="N40" s="9">
        <v>72636.673434945478</v>
      </c>
    </row>
    <row r="41" spans="1:14" ht="19" x14ac:dyDescent="0.35">
      <c r="A41" s="10"/>
      <c r="B41" s="18" t="s">
        <v>164</v>
      </c>
      <c r="C41" s="11">
        <v>9500.15</v>
      </c>
      <c r="D41" s="11">
        <v>14901.28</v>
      </c>
      <c r="E41" s="11">
        <v>5294.0944493967745</v>
      </c>
      <c r="F41" s="9">
        <v>9678.7403544066674</v>
      </c>
      <c r="G41" s="11">
        <v>16383.70595446774</v>
      </c>
      <c r="H41" s="11">
        <v>9672.9853526000043</v>
      </c>
      <c r="I41" s="11">
        <v>9435.9219071799944</v>
      </c>
      <c r="J41" s="11">
        <v>9223.4297703016164</v>
      </c>
      <c r="K41" s="11">
        <v>10481.490769060005</v>
      </c>
      <c r="L41" s="11">
        <v>10712.271144263224</v>
      </c>
      <c r="M41" s="11">
        <v>11992.160340613</v>
      </c>
      <c r="N41" s="11">
        <v>12667.005055773214</v>
      </c>
    </row>
    <row r="42" spans="1:14" ht="19" x14ac:dyDescent="0.35">
      <c r="A42" s="14" t="s">
        <v>234</v>
      </c>
      <c r="B42" s="8" t="s">
        <v>247</v>
      </c>
      <c r="C42" s="19">
        <v>775379.10617896484</v>
      </c>
      <c r="D42" s="19">
        <v>949418.54512476095</v>
      </c>
      <c r="E42" s="19">
        <v>1197375.8546582065</v>
      </c>
      <c r="F42" s="19">
        <v>970258.73900796659</v>
      </c>
      <c r="G42" s="19">
        <v>1312670.5753982605</v>
      </c>
      <c r="H42" s="19">
        <v>1238619.7836177666</v>
      </c>
      <c r="I42" s="19">
        <v>1099762.9227365761</v>
      </c>
      <c r="J42" s="19">
        <v>1103136.1207870333</v>
      </c>
      <c r="K42" s="19">
        <v>1827190.9276178975</v>
      </c>
      <c r="L42" s="19">
        <v>1372699.508535804</v>
      </c>
      <c r="M42" s="19">
        <v>1224817.5396529336</v>
      </c>
      <c r="N42" s="19">
        <v>1546988.8887071768</v>
      </c>
    </row>
    <row r="43" spans="1:14" x14ac:dyDescent="0.2">
      <c r="A43" s="10"/>
      <c r="B43" s="7" t="s">
        <v>2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</row>
    <row r="44" spans="1:14" x14ac:dyDescent="0.2">
      <c r="A44" s="10"/>
      <c r="B44" s="8" t="s">
        <v>166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</row>
    <row r="45" spans="1:14" x14ac:dyDescent="0.2">
      <c r="A45" s="10"/>
      <c r="B45" s="7" t="s">
        <v>152</v>
      </c>
      <c r="C45" s="9">
        <v>155015.45408529032</v>
      </c>
      <c r="D45" s="9">
        <v>152954.10170830713</v>
      </c>
      <c r="E45" s="9">
        <v>268020.50736575609</v>
      </c>
      <c r="F45" s="9">
        <v>150762.03103720004</v>
      </c>
      <c r="G45" s="9">
        <v>138341.3908027967</v>
      </c>
      <c r="H45" s="9">
        <v>147149.10872000002</v>
      </c>
      <c r="I45" s="9">
        <v>165121.64293390323</v>
      </c>
      <c r="J45" s="9">
        <v>176834.8753628282</v>
      </c>
      <c r="K45" s="9">
        <v>180437.74068729993</v>
      </c>
      <c r="L45" s="9">
        <v>199730.61630200001</v>
      </c>
      <c r="M45" s="9">
        <v>200696.11020533324</v>
      </c>
      <c r="N45" s="9">
        <v>224376.39901000011</v>
      </c>
    </row>
    <row r="46" spans="1:14" x14ac:dyDescent="0.2">
      <c r="A46" s="10"/>
      <c r="B46" s="7" t="s">
        <v>153</v>
      </c>
      <c r="C46" s="9">
        <v>21157.04393148387</v>
      </c>
      <c r="D46" s="9">
        <v>21536.18904271429</v>
      </c>
      <c r="E46" s="9">
        <v>31411.523717677421</v>
      </c>
      <c r="F46" s="9">
        <v>21206.714050133334</v>
      </c>
      <c r="G46" s="9">
        <v>40558.520402114555</v>
      </c>
      <c r="H46" s="9">
        <v>28983.784968333333</v>
      </c>
      <c r="I46" s="9">
        <v>35669.106560677421</v>
      </c>
      <c r="J46" s="9">
        <v>30252.102010871691</v>
      </c>
      <c r="K46" s="9">
        <v>32196.515375399988</v>
      </c>
      <c r="L46" s="9">
        <v>30992.205825999987</v>
      </c>
      <c r="M46" s="9">
        <v>31020.672704266668</v>
      </c>
      <c r="N46" s="9">
        <v>-7066.5850399999763</v>
      </c>
    </row>
    <row r="47" spans="1:14" x14ac:dyDescent="0.2">
      <c r="A47" s="10"/>
      <c r="B47" s="7" t="s">
        <v>167</v>
      </c>
      <c r="C47" s="9">
        <v>124860.15989825806</v>
      </c>
      <c r="D47" s="9">
        <v>24711.647084571425</v>
      </c>
      <c r="E47" s="9">
        <v>98892.58798954841</v>
      </c>
      <c r="F47" s="9">
        <v>175065.29746920001</v>
      </c>
      <c r="G47" s="9">
        <v>78785.91102192289</v>
      </c>
      <c r="H47" s="9">
        <v>101149.26464224998</v>
      </c>
      <c r="I47" s="9">
        <v>87409.892459387105</v>
      </c>
      <c r="J47" s="9">
        <v>72172.99954114607</v>
      </c>
      <c r="K47" s="9">
        <v>86005.56118070001</v>
      </c>
      <c r="L47" s="9">
        <v>58358.954418000023</v>
      </c>
      <c r="M47" s="9">
        <v>117262.56201773332</v>
      </c>
      <c r="N47" s="9">
        <v>139070.05462000001</v>
      </c>
    </row>
    <row r="48" spans="1:14" x14ac:dyDescent="0.2">
      <c r="A48" s="10"/>
      <c r="B48" s="7" t="s">
        <v>168</v>
      </c>
      <c r="C48" s="9">
        <v>73301.76609943228</v>
      </c>
      <c r="D48" s="9">
        <v>76540.811222020726</v>
      </c>
      <c r="E48" s="9">
        <v>81856.177469061935</v>
      </c>
      <c r="F48" s="9">
        <v>84499.656611528015</v>
      </c>
      <c r="G48" s="9">
        <v>104727.3174420529</v>
      </c>
      <c r="H48" s="9">
        <v>127631.86816886665</v>
      </c>
      <c r="I48" s="9">
        <v>126409.9905248655</v>
      </c>
      <c r="J48" s="9">
        <v>122229.09800413065</v>
      </c>
      <c r="K48" s="9">
        <v>127165.63540452032</v>
      </c>
      <c r="L48" s="9">
        <v>125234.41361462162</v>
      </c>
      <c r="M48" s="9">
        <v>122667.84097966537</v>
      </c>
      <c r="N48" s="9">
        <v>159461.09694567352</v>
      </c>
    </row>
    <row r="49" spans="1:14" x14ac:dyDescent="0.2">
      <c r="A49" s="10"/>
      <c r="B49" s="7" t="s">
        <v>169</v>
      </c>
      <c r="C49" s="9">
        <v>24849.715895284524</v>
      </c>
      <c r="D49" s="9">
        <v>32535.340397999997</v>
      </c>
      <c r="E49" s="9">
        <v>52359.020637935493</v>
      </c>
      <c r="F49" s="9">
        <v>31088.323056933339</v>
      </c>
      <c r="G49" s="9">
        <v>34850.393190763425</v>
      </c>
      <c r="H49" s="9">
        <v>45819.028550833333</v>
      </c>
      <c r="I49" s="9">
        <v>66027.220799967734</v>
      </c>
      <c r="J49" s="9">
        <v>62075.922542746324</v>
      </c>
      <c r="K49" s="9">
        <v>67472.889573299981</v>
      </c>
      <c r="L49" s="9">
        <v>71998.24442100001</v>
      </c>
      <c r="M49" s="9">
        <v>57029.218370257338</v>
      </c>
      <c r="N49" s="9">
        <v>68346.581636396455</v>
      </c>
    </row>
    <row r="50" spans="1:14" x14ac:dyDescent="0.2">
      <c r="A50" s="10"/>
      <c r="B50" s="7" t="s">
        <v>170</v>
      </c>
      <c r="C50" s="9">
        <v>3376.0547829387096</v>
      </c>
      <c r="D50" s="9">
        <v>12496.821828382142</v>
      </c>
      <c r="E50" s="9">
        <v>18568.750120169028</v>
      </c>
      <c r="F50" s="9">
        <v>8883.4731730066669</v>
      </c>
      <c r="G50" s="9">
        <v>20174.265225220581</v>
      </c>
      <c r="H50" s="9">
        <v>18732.792071875003</v>
      </c>
      <c r="I50" s="9">
        <v>6745.6722101290306</v>
      </c>
      <c r="J50" s="9">
        <v>20410.274962316027</v>
      </c>
      <c r="K50" s="9">
        <v>12745.724404918992</v>
      </c>
      <c r="L50" s="9">
        <v>28962.44561424226</v>
      </c>
      <c r="M50" s="9">
        <v>30675.887602131999</v>
      </c>
      <c r="N50" s="9">
        <v>15404.307028193542</v>
      </c>
    </row>
    <row r="51" spans="1:14" x14ac:dyDescent="0.2">
      <c r="A51" s="10"/>
      <c r="B51" s="7" t="s">
        <v>171</v>
      </c>
      <c r="C51" s="9">
        <v>21030.208986149679</v>
      </c>
      <c r="D51" s="9">
        <v>21032.946393317856</v>
      </c>
      <c r="E51" s="9">
        <v>26720.022069003877</v>
      </c>
      <c r="F51" s="9">
        <v>25896.162772866664</v>
      </c>
      <c r="G51" s="9">
        <v>50763.887687961927</v>
      </c>
      <c r="H51" s="9">
        <v>31096.493098333332</v>
      </c>
      <c r="I51" s="9">
        <v>25417.331070935477</v>
      </c>
      <c r="J51" s="9">
        <v>26196.075538604789</v>
      </c>
      <c r="K51" s="9">
        <v>36080.355586699989</v>
      </c>
      <c r="L51" s="9">
        <v>32138.529739500002</v>
      </c>
      <c r="M51" s="9">
        <v>28940.060920133314</v>
      </c>
      <c r="N51" s="9">
        <v>29502.27551560002</v>
      </c>
    </row>
    <row r="52" spans="1:14" x14ac:dyDescent="0.2">
      <c r="A52" s="10"/>
      <c r="B52" s="7" t="s">
        <v>172</v>
      </c>
      <c r="C52" s="9">
        <v>121382.02453070968</v>
      </c>
      <c r="D52" s="9">
        <v>68416.657368830725</v>
      </c>
      <c r="E52" s="9">
        <v>145557.0644352258</v>
      </c>
      <c r="F52" s="9">
        <v>114328.52717493335</v>
      </c>
      <c r="G52" s="9">
        <v>121685.94181921709</v>
      </c>
      <c r="H52" s="9">
        <v>58228.382878766672</v>
      </c>
      <c r="I52" s="9">
        <v>97385.811209838692</v>
      </c>
      <c r="J52" s="9">
        <v>84978.696747546288</v>
      </c>
      <c r="K52" s="9">
        <v>74252.605328683305</v>
      </c>
      <c r="L52" s="9">
        <v>76593.220677000048</v>
      </c>
      <c r="M52" s="9">
        <v>53825.4423602436</v>
      </c>
      <c r="N52" s="9">
        <v>87016.96150070455</v>
      </c>
    </row>
    <row r="53" spans="1:14" x14ac:dyDescent="0.2">
      <c r="A53" s="10"/>
      <c r="B53" s="7" t="s">
        <v>173</v>
      </c>
      <c r="C53" s="9">
        <v>10921.897148187098</v>
      </c>
      <c r="D53" s="9">
        <v>16969.676090781431</v>
      </c>
      <c r="E53" s="9">
        <v>12185.658696541934</v>
      </c>
      <c r="F53" s="9">
        <v>6292.0886767786687</v>
      </c>
      <c r="G53" s="9">
        <v>39211.127775376015</v>
      </c>
      <c r="H53" s="9">
        <v>23780.788911050004</v>
      </c>
      <c r="I53" s="9">
        <v>22040.021467074508</v>
      </c>
      <c r="J53" s="9">
        <v>23906.65243724332</v>
      </c>
      <c r="K53" s="9">
        <v>26175.60550279</v>
      </c>
      <c r="L53" s="9">
        <v>26293.551866000009</v>
      </c>
      <c r="M53" s="9">
        <v>24443.599779682667</v>
      </c>
      <c r="N53" s="9">
        <v>25156.288613699988</v>
      </c>
    </row>
    <row r="54" spans="1:14" x14ac:dyDescent="0.2">
      <c r="A54" s="10"/>
      <c r="B54" s="7" t="s">
        <v>174</v>
      </c>
      <c r="C54" s="9">
        <v>7541.3129041290322</v>
      </c>
      <c r="D54" s="9">
        <v>11385.871103428572</v>
      </c>
      <c r="E54" s="9">
        <v>10311.327874299999</v>
      </c>
      <c r="F54" s="9">
        <v>7998.5873863066663</v>
      </c>
      <c r="G54" s="9">
        <v>8133.3568232894204</v>
      </c>
      <c r="H54" s="9">
        <v>12348.931807666668</v>
      </c>
      <c r="I54" s="9">
        <v>18712.714555285158</v>
      </c>
      <c r="J54" s="9">
        <v>8677.0631393708736</v>
      </c>
      <c r="K54" s="9">
        <v>11088.125136677671</v>
      </c>
      <c r="L54" s="9">
        <v>-1181.4397396461306</v>
      </c>
      <c r="M54" s="9">
        <v>23012.131747853997</v>
      </c>
      <c r="N54" s="9">
        <v>-2180.3071096525841</v>
      </c>
    </row>
    <row r="55" spans="1:14" x14ac:dyDescent="0.2">
      <c r="B55" s="7" t="s">
        <v>175</v>
      </c>
      <c r="C55" s="9">
        <v>7512.2549627741937</v>
      </c>
      <c r="D55" s="9">
        <v>8740.7961645714277</v>
      </c>
      <c r="E55" s="9">
        <v>6822.8983939354839</v>
      </c>
      <c r="F55" s="9">
        <v>9004.5816270666692</v>
      </c>
      <c r="G55" s="9">
        <v>9328.9138304493372</v>
      </c>
      <c r="H55" s="9">
        <v>9487.1891116666648</v>
      </c>
      <c r="I55" s="9">
        <v>8643.8368816451621</v>
      </c>
      <c r="J55" s="9">
        <v>8876.8019535725762</v>
      </c>
      <c r="K55" s="9">
        <v>11456.782836899998</v>
      </c>
      <c r="L55" s="9">
        <v>7534.5980669999981</v>
      </c>
      <c r="M55" s="9">
        <v>10412.988329600003</v>
      </c>
      <c r="N55" s="9">
        <v>14442.476849999999</v>
      </c>
    </row>
    <row r="56" spans="1:14" x14ac:dyDescent="0.2">
      <c r="A56" s="10"/>
      <c r="B56" s="7" t="s">
        <v>248</v>
      </c>
      <c r="C56" s="9"/>
      <c r="D56" s="9"/>
      <c r="E56" s="9"/>
      <c r="F56" s="9"/>
      <c r="G56" s="9"/>
      <c r="H56" s="9"/>
      <c r="I56" s="9">
        <v>56072.4</v>
      </c>
      <c r="J56" s="9">
        <v>30504.289999999994</v>
      </c>
      <c r="K56" s="9">
        <v>44392.160000000003</v>
      </c>
      <c r="L56" s="9">
        <v>-7546.8599999999933</v>
      </c>
      <c r="M56" s="9">
        <v>304.80999999999767</v>
      </c>
      <c r="N56" s="9">
        <v>-239.35336710968267</v>
      </c>
    </row>
    <row r="57" spans="1:14" x14ac:dyDescent="0.2">
      <c r="A57" s="10"/>
      <c r="B57" s="26" t="s">
        <v>176</v>
      </c>
      <c r="C57" s="9">
        <v>5123.3502420264522</v>
      </c>
      <c r="D57" s="9">
        <v>4035.3690851092856</v>
      </c>
      <c r="E57" s="9">
        <v>5890.7798437058063</v>
      </c>
      <c r="F57" s="9">
        <v>4590.4308004480008</v>
      </c>
      <c r="G57" s="9">
        <v>5706.9316540718119</v>
      </c>
      <c r="H57" s="9">
        <v>2089.5772934916668</v>
      </c>
      <c r="I57" s="9">
        <v>3719.8359418874188</v>
      </c>
      <c r="J57" s="9">
        <v>4754.6510197304142</v>
      </c>
      <c r="K57" s="9">
        <v>4377.2800955189987</v>
      </c>
      <c r="L57" s="9">
        <v>8377.3447479999995</v>
      </c>
      <c r="M57" s="9">
        <v>18793.304291466669</v>
      </c>
      <c r="N57" s="9">
        <v>16637.443759999995</v>
      </c>
    </row>
    <row r="58" spans="1:14" x14ac:dyDescent="0.2">
      <c r="A58" s="10"/>
      <c r="B58" s="7" t="s">
        <v>177</v>
      </c>
      <c r="C58" s="9">
        <v>32422.32</v>
      </c>
      <c r="D58" s="9">
        <v>35510.829999999994</v>
      </c>
      <c r="E58" s="9">
        <v>41845.760000000009</v>
      </c>
      <c r="F58" s="9">
        <v>3943528.75</v>
      </c>
      <c r="G58" s="9">
        <v>51661.909999999683</v>
      </c>
      <c r="H58" s="9">
        <v>61493.670000000391</v>
      </c>
      <c r="I58" s="9">
        <v>65154.519999999553</v>
      </c>
      <c r="J58" s="9">
        <v>59175.299999999814</v>
      </c>
      <c r="K58" s="9">
        <v>60238.69000000041</v>
      </c>
      <c r="L58" s="9">
        <v>53485.209999999963</v>
      </c>
      <c r="M58" s="9">
        <v>59731.110000000335</v>
      </c>
      <c r="N58" s="9">
        <v>59727.089999999851</v>
      </c>
    </row>
    <row r="59" spans="1:14" x14ac:dyDescent="0.2">
      <c r="A59" s="10"/>
      <c r="B59" s="7" t="s">
        <v>178</v>
      </c>
      <c r="C59" s="9">
        <v>5348.9838943225805</v>
      </c>
      <c r="D59" s="9">
        <v>2876.4335758571433</v>
      </c>
      <c r="E59" s="9">
        <v>20906.909502580645</v>
      </c>
      <c r="F59" s="9">
        <v>6106.8671408</v>
      </c>
      <c r="G59" s="9">
        <v>14741.235567154145</v>
      </c>
      <c r="H59" s="9">
        <v>-2797.1683699999958</v>
      </c>
      <c r="I59" s="9">
        <v>4550.6030341612886</v>
      </c>
      <c r="J59" s="9">
        <v>5724.6324286215868</v>
      </c>
      <c r="K59" s="9">
        <v>1523.0908012000064</v>
      </c>
      <c r="L59" s="9">
        <v>2027.0896829999956</v>
      </c>
      <c r="M59" s="9">
        <v>1450.0850544</v>
      </c>
      <c r="N59" s="9">
        <v>1718.5966300000043</v>
      </c>
    </row>
    <row r="60" spans="1:14" x14ac:dyDescent="0.2">
      <c r="A60" s="10"/>
      <c r="B60" s="7" t="s">
        <v>179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</row>
    <row r="61" spans="1:14" x14ac:dyDescent="0.2">
      <c r="A61" s="10"/>
      <c r="B61" s="7" t="s">
        <v>146</v>
      </c>
      <c r="C61" s="9">
        <v>6199.3099999999995</v>
      </c>
      <c r="D61" s="9">
        <v>9743.83</v>
      </c>
      <c r="E61" s="9">
        <v>7174.3100000000013</v>
      </c>
      <c r="F61" s="9">
        <v>7176.2799999999988</v>
      </c>
      <c r="G61" s="9">
        <v>8375.9599999999991</v>
      </c>
      <c r="H61" s="9">
        <v>9733.98</v>
      </c>
      <c r="I61" s="9">
        <v>9401.2799999999988</v>
      </c>
      <c r="J61" s="9">
        <v>9401.2800000000061</v>
      </c>
      <c r="K61" s="9">
        <v>9401.2799999999988</v>
      </c>
      <c r="L61" s="9">
        <v>9401.2799999999988</v>
      </c>
      <c r="M61" s="9">
        <v>15406.279999999999</v>
      </c>
      <c r="N61" s="9">
        <v>12429.269999999997</v>
      </c>
    </row>
    <row r="62" spans="1:14" x14ac:dyDescent="0.2">
      <c r="A62" s="10"/>
      <c r="B62" s="7" t="s">
        <v>180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</row>
    <row r="63" spans="1:14" x14ac:dyDescent="0.2">
      <c r="A63" s="10"/>
      <c r="B63" s="7" t="s">
        <v>181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</row>
    <row r="64" spans="1:14" ht="19" x14ac:dyDescent="0.35">
      <c r="A64" s="7"/>
      <c r="B64" s="7" t="s">
        <v>182</v>
      </c>
      <c r="C64" s="11">
        <v>16208.961581095487</v>
      </c>
      <c r="D64" s="11">
        <v>12477.630612488572</v>
      </c>
      <c r="E64" s="11">
        <v>20078.659346525164</v>
      </c>
      <c r="F64" s="11">
        <v>25430.431891665332</v>
      </c>
      <c r="G64" s="11">
        <v>12475.609802232688</v>
      </c>
      <c r="H64" s="11">
        <v>12875.303450975</v>
      </c>
      <c r="I64" s="9">
        <v>17472.892292833872</v>
      </c>
      <c r="J64" s="11">
        <v>42414.351301867697</v>
      </c>
      <c r="K64" s="11">
        <v>12346.416988021001</v>
      </c>
      <c r="L64" s="11">
        <v>19506.488499166131</v>
      </c>
      <c r="M64" s="11">
        <v>52117.087683553</v>
      </c>
      <c r="N64" s="11">
        <v>23859.788804423879</v>
      </c>
    </row>
    <row r="65" spans="1:14" ht="19" x14ac:dyDescent="0.35">
      <c r="A65" s="14" t="s">
        <v>235</v>
      </c>
      <c r="B65" s="8" t="s">
        <v>249</v>
      </c>
      <c r="C65" s="19">
        <v>636250.818942082</v>
      </c>
      <c r="D65" s="19">
        <v>511964.95167838072</v>
      </c>
      <c r="E65" s="19">
        <v>848601.95746196713</v>
      </c>
      <c r="F65" s="19">
        <v>4621858.2028688677</v>
      </c>
      <c r="G65" s="19">
        <v>739522.67304462299</v>
      </c>
      <c r="H65" s="19">
        <v>687802.9953041086</v>
      </c>
      <c r="I65" s="19">
        <v>815954.77194259118</v>
      </c>
      <c r="J65" s="19">
        <v>788585.06699059648</v>
      </c>
      <c r="K65" s="19">
        <v>797356.45890263061</v>
      </c>
      <c r="L65" s="19">
        <v>741905.89373588399</v>
      </c>
      <c r="M65" s="19">
        <v>847789.1920463217</v>
      </c>
      <c r="N65" s="19">
        <v>867662.38539792958</v>
      </c>
    </row>
    <row r="66" spans="1:14" x14ac:dyDescent="0.2">
      <c r="A66" s="10"/>
      <c r="B66" s="7" t="s">
        <v>2</v>
      </c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</row>
    <row r="67" spans="1:14" ht="19" x14ac:dyDescent="0.35">
      <c r="A67" s="10"/>
      <c r="B67" s="29" t="s">
        <v>236</v>
      </c>
      <c r="C67" s="19">
        <v>0</v>
      </c>
      <c r="D67" s="19">
        <v>0</v>
      </c>
      <c r="E67" s="19">
        <v>0</v>
      </c>
      <c r="F67" s="19">
        <v>0</v>
      </c>
      <c r="G67" s="19">
        <v>0</v>
      </c>
      <c r="H67" s="19">
        <v>0</v>
      </c>
      <c r="I67" s="19">
        <v>0</v>
      </c>
      <c r="J67" s="19">
        <v>0</v>
      </c>
      <c r="K67" s="19">
        <v>0</v>
      </c>
      <c r="L67" s="19">
        <v>0</v>
      </c>
      <c r="M67" s="19">
        <v>0</v>
      </c>
      <c r="N67" s="19">
        <v>0</v>
      </c>
    </row>
    <row r="68" spans="1:14" x14ac:dyDescent="0.2">
      <c r="A68" s="10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</row>
    <row r="69" spans="1:14" ht="19" x14ac:dyDescent="0.35">
      <c r="A69" s="10"/>
      <c r="B69" s="29" t="s">
        <v>183</v>
      </c>
      <c r="C69" s="19">
        <v>-657551.8272937577</v>
      </c>
      <c r="D69" s="19">
        <v>-1145906.9552005762</v>
      </c>
      <c r="E69" s="19">
        <v>-420273.21283968957</v>
      </c>
      <c r="F69" s="19">
        <v>-5549917.4776425809</v>
      </c>
      <c r="G69" s="19">
        <v>-1962733.1943167122</v>
      </c>
      <c r="H69" s="19">
        <v>-605283.96871230844</v>
      </c>
      <c r="I69" s="19">
        <v>-2061893.4272721736</v>
      </c>
      <c r="J69" s="19">
        <v>-1968609.764131953</v>
      </c>
      <c r="K69" s="19">
        <v>-1068700.072111554</v>
      </c>
      <c r="L69" s="19">
        <v>-2273315.497576999</v>
      </c>
      <c r="M69" s="19">
        <v>-1775639.4235761275</v>
      </c>
      <c r="N69" s="19">
        <v>-1766642.4742252217</v>
      </c>
    </row>
    <row r="70" spans="1:14" x14ac:dyDescent="0.2">
      <c r="A70" s="7"/>
      <c r="B70" s="29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</row>
    <row r="71" spans="1:14" ht="19" x14ac:dyDescent="0.35">
      <c r="A71" s="14" t="s">
        <v>237</v>
      </c>
      <c r="B71" s="26" t="s">
        <v>184</v>
      </c>
      <c r="C71" s="11">
        <v>-37707.945490133541</v>
      </c>
      <c r="D71" s="11">
        <v>44765.851242138568</v>
      </c>
      <c r="E71" s="11">
        <v>-104756.0149180826</v>
      </c>
      <c r="F71" s="11">
        <v>-96499.483928313319</v>
      </c>
      <c r="G71" s="9">
        <v>-117452.34679793029</v>
      </c>
      <c r="H71" s="9">
        <v>-84437.102600475046</v>
      </c>
      <c r="I71" s="9">
        <v>-130937.43640451612</v>
      </c>
      <c r="J71" s="9">
        <v>-21465.837397645708</v>
      </c>
      <c r="K71" s="9">
        <v>111993.47447210597</v>
      </c>
      <c r="L71" s="9">
        <v>64336.639569086787</v>
      </c>
      <c r="M71" s="9">
        <v>-59464.078293656668</v>
      </c>
      <c r="N71" s="9">
        <v>-48847.240124913878</v>
      </c>
    </row>
    <row r="72" spans="1:14" ht="19" x14ac:dyDescent="0.35">
      <c r="A72" s="14" t="s">
        <v>237</v>
      </c>
      <c r="B72" s="26" t="s">
        <v>250</v>
      </c>
      <c r="C72" s="11">
        <v>123</v>
      </c>
      <c r="D72" s="11">
        <v>-945</v>
      </c>
      <c r="E72" s="11">
        <v>-11360</v>
      </c>
      <c r="F72" s="11">
        <v>4843</v>
      </c>
      <c r="G72" s="11">
        <v>-107429.41612517578</v>
      </c>
      <c r="H72" s="11">
        <v>-520.91833632695489</v>
      </c>
      <c r="I72" s="11">
        <v>-1128.745803050464</v>
      </c>
      <c r="J72" s="11">
        <v>1530.3157829532865</v>
      </c>
      <c r="K72" s="11">
        <v>-10606.318093629554</v>
      </c>
      <c r="L72" s="17">
        <v>-1766.4288753417786</v>
      </c>
      <c r="M72" s="11">
        <v>-2984.5798687739298</v>
      </c>
      <c r="N72" s="11">
        <v>-4056.6854157494381</v>
      </c>
    </row>
    <row r="73" spans="1:14" x14ac:dyDescent="0.2">
      <c r="A73" s="7"/>
      <c r="B73" s="8" t="s">
        <v>251</v>
      </c>
      <c r="C73" s="23">
        <v>-37584.945490133541</v>
      </c>
      <c r="D73" s="23">
        <v>43820.851242138568</v>
      </c>
      <c r="E73" s="23">
        <v>-116116.0149180826</v>
      </c>
      <c r="F73" s="23">
        <v>-91656.483928313319</v>
      </c>
      <c r="G73" s="23">
        <v>-224881.76292310609</v>
      </c>
      <c r="H73" s="23">
        <v>-84958.020936802001</v>
      </c>
      <c r="I73" s="23">
        <v>-132066.18220756657</v>
      </c>
      <c r="J73" s="23">
        <v>-19935.521614692421</v>
      </c>
      <c r="K73" s="23">
        <v>101387.15637847641</v>
      </c>
      <c r="L73" s="23">
        <v>62570.210693745008</v>
      </c>
      <c r="M73" s="23">
        <v>-62448.658162430598</v>
      </c>
      <c r="N73" s="23">
        <v>-52903.925540663316</v>
      </c>
    </row>
    <row r="74" spans="1:14" x14ac:dyDescent="0.2">
      <c r="A74" s="10"/>
      <c r="B74" s="8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</row>
    <row r="75" spans="1:14" ht="19" x14ac:dyDescent="0.35">
      <c r="A75" s="14" t="s">
        <v>238</v>
      </c>
      <c r="B75" s="29" t="s">
        <v>186</v>
      </c>
      <c r="C75" s="19">
        <v>-641.20440853548394</v>
      </c>
      <c r="D75" s="19">
        <v>-643.05394714285728</v>
      </c>
      <c r="E75" s="19">
        <v>-141215.47857098715</v>
      </c>
      <c r="F75" s="19">
        <v>-1819.9605609533337</v>
      </c>
      <c r="G75" s="19">
        <v>-2067.6764524161285</v>
      </c>
      <c r="H75" s="19">
        <v>-127871.26867383333</v>
      </c>
      <c r="I75" s="19">
        <v>122082.99747003159</v>
      </c>
      <c r="J75" s="19">
        <v>-2723.1089120370966</v>
      </c>
      <c r="K75" s="19">
        <v>-238561.96753165926</v>
      </c>
      <c r="L75" s="19">
        <v>225835.1393107629</v>
      </c>
      <c r="M75" s="19">
        <v>-6598.394124475999</v>
      </c>
      <c r="N75" s="19">
        <v>-506794.80585084169</v>
      </c>
    </row>
    <row r="76" spans="1:14" x14ac:dyDescent="0.2">
      <c r="A76" s="10"/>
      <c r="B76" s="8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</row>
    <row r="77" spans="1:14" ht="19" x14ac:dyDescent="0.35">
      <c r="A77" s="10"/>
      <c r="B77" s="29" t="s">
        <v>188</v>
      </c>
      <c r="C77" s="35">
        <v>-695777.97719242668</v>
      </c>
      <c r="D77" s="35">
        <v>-1102729.1579055805</v>
      </c>
      <c r="E77" s="35">
        <v>-677604.70632875932</v>
      </c>
      <c r="F77" s="35">
        <v>-5643393.9221318476</v>
      </c>
      <c r="G77" s="35">
        <v>-2189682.6336922343</v>
      </c>
      <c r="H77" s="35">
        <v>-818113.2583229437</v>
      </c>
      <c r="I77" s="35">
        <v>-2071876.6120097085</v>
      </c>
      <c r="J77" s="35">
        <v>-1991268.3946586826</v>
      </c>
      <c r="K77" s="35">
        <v>-1205874.8832647367</v>
      </c>
      <c r="L77" s="35">
        <v>-1984910.1475724911</v>
      </c>
      <c r="M77" s="35">
        <v>-1844686.4758630341</v>
      </c>
      <c r="N77" s="35">
        <v>-2326341.2056167265</v>
      </c>
    </row>
    <row r="78" spans="1:14" x14ac:dyDescent="0.2">
      <c r="A78" s="10"/>
      <c r="B78" s="29" t="s">
        <v>2</v>
      </c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</row>
    <row r="79" spans="1:14" x14ac:dyDescent="0.2">
      <c r="A79" s="10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</row>
    <row r="80" spans="1:14" x14ac:dyDescent="0.2">
      <c r="B80" s="7" t="s">
        <v>137</v>
      </c>
      <c r="C80" s="31">
        <f t="shared" ref="C80:N80" si="0">C3</f>
        <v>1268771.8598698098</v>
      </c>
      <c r="D80" s="31">
        <f t="shared" si="0"/>
        <v>1318159.9138841783</v>
      </c>
      <c r="E80" s="31">
        <f t="shared" si="0"/>
        <v>1445983.1750372874</v>
      </c>
      <c r="F80" s="31">
        <f t="shared" si="0"/>
        <v>1363785.1207159264</v>
      </c>
      <c r="G80" s="31">
        <f t="shared" si="0"/>
        <v>1373482.7995695977</v>
      </c>
      <c r="H80" s="31">
        <f t="shared" si="0"/>
        <v>1637998.8760663499</v>
      </c>
      <c r="I80" s="31">
        <f t="shared" si="0"/>
        <v>1468537.968456577</v>
      </c>
      <c r="J80" s="31">
        <f t="shared" si="0"/>
        <v>1578804.9099846873</v>
      </c>
      <c r="K80" s="31">
        <f t="shared" si="0"/>
        <v>1982774.9358220757</v>
      </c>
      <c r="L80" s="31">
        <f t="shared" si="0"/>
        <v>1724148.0063339896</v>
      </c>
      <c r="M80" s="31">
        <f t="shared" si="0"/>
        <v>1896510.1452193465</v>
      </c>
      <c r="N80" s="31">
        <f t="shared" si="0"/>
        <v>1745497.7909800438</v>
      </c>
    </row>
    <row r="81" spans="1:14" ht="19" x14ac:dyDescent="0.35">
      <c r="A81" s="7"/>
      <c r="B81" s="7" t="s">
        <v>149</v>
      </c>
      <c r="C81" s="11">
        <f t="shared" ref="C81:N81" si="1">SUM(C9:C11,C12)</f>
        <v>183078.68463846238</v>
      </c>
      <c r="D81" s="11">
        <f t="shared" si="1"/>
        <v>192233.1093740119</v>
      </c>
      <c r="E81" s="11">
        <f t="shared" si="1"/>
        <v>245891.56269429679</v>
      </c>
      <c r="F81" s="11">
        <f t="shared" si="1"/>
        <v>244812.03024712895</v>
      </c>
      <c r="G81" s="11">
        <f t="shared" si="1"/>
        <v>272842.9970309796</v>
      </c>
      <c r="H81" s="11">
        <f t="shared" si="1"/>
        <v>302269.53159094451</v>
      </c>
      <c r="I81" s="11">
        <f t="shared" si="1"/>
        <v>382937.04869104939</v>
      </c>
      <c r="J81" s="11">
        <f t="shared" si="1"/>
        <v>331988.95851404127</v>
      </c>
      <c r="K81" s="11">
        <f t="shared" si="1"/>
        <v>369929.66053516325</v>
      </c>
      <c r="L81" s="11">
        <f t="shared" si="1"/>
        <v>388996.51510660665</v>
      </c>
      <c r="M81" s="11">
        <f t="shared" si="1"/>
        <v>415210.20095800457</v>
      </c>
      <c r="N81" s="11">
        <f t="shared" si="1"/>
        <v>913717.22744699998</v>
      </c>
    </row>
    <row r="82" spans="1:14" x14ac:dyDescent="0.2">
      <c r="A82" s="7"/>
      <c r="B82" s="7" t="s">
        <v>150</v>
      </c>
      <c r="C82" s="31">
        <f t="shared" ref="C82:N82" si="2">C80-C81</f>
        <v>1085693.1752313473</v>
      </c>
      <c r="D82" s="31">
        <f t="shared" si="2"/>
        <v>1125926.8045101664</v>
      </c>
      <c r="E82" s="31">
        <f t="shared" si="2"/>
        <v>1200091.6123429907</v>
      </c>
      <c r="F82" s="31">
        <f t="shared" si="2"/>
        <v>1118973.0904687974</v>
      </c>
      <c r="G82" s="31">
        <f t="shared" si="2"/>
        <v>1100639.802538618</v>
      </c>
      <c r="H82" s="31">
        <f t="shared" si="2"/>
        <v>1335729.3444754053</v>
      </c>
      <c r="I82" s="31">
        <f t="shared" si="2"/>
        <v>1085600.9197655276</v>
      </c>
      <c r="J82" s="31">
        <f t="shared" si="2"/>
        <v>1246815.9514706461</v>
      </c>
      <c r="K82" s="31">
        <f t="shared" si="2"/>
        <v>1612845.2752869125</v>
      </c>
      <c r="L82" s="31">
        <f t="shared" si="2"/>
        <v>1335151.4912273828</v>
      </c>
      <c r="M82" s="31">
        <f t="shared" si="2"/>
        <v>1481299.9442613418</v>
      </c>
      <c r="N82" s="31">
        <f t="shared" si="2"/>
        <v>831780.56353304384</v>
      </c>
    </row>
    <row r="83" spans="1:14" x14ac:dyDescent="0.2">
      <c r="A83" s="7"/>
      <c r="B83" s="7" t="s">
        <v>195</v>
      </c>
      <c r="C83" s="32">
        <f t="shared" ref="C83:N83" si="3">C82/C80</f>
        <v>0.85570401549002795</v>
      </c>
      <c r="D83" s="32">
        <f t="shared" si="3"/>
        <v>0.85416556265349863</v>
      </c>
      <c r="E83" s="32">
        <f t="shared" si="3"/>
        <v>0.82994853125593526</v>
      </c>
      <c r="F83" s="32">
        <f t="shared" si="3"/>
        <v>0.8204907602169661</v>
      </c>
      <c r="G83" s="32">
        <f t="shared" si="3"/>
        <v>0.80134953483474325</v>
      </c>
      <c r="H83" s="32">
        <f t="shared" si="3"/>
        <v>0.8154641398064667</v>
      </c>
      <c r="I83" s="32">
        <f t="shared" si="3"/>
        <v>0.73923925910236177</v>
      </c>
      <c r="J83" s="32">
        <f t="shared" si="3"/>
        <v>0.78972135416195199</v>
      </c>
      <c r="K83" s="32">
        <f t="shared" si="3"/>
        <v>0.81342831510940639</v>
      </c>
      <c r="L83" s="32">
        <f t="shared" si="3"/>
        <v>0.77438333966831552</v>
      </c>
      <c r="M83" s="32">
        <f t="shared" si="3"/>
        <v>0.7810661851692956</v>
      </c>
      <c r="N83" s="32">
        <f t="shared" si="3"/>
        <v>0.47652914133224106</v>
      </c>
    </row>
    <row r="84" spans="1:14" x14ac:dyDescent="0.2">
      <c r="A84" s="7"/>
      <c r="B84" s="7"/>
      <c r="C84" s="7"/>
      <c r="D84" s="7"/>
      <c r="E84" s="7"/>
      <c r="F84" s="33"/>
      <c r="G84" s="33"/>
      <c r="H84" s="33"/>
      <c r="I84" s="33"/>
      <c r="J84" s="33"/>
      <c r="K84" s="33"/>
      <c r="L84" s="33"/>
      <c r="M84" s="33"/>
      <c r="N84" s="33"/>
    </row>
    <row r="85" spans="1:14" x14ac:dyDescent="0.2">
      <c r="A85" s="7"/>
      <c r="B85" s="7"/>
      <c r="C85" s="7"/>
      <c r="D85" s="7"/>
      <c r="E85" s="7"/>
      <c r="F85" s="33"/>
      <c r="G85" s="33"/>
      <c r="H85" s="33"/>
      <c r="I85" s="33"/>
      <c r="J85" s="33"/>
      <c r="K85" s="33"/>
      <c r="L85" s="33"/>
      <c r="M85" s="33"/>
      <c r="N85" s="33"/>
    </row>
    <row r="86" spans="1:14" x14ac:dyDescent="0.2">
      <c r="A86" s="7"/>
      <c r="B86" s="7"/>
      <c r="C86" s="7"/>
      <c r="D86" s="7"/>
      <c r="E86" s="7"/>
      <c r="F86" s="33"/>
      <c r="G86" s="33"/>
      <c r="H86" s="33"/>
      <c r="I86" s="33"/>
      <c r="J86" s="33"/>
      <c r="K86" s="33"/>
      <c r="L86" s="33"/>
      <c r="M86" s="33"/>
      <c r="N86" s="33"/>
    </row>
    <row r="87" spans="1:14" x14ac:dyDescent="0.2">
      <c r="A87" s="7"/>
      <c r="B87" s="7"/>
      <c r="C87" s="7"/>
      <c r="D87" s="7"/>
      <c r="E87" s="7"/>
      <c r="F87" s="33"/>
      <c r="G87" s="33"/>
      <c r="H87" s="33"/>
      <c r="I87" s="33"/>
      <c r="J87" s="33"/>
      <c r="K87" s="33"/>
      <c r="L87" s="33"/>
      <c r="M87" s="33"/>
      <c r="N87" s="33"/>
    </row>
    <row r="88" spans="1:14" x14ac:dyDescent="0.2">
      <c r="A88" s="7"/>
      <c r="B88" s="7" t="s">
        <v>138</v>
      </c>
      <c r="C88" s="31">
        <f t="shared" ref="C88:N88" si="4">C4</f>
        <v>547686.33178942255</v>
      </c>
      <c r="D88" s="31">
        <f t="shared" si="4"/>
        <v>117828.48999999999</v>
      </c>
      <c r="E88" s="31">
        <f t="shared" si="4"/>
        <v>1662684.0262230742</v>
      </c>
      <c r="F88" s="31">
        <f t="shared" si="4"/>
        <v>125446.24907259335</v>
      </c>
      <c r="G88" s="31">
        <f t="shared" si="4"/>
        <v>200694.90999999992</v>
      </c>
      <c r="H88" s="31">
        <f t="shared" si="4"/>
        <v>1486851.7781531834</v>
      </c>
      <c r="I88" s="31">
        <f t="shared" si="4"/>
        <v>237213.84098784003</v>
      </c>
      <c r="J88" s="31">
        <f t="shared" si="4"/>
        <v>147412.90463643373</v>
      </c>
      <c r="K88" s="31">
        <f t="shared" si="4"/>
        <v>1580955.2030769405</v>
      </c>
      <c r="L88" s="31">
        <f t="shared" si="4"/>
        <v>128538.50560690074</v>
      </c>
      <c r="M88" s="31">
        <f t="shared" si="4"/>
        <v>504831.88149045611</v>
      </c>
      <c r="N88" s="31">
        <f t="shared" si="4"/>
        <v>1607046.7209306373</v>
      </c>
    </row>
    <row r="89" spans="1:14" ht="19" x14ac:dyDescent="0.35">
      <c r="A89" s="7"/>
      <c r="B89" s="7" t="s">
        <v>149</v>
      </c>
      <c r="C89" s="11">
        <f t="shared" ref="C89:N89" si="5">SUM(C13:C17)</f>
        <v>287117.04259774968</v>
      </c>
      <c r="D89" s="11">
        <f t="shared" si="5"/>
        <v>278132.14622182859</v>
      </c>
      <c r="E89" s="11">
        <f t="shared" si="5"/>
        <v>392511.28892780386</v>
      </c>
      <c r="F89" s="11">
        <f t="shared" si="5"/>
        <v>375272.23220440006</v>
      </c>
      <c r="G89" s="11">
        <f t="shared" si="5"/>
        <v>348479.13234469324</v>
      </c>
      <c r="H89" s="11">
        <f t="shared" si="5"/>
        <v>431355.08264663332</v>
      </c>
      <c r="I89" s="11">
        <f t="shared" si="5"/>
        <v>456805.35827661701</v>
      </c>
      <c r="J89" s="11">
        <f t="shared" si="5"/>
        <v>476082.92827336001</v>
      </c>
      <c r="K89" s="11">
        <f t="shared" si="5"/>
        <v>537480.54495924269</v>
      </c>
      <c r="L89" s="11">
        <f t="shared" si="5"/>
        <v>536469.20515876159</v>
      </c>
      <c r="M89" s="11">
        <f t="shared" si="5"/>
        <v>584740.9267707197</v>
      </c>
      <c r="N89" s="11">
        <f t="shared" si="5"/>
        <v>601289.74773519614</v>
      </c>
    </row>
    <row r="90" spans="1:14" x14ac:dyDescent="0.2">
      <c r="A90" s="7"/>
      <c r="B90" s="7" t="s">
        <v>150</v>
      </c>
      <c r="C90" s="31">
        <f t="shared" ref="C90:N90" si="6">C88-C89</f>
        <v>260569.28919167287</v>
      </c>
      <c r="D90" s="31">
        <f t="shared" si="6"/>
        <v>-160303.6562218286</v>
      </c>
      <c r="E90" s="31">
        <f t="shared" si="6"/>
        <v>1270172.7372952704</v>
      </c>
      <c r="F90" s="31">
        <f t="shared" si="6"/>
        <v>-249825.98313180672</v>
      </c>
      <c r="G90" s="31">
        <f t="shared" si="6"/>
        <v>-147784.22234469332</v>
      </c>
      <c r="H90" s="31">
        <f t="shared" si="6"/>
        <v>1055496.6955065501</v>
      </c>
      <c r="I90" s="31">
        <f t="shared" si="6"/>
        <v>-219591.51728877699</v>
      </c>
      <c r="J90" s="31">
        <f t="shared" si="6"/>
        <v>-328670.02363692631</v>
      </c>
      <c r="K90" s="31">
        <f t="shared" si="6"/>
        <v>1043474.6581176978</v>
      </c>
      <c r="L90" s="31">
        <f t="shared" si="6"/>
        <v>-407930.69955186086</v>
      </c>
      <c r="M90" s="31">
        <f t="shared" si="6"/>
        <v>-79909.045280263585</v>
      </c>
      <c r="N90" s="31">
        <f t="shared" si="6"/>
        <v>1005756.9731954412</v>
      </c>
    </row>
    <row r="91" spans="1:14" x14ac:dyDescent="0.2">
      <c r="A91" s="7"/>
      <c r="B91" s="7" t="s">
        <v>196</v>
      </c>
      <c r="C91" s="32">
        <f t="shared" ref="C91:N91" si="7">C90/C88</f>
        <v>0.47576372472237993</v>
      </c>
      <c r="D91" s="32">
        <f t="shared" si="7"/>
        <v>-1.3604829886373713</v>
      </c>
      <c r="E91" s="32">
        <f t="shared" si="7"/>
        <v>0.7639291153717126</v>
      </c>
      <c r="F91" s="32">
        <f t="shared" si="7"/>
        <v>-1.9914982311446969</v>
      </c>
      <c r="G91" s="32">
        <f t="shared" si="7"/>
        <v>-0.73636258311032099</v>
      </c>
      <c r="H91" s="32">
        <f t="shared" si="7"/>
        <v>0.70988696453494593</v>
      </c>
      <c r="I91" s="32">
        <f t="shared" si="7"/>
        <v>-0.92571123326666938</v>
      </c>
      <c r="J91" s="32">
        <f t="shared" si="7"/>
        <v>-2.2295878671377465</v>
      </c>
      <c r="K91" s="32">
        <f t="shared" si="7"/>
        <v>0.66002797301709182</v>
      </c>
      <c r="L91" s="32">
        <f t="shared" si="7"/>
        <v>-3.1736069874610449</v>
      </c>
      <c r="M91" s="32">
        <f t="shared" si="7"/>
        <v>-0.15828842870292112</v>
      </c>
      <c r="N91" s="32">
        <f t="shared" si="7"/>
        <v>0.62584177553531828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E870C-AEE8-F347-B5E0-683AAD3C7ADA}">
  <dimension ref="A1:N45"/>
  <sheetViews>
    <sheetView workbookViewId="0">
      <selection activeCell="A2" sqref="A2"/>
    </sheetView>
  </sheetViews>
  <sheetFormatPr baseColWidth="10" defaultRowHeight="16" x14ac:dyDescent="0.2"/>
  <cols>
    <col min="3" max="7" width="11.6640625" bestFit="1" customWidth="1"/>
    <col min="9" max="10" width="11.6640625" bestFit="1" customWidth="1"/>
    <col min="12" max="14" width="11.6640625" bestFit="1" customWidth="1"/>
  </cols>
  <sheetData>
    <row r="1" spans="1:14" x14ac:dyDescent="0.2">
      <c r="A1" s="36" t="s">
        <v>339</v>
      </c>
      <c r="B1" s="36"/>
      <c r="C1" s="136">
        <v>43131</v>
      </c>
      <c r="D1" s="136">
        <v>43159</v>
      </c>
      <c r="E1" s="136">
        <v>43190</v>
      </c>
      <c r="F1" s="136">
        <v>43220</v>
      </c>
      <c r="G1" s="136">
        <v>43251</v>
      </c>
      <c r="H1" s="136">
        <v>43281</v>
      </c>
      <c r="I1" s="136">
        <v>43312</v>
      </c>
      <c r="J1" s="136">
        <v>43343</v>
      </c>
      <c r="K1" s="136">
        <v>43373</v>
      </c>
      <c r="L1" s="136">
        <v>43404</v>
      </c>
      <c r="M1" s="136">
        <v>43434</v>
      </c>
      <c r="N1" s="136">
        <v>43465</v>
      </c>
    </row>
    <row r="2" spans="1:14" x14ac:dyDescent="0.2">
      <c r="A2" s="36"/>
      <c r="B2" s="37" t="s">
        <v>136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</row>
    <row r="3" spans="1:14" x14ac:dyDescent="0.2">
      <c r="A3" s="14" t="str">
        <f>+B3</f>
        <v>Recurring Revenue</v>
      </c>
      <c r="B3" s="38" t="s">
        <v>137</v>
      </c>
      <c r="C3" s="39">
        <v>2167102.4639005801</v>
      </c>
      <c r="D3" s="39">
        <v>2163262.7071489599</v>
      </c>
      <c r="E3" s="39">
        <v>2484559.27337289</v>
      </c>
      <c r="F3" s="39">
        <v>2385319.7626024298</v>
      </c>
      <c r="G3" s="39">
        <v>2360523.8599726399</v>
      </c>
      <c r="H3" s="39">
        <v>2686371.3671476902</v>
      </c>
      <c r="I3" s="39">
        <v>2549999.38433669</v>
      </c>
      <c r="J3" s="39">
        <v>2475192.15207018</v>
      </c>
      <c r="K3" s="39">
        <v>2638158.1525103399</v>
      </c>
      <c r="L3" s="39">
        <v>2701499.4086341802</v>
      </c>
      <c r="M3" s="39">
        <v>2901230.6697656801</v>
      </c>
      <c r="N3" s="39">
        <v>2911075.5270986101</v>
      </c>
    </row>
    <row r="4" spans="1:14" ht="18" x14ac:dyDescent="0.3">
      <c r="A4" s="14" t="s">
        <v>138</v>
      </c>
      <c r="B4" s="38" t="s">
        <v>252</v>
      </c>
      <c r="C4" s="40">
        <v>405365.5</v>
      </c>
      <c r="D4" s="40">
        <v>363208.62</v>
      </c>
      <c r="E4" s="40">
        <v>1719516.6639217632</v>
      </c>
      <c r="F4" s="40">
        <v>294679.60068872501</v>
      </c>
      <c r="G4" s="40">
        <v>411478.56</v>
      </c>
      <c r="H4" s="40">
        <v>3472328.6064442093</v>
      </c>
      <c r="I4" s="40">
        <v>147752.1189430932</v>
      </c>
      <c r="J4" s="40">
        <v>299831.8</v>
      </c>
      <c r="K4" s="40">
        <v>3940886.8758661118</v>
      </c>
      <c r="L4" s="40">
        <v>373748.45244065719</v>
      </c>
      <c r="M4" s="40">
        <v>694408.30091037706</v>
      </c>
      <c r="N4" s="40">
        <v>3052062.4546088497</v>
      </c>
    </row>
    <row r="5" spans="1:14" x14ac:dyDescent="0.2">
      <c r="A5" s="10"/>
      <c r="B5" s="41" t="s">
        <v>253</v>
      </c>
      <c r="C5" s="42">
        <v>2572467.9639005768</v>
      </c>
      <c r="D5" s="42">
        <v>2526471.3271489604</v>
      </c>
      <c r="E5" s="42">
        <v>4204075.9372946518</v>
      </c>
      <c r="F5" s="42">
        <v>2679999.3632911583</v>
      </c>
      <c r="G5" s="42">
        <v>2772002.4199726419</v>
      </c>
      <c r="H5" s="42">
        <v>6158699.9735918958</v>
      </c>
      <c r="I5" s="42">
        <v>2697751.5032797842</v>
      </c>
      <c r="J5" s="42">
        <v>2775023.9520701841</v>
      </c>
      <c r="K5" s="42">
        <v>6579045.0283764536</v>
      </c>
      <c r="L5" s="42">
        <v>3075247.8610748365</v>
      </c>
      <c r="M5" s="42">
        <v>3595638.9706760533</v>
      </c>
      <c r="N5" s="42">
        <v>5963137.9817074575</v>
      </c>
    </row>
    <row r="6" spans="1:14" x14ac:dyDescent="0.2">
      <c r="A6" s="10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</row>
    <row r="7" spans="1:14" x14ac:dyDescent="0.2">
      <c r="A7" s="10"/>
      <c r="B7" s="43" t="s">
        <v>254</v>
      </c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</row>
    <row r="8" spans="1:14" x14ac:dyDescent="0.2">
      <c r="A8" s="14" t="s">
        <v>232</v>
      </c>
      <c r="B8" s="44" t="s">
        <v>255</v>
      </c>
      <c r="C8" s="45">
        <v>643275.03165412531</v>
      </c>
      <c r="D8" s="45">
        <v>677039.40354001475</v>
      </c>
      <c r="E8" s="45">
        <v>644032.75957431947</v>
      </c>
      <c r="F8" s="45">
        <v>602569.95043597603</v>
      </c>
      <c r="G8" s="45">
        <v>719481.7116284637</v>
      </c>
      <c r="H8" s="45">
        <v>589106.7773411728</v>
      </c>
      <c r="I8" s="45">
        <v>877829.13620485063</v>
      </c>
      <c r="J8" s="45">
        <v>740729.79005003592</v>
      </c>
      <c r="K8" s="45">
        <v>792477.53528184048</v>
      </c>
      <c r="L8" s="45">
        <v>781367.20788337477</v>
      </c>
      <c r="M8" s="45">
        <v>749505.84264167701</v>
      </c>
      <c r="N8" s="45">
        <v>1183128.9258329188</v>
      </c>
    </row>
    <row r="9" spans="1:14" x14ac:dyDescent="0.2">
      <c r="A9" s="14" t="s">
        <v>231</v>
      </c>
      <c r="B9" s="44" t="s">
        <v>256</v>
      </c>
      <c r="C9" s="46">
        <v>202620.05399022601</v>
      </c>
      <c r="D9" s="46">
        <v>143044.85590498912</v>
      </c>
      <c r="E9" s="46">
        <v>188810.76362326808</v>
      </c>
      <c r="F9" s="46">
        <v>216866.61131904754</v>
      </c>
      <c r="G9" s="46">
        <v>178858.79192584692</v>
      </c>
      <c r="H9" s="46">
        <v>247716.85126995531</v>
      </c>
      <c r="I9" s="46">
        <v>495537.62924141978</v>
      </c>
      <c r="J9" s="46">
        <v>220779.55264846416</v>
      </c>
      <c r="K9" s="46">
        <v>277889.78768008039</v>
      </c>
      <c r="L9" s="46">
        <v>335089.49614018487</v>
      </c>
      <c r="M9" s="46">
        <v>297429.40193150763</v>
      </c>
      <c r="N9" s="46">
        <v>272414.04303211288</v>
      </c>
    </row>
    <row r="10" spans="1:14" ht="18" x14ac:dyDescent="0.3">
      <c r="A10" s="14" t="s">
        <v>231</v>
      </c>
      <c r="B10" s="44" t="s">
        <v>257</v>
      </c>
      <c r="C10" s="40">
        <v>321769.89</v>
      </c>
      <c r="D10" s="40">
        <v>335023.28000000003</v>
      </c>
      <c r="E10" s="40">
        <v>335236.07</v>
      </c>
      <c r="F10" s="40">
        <v>366167.51</v>
      </c>
      <c r="G10" s="40">
        <v>281603.21999999997</v>
      </c>
      <c r="H10" s="40">
        <v>433858.26</v>
      </c>
      <c r="I10" s="40">
        <v>266247.28999999998</v>
      </c>
      <c r="J10" s="40">
        <v>442411.26999999996</v>
      </c>
      <c r="K10" s="40">
        <v>321131.53999999998</v>
      </c>
      <c r="L10" s="40">
        <v>436363.94999999995</v>
      </c>
      <c r="M10" s="40">
        <v>400330.9</v>
      </c>
      <c r="N10" s="40">
        <v>468692.37</v>
      </c>
    </row>
    <row r="11" spans="1:14" x14ac:dyDescent="0.2">
      <c r="A11" s="47"/>
      <c r="B11" s="43" t="s">
        <v>258</v>
      </c>
      <c r="C11" s="48">
        <v>1167664.9756443514</v>
      </c>
      <c r="D11" s="48">
        <v>1155107.539445004</v>
      </c>
      <c r="E11" s="48">
        <v>1168079.5931975876</v>
      </c>
      <c r="F11" s="48">
        <v>1185604.0717550237</v>
      </c>
      <c r="G11" s="48">
        <v>1179943.7235543106</v>
      </c>
      <c r="H11" s="48">
        <v>1270681.8886111281</v>
      </c>
      <c r="I11" s="48">
        <v>1639614.0554462704</v>
      </c>
      <c r="J11" s="48">
        <v>1403920.6126985</v>
      </c>
      <c r="K11" s="48">
        <v>1391498.8629619209</v>
      </c>
      <c r="L11" s="48">
        <v>1552820.6540235595</v>
      </c>
      <c r="M11" s="48">
        <v>1447266.1445731847</v>
      </c>
      <c r="N11" s="48">
        <v>1924235.338865032</v>
      </c>
    </row>
    <row r="12" spans="1:14" x14ac:dyDescent="0.2">
      <c r="A12" s="47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</row>
    <row r="13" spans="1:14" x14ac:dyDescent="0.2">
      <c r="A13" s="47"/>
      <c r="B13" s="43" t="s">
        <v>259</v>
      </c>
      <c r="C13" s="42">
        <v>1642712.5199103509</v>
      </c>
      <c r="D13" s="42">
        <v>1685194.5712439711</v>
      </c>
      <c r="E13" s="42">
        <v>1960512.4397496206</v>
      </c>
      <c r="F13" s="42">
        <v>1802285.6412833862</v>
      </c>
      <c r="G13" s="42">
        <v>1900061.8480467948</v>
      </c>
      <c r="H13" s="42">
        <v>2004796.2558777311</v>
      </c>
      <c r="I13" s="42">
        <v>1788214.4650952711</v>
      </c>
      <c r="J13" s="42">
        <v>1812001.32942172</v>
      </c>
      <c r="K13" s="42">
        <v>2039136.8248302611</v>
      </c>
      <c r="L13" s="42">
        <v>1930045.9624939945</v>
      </c>
      <c r="M13" s="42">
        <v>2203470.367834169</v>
      </c>
      <c r="N13" s="42">
        <v>2169969.1140664951</v>
      </c>
    </row>
    <row r="14" spans="1:14" x14ac:dyDescent="0.2">
      <c r="A14" s="47"/>
      <c r="B14" s="36" t="s">
        <v>260</v>
      </c>
      <c r="C14" s="49">
        <v>0.75802254266908342</v>
      </c>
      <c r="D14" s="49">
        <v>0.77900597355785239</v>
      </c>
      <c r="E14" s="49">
        <v>0.78907855439815955</v>
      </c>
      <c r="F14" s="49">
        <v>0.75557401969329885</v>
      </c>
      <c r="G14" s="49">
        <v>0.80493227807018064</v>
      </c>
      <c r="H14" s="49">
        <v>0.74628410665587441</v>
      </c>
      <c r="I14" s="49">
        <v>0.70126074385716908</v>
      </c>
      <c r="J14" s="49">
        <v>0.73206491379112149</v>
      </c>
      <c r="K14" s="49">
        <v>0.77293956880102832</v>
      </c>
      <c r="L14" s="49">
        <v>0.71443508605829564</v>
      </c>
      <c r="M14" s="49">
        <v>0.75949506214620865</v>
      </c>
      <c r="N14" s="49">
        <v>0.74541834928935902</v>
      </c>
    </row>
    <row r="15" spans="1:14" x14ac:dyDescent="0.2">
      <c r="A15" s="47"/>
      <c r="B15" s="36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</row>
    <row r="16" spans="1:14" x14ac:dyDescent="0.2">
      <c r="A16" s="47"/>
      <c r="B16" s="43" t="s">
        <v>261</v>
      </c>
      <c r="C16" s="50">
        <v>-237909.53165412531</v>
      </c>
      <c r="D16" s="50">
        <v>-313830.78354001476</v>
      </c>
      <c r="E16" s="50">
        <v>1075483.9043474437</v>
      </c>
      <c r="F16" s="50">
        <v>-307890.34974725102</v>
      </c>
      <c r="G16" s="50">
        <v>-308003.1516284637</v>
      </c>
      <c r="H16" s="50">
        <v>2883221.8291030368</v>
      </c>
      <c r="I16" s="50">
        <v>-730077.0172617574</v>
      </c>
      <c r="J16" s="50">
        <v>-440897.99005003594</v>
      </c>
      <c r="K16" s="50">
        <v>3148409.3405842716</v>
      </c>
      <c r="L16" s="50">
        <v>-407618.75544271758</v>
      </c>
      <c r="M16" s="50">
        <v>-55097.541731299949</v>
      </c>
      <c r="N16" s="50">
        <v>1868933.5287759309</v>
      </c>
    </row>
    <row r="17" spans="1:14" x14ac:dyDescent="0.2">
      <c r="A17" s="47"/>
      <c r="B17" s="36" t="s">
        <v>262</v>
      </c>
      <c r="C17" s="49">
        <v>-0.58690128206304015</v>
      </c>
      <c r="D17" s="49">
        <v>-0.86405103364566282</v>
      </c>
      <c r="E17" s="49">
        <v>0.62545709902836832</v>
      </c>
      <c r="F17" s="49">
        <v>-1.0448308910004285</v>
      </c>
      <c r="G17" s="49">
        <v>-0.7485278251884222</v>
      </c>
      <c r="H17" s="49">
        <v>0.83034244620515929</v>
      </c>
      <c r="I17" s="49">
        <v>-4.9412287450371313</v>
      </c>
      <c r="J17" s="49">
        <v>-1.47048441843072</v>
      </c>
      <c r="K17" s="49">
        <v>0.79890883442126903</v>
      </c>
      <c r="L17" s="49">
        <v>-1.0906232595235648</v>
      </c>
      <c r="M17" s="49">
        <v>-7.9344589716261252E-2</v>
      </c>
      <c r="N17" s="49">
        <v>0.61235101069235887</v>
      </c>
    </row>
    <row r="18" spans="1:14" x14ac:dyDescent="0.2">
      <c r="A18" s="10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</row>
    <row r="19" spans="1:14" x14ac:dyDescent="0.2">
      <c r="A19" s="10"/>
      <c r="B19" s="43" t="s">
        <v>263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</row>
    <row r="20" spans="1:14" x14ac:dyDescent="0.2">
      <c r="A20" s="14" t="s">
        <v>233</v>
      </c>
      <c r="B20" s="52" t="s">
        <v>264</v>
      </c>
      <c r="C20" s="45">
        <v>1354334.2887191835</v>
      </c>
      <c r="D20" s="45">
        <v>1370914.5036434312</v>
      </c>
      <c r="E20" s="45">
        <v>1486929.6144939323</v>
      </c>
      <c r="F20" s="45">
        <v>1432447.3996768384</v>
      </c>
      <c r="G20" s="45">
        <v>1384218.2942865957</v>
      </c>
      <c r="H20" s="45">
        <v>1441989.2896488048</v>
      </c>
      <c r="I20" s="45">
        <v>2296375.8191827894</v>
      </c>
      <c r="J20" s="45">
        <v>1391592.9345309068</v>
      </c>
      <c r="K20" s="45">
        <v>1464177.3342114838</v>
      </c>
      <c r="L20" s="45">
        <v>1611685.532093002</v>
      </c>
      <c r="M20" s="45">
        <v>1303924.5457531104</v>
      </c>
      <c r="N20" s="45">
        <v>1680717.7663642792</v>
      </c>
    </row>
    <row r="21" spans="1:14" x14ac:dyDescent="0.2">
      <c r="A21" s="10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</row>
    <row r="22" spans="1:14" x14ac:dyDescent="0.2">
      <c r="A22" s="10"/>
      <c r="B22" s="53" t="s">
        <v>265</v>
      </c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</row>
    <row r="23" spans="1:14" x14ac:dyDescent="0.2">
      <c r="A23" s="10"/>
      <c r="B23" s="54" t="s">
        <v>266</v>
      </c>
      <c r="C23" s="55">
        <v>1306686.7433502045</v>
      </c>
      <c r="D23" s="55">
        <v>955827.07904364215</v>
      </c>
      <c r="E23" s="55">
        <v>1026456.6186266344</v>
      </c>
      <c r="F23" s="55">
        <v>1199182.1015998479</v>
      </c>
      <c r="G23" s="55">
        <v>1218152.2934575842</v>
      </c>
      <c r="H23" s="55">
        <v>1107744.6058084951</v>
      </c>
      <c r="I23" s="55">
        <v>3102268.7805502405</v>
      </c>
      <c r="J23" s="55">
        <v>1342396.8037032653</v>
      </c>
      <c r="K23" s="55">
        <v>1441635.7811816649</v>
      </c>
      <c r="L23" s="55">
        <v>2097259.0088164657</v>
      </c>
      <c r="M23" s="55">
        <v>1376643.9959895033</v>
      </c>
      <c r="N23" s="55">
        <v>2507186.4480080227</v>
      </c>
    </row>
    <row r="24" spans="1:14" x14ac:dyDescent="0.2">
      <c r="A24" s="10"/>
      <c r="B24" s="54" t="s">
        <v>267</v>
      </c>
      <c r="C24" s="55">
        <v>91830.806693749779</v>
      </c>
      <c r="D24" s="55">
        <v>49588.329705504366</v>
      </c>
      <c r="E24" s="55">
        <v>75077.019162341836</v>
      </c>
      <c r="F24" s="55">
        <v>106187.08259042853</v>
      </c>
      <c r="G24" s="55">
        <v>146274.68438756204</v>
      </c>
      <c r="H24" s="55">
        <v>111577.56819221711</v>
      </c>
      <c r="I24" s="55">
        <v>192542.155508631</v>
      </c>
      <c r="J24" s="55">
        <v>117541.98640503957</v>
      </c>
      <c r="K24" s="55">
        <v>136369.05549380076</v>
      </c>
      <c r="L24" s="55">
        <v>168281.85041163853</v>
      </c>
      <c r="M24" s="55">
        <v>162145.43414563299</v>
      </c>
      <c r="N24" s="55">
        <v>190031.21468189929</v>
      </c>
    </row>
    <row r="25" spans="1:14" ht="18" x14ac:dyDescent="0.3">
      <c r="A25" s="10"/>
      <c r="B25" s="54" t="s">
        <v>182</v>
      </c>
      <c r="C25" s="40">
        <v>147015.37338584443</v>
      </c>
      <c r="D25" s="40">
        <v>41384.815703364162</v>
      </c>
      <c r="E25" s="40">
        <v>47415.42191895291</v>
      </c>
      <c r="F25" s="40">
        <v>61978.287164451787</v>
      </c>
      <c r="G25" s="40">
        <v>135311.437110748</v>
      </c>
      <c r="H25" s="40">
        <v>59692.954486126902</v>
      </c>
      <c r="I25" s="40">
        <v>153723.50360544299</v>
      </c>
      <c r="J25" s="40">
        <v>64735.634803829627</v>
      </c>
      <c r="K25" s="40">
        <v>60470.064349477027</v>
      </c>
      <c r="L25" s="40">
        <v>50887.089543060094</v>
      </c>
      <c r="M25" s="40">
        <v>66676.314822711371</v>
      </c>
      <c r="N25" s="40">
        <v>110600.76580302521</v>
      </c>
    </row>
    <row r="26" spans="1:14" x14ac:dyDescent="0.2">
      <c r="A26" s="14" t="s">
        <v>234</v>
      </c>
      <c r="B26" s="52" t="s">
        <v>268</v>
      </c>
      <c r="C26" s="46">
        <v>1545532.9234297988</v>
      </c>
      <c r="D26" s="46">
        <v>1046800.2244525107</v>
      </c>
      <c r="E26" s="46">
        <v>1148949.0597079289</v>
      </c>
      <c r="F26" s="46">
        <v>1367347.4713547283</v>
      </c>
      <c r="G26" s="46">
        <v>1499738.4149558942</v>
      </c>
      <c r="H26" s="46">
        <v>1279015.1284868391</v>
      </c>
      <c r="I26" s="46">
        <v>3448534.4396643145</v>
      </c>
      <c r="J26" s="46">
        <v>1524674.4249121347</v>
      </c>
      <c r="K26" s="46">
        <v>1638474.9010249425</v>
      </c>
      <c r="L26" s="46">
        <v>2316427.9487711643</v>
      </c>
      <c r="M26" s="46">
        <v>1605465.7449578475</v>
      </c>
      <c r="N26" s="46">
        <v>2807818.428492947</v>
      </c>
    </row>
    <row r="27" spans="1:14" x14ac:dyDescent="0.2">
      <c r="A27" s="10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</row>
    <row r="28" spans="1:14" x14ac:dyDescent="0.2">
      <c r="A28" s="10"/>
      <c r="B28" s="53" t="s">
        <v>269</v>
      </c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</row>
    <row r="29" spans="1:14" x14ac:dyDescent="0.2">
      <c r="A29" s="36"/>
      <c r="B29" s="54" t="s">
        <v>266</v>
      </c>
      <c r="C29" s="46">
        <v>183533.22034022072</v>
      </c>
      <c r="D29" s="46">
        <v>167841.1262445747</v>
      </c>
      <c r="E29" s="46">
        <v>203336.3932661264</v>
      </c>
      <c r="F29" s="46">
        <v>191752.04149373053</v>
      </c>
      <c r="G29" s="46">
        <v>194210.72676471964</v>
      </c>
      <c r="H29" s="46">
        <v>205006.41766317617</v>
      </c>
      <c r="I29" s="46">
        <v>519921.524835433</v>
      </c>
      <c r="J29" s="46">
        <v>260204.9774069803</v>
      </c>
      <c r="K29" s="46">
        <v>242512.85433015035</v>
      </c>
      <c r="L29" s="46">
        <v>458443.26976118627</v>
      </c>
      <c r="M29" s="46">
        <v>242235.76575033236</v>
      </c>
      <c r="N29" s="46">
        <v>231231.52065613595</v>
      </c>
    </row>
    <row r="30" spans="1:14" x14ac:dyDescent="0.2">
      <c r="A30" s="10"/>
      <c r="B30" s="54" t="s">
        <v>270</v>
      </c>
      <c r="C30" s="46">
        <v>112767.89437084517</v>
      </c>
      <c r="D30" s="46">
        <v>33193.479999999996</v>
      </c>
      <c r="E30" s="46">
        <v>104719.40000000001</v>
      </c>
      <c r="F30" s="46">
        <v>185888.78</v>
      </c>
      <c r="G30" s="46">
        <v>91443.865189200587</v>
      </c>
      <c r="H30" s="46">
        <v>140059.74</v>
      </c>
      <c r="I30" s="46">
        <v>111656.62398770951</v>
      </c>
      <c r="J30" s="46">
        <v>-36865</v>
      </c>
      <c r="K30" s="46">
        <v>675225.4800000001</v>
      </c>
      <c r="L30" s="46">
        <v>143961.03999999998</v>
      </c>
      <c r="M30" s="46">
        <v>61489.530000000013</v>
      </c>
      <c r="N30" s="46">
        <v>39198.770000000004</v>
      </c>
    </row>
    <row r="31" spans="1:14" x14ac:dyDescent="0.2">
      <c r="A31" s="10"/>
      <c r="B31" s="54" t="s">
        <v>271</v>
      </c>
      <c r="C31" s="46">
        <v>38435.219999999994</v>
      </c>
      <c r="D31" s="46">
        <v>91763.31</v>
      </c>
      <c r="E31" s="46">
        <v>68715.890000000014</v>
      </c>
      <c r="F31" s="46">
        <v>102245.73</v>
      </c>
      <c r="G31" s="46">
        <v>114672.56</v>
      </c>
      <c r="H31" s="46">
        <v>73436.08</v>
      </c>
      <c r="I31" s="46">
        <v>109639.12000000001</v>
      </c>
      <c r="J31" s="46">
        <v>86085.03</v>
      </c>
      <c r="K31" s="46">
        <v>51521.32</v>
      </c>
      <c r="L31" s="46">
        <v>52049.69</v>
      </c>
      <c r="M31" s="46">
        <v>39700.339999999997</v>
      </c>
      <c r="N31" s="46">
        <v>71840.97</v>
      </c>
    </row>
    <row r="32" spans="1:14" x14ac:dyDescent="0.2">
      <c r="A32" s="10"/>
      <c r="B32" s="54" t="s">
        <v>267</v>
      </c>
      <c r="C32" s="46">
        <v>4197.62789178</v>
      </c>
      <c r="D32" s="46">
        <v>11698.397423189801</v>
      </c>
      <c r="E32" s="46">
        <v>12714.2362346962</v>
      </c>
      <c r="F32" s="46">
        <v>28052.368089474687</v>
      </c>
      <c r="G32" s="46">
        <v>16542.209412030828</v>
      </c>
      <c r="H32" s="46">
        <v>18167.19745109291</v>
      </c>
      <c r="I32" s="46">
        <v>9029.1326628987954</v>
      </c>
      <c r="J32" s="46">
        <v>3041.3900000000003</v>
      </c>
      <c r="K32" s="46">
        <v>19126.208115998721</v>
      </c>
      <c r="L32" s="46">
        <v>50570.833377070201</v>
      </c>
      <c r="M32" s="46">
        <v>37443.454126627934</v>
      </c>
      <c r="N32" s="46">
        <v>24907.147931155501</v>
      </c>
    </row>
    <row r="33" spans="1:14" x14ac:dyDescent="0.2">
      <c r="A33" s="10"/>
      <c r="B33" s="54" t="s">
        <v>272</v>
      </c>
      <c r="C33" s="46">
        <v>83253.3</v>
      </c>
      <c r="D33" s="46">
        <v>61369.67</v>
      </c>
      <c r="E33" s="46">
        <v>48157.04</v>
      </c>
      <c r="F33" s="46">
        <v>114423.28</v>
      </c>
      <c r="G33" s="46">
        <v>62118.74</v>
      </c>
      <c r="H33" s="46">
        <v>-4382.5299999999988</v>
      </c>
      <c r="I33" s="46">
        <v>12396.810000000001</v>
      </c>
      <c r="J33" s="46">
        <v>-9341.93</v>
      </c>
      <c r="K33" s="46">
        <v>40672.080000000002</v>
      </c>
      <c r="L33" s="46">
        <v>65742.600000000006</v>
      </c>
      <c r="M33" s="46">
        <v>49276.009999999995</v>
      </c>
      <c r="N33" s="46">
        <v>63337.759999999995</v>
      </c>
    </row>
    <row r="34" spans="1:14" x14ac:dyDescent="0.2">
      <c r="A34" s="10"/>
      <c r="B34" s="54" t="s">
        <v>273</v>
      </c>
      <c r="C34" s="46">
        <v>10000</v>
      </c>
      <c r="D34" s="46">
        <v>32975</v>
      </c>
      <c r="E34" s="46">
        <v>43804.679999999993</v>
      </c>
      <c r="F34" s="46">
        <v>13295.3</v>
      </c>
      <c r="G34" s="46">
        <v>58127.65</v>
      </c>
      <c r="H34" s="46">
        <v>19395.939999999999</v>
      </c>
      <c r="I34" s="46">
        <v>82818.040000000008</v>
      </c>
      <c r="J34" s="46">
        <v>44899.29</v>
      </c>
      <c r="K34" s="46">
        <v>25102.94</v>
      </c>
      <c r="L34" s="46">
        <v>21615.54</v>
      </c>
      <c r="M34" s="46">
        <v>13102.94</v>
      </c>
      <c r="N34" s="46">
        <v>42329.29</v>
      </c>
    </row>
    <row r="35" spans="1:14" x14ac:dyDescent="0.2">
      <c r="A35" s="10"/>
      <c r="B35" s="54" t="s">
        <v>274</v>
      </c>
      <c r="C35" s="46">
        <v>6692.3011514589998</v>
      </c>
      <c r="D35" s="46">
        <v>2828.4056148589279</v>
      </c>
      <c r="E35" s="46">
        <v>42674.524521888889</v>
      </c>
      <c r="F35" s="46">
        <v>6368.26</v>
      </c>
      <c r="G35" s="46">
        <v>5644.24</v>
      </c>
      <c r="H35" s="46">
        <v>15446.8</v>
      </c>
      <c r="I35" s="46">
        <v>38662.564506410105</v>
      </c>
      <c r="J35" s="46">
        <v>-13851.949999999999</v>
      </c>
      <c r="K35" s="46">
        <v>8821.51</v>
      </c>
      <c r="L35" s="46">
        <v>23902.84</v>
      </c>
      <c r="M35" s="46">
        <v>16081.039999999999</v>
      </c>
      <c r="N35" s="46">
        <v>25402.78</v>
      </c>
    </row>
    <row r="36" spans="1:14" ht="18" x14ac:dyDescent="0.3">
      <c r="A36" s="10"/>
      <c r="B36" s="54" t="s">
        <v>182</v>
      </c>
      <c r="C36" s="40">
        <v>6158.9014353319999</v>
      </c>
      <c r="D36" s="40">
        <v>5106.4682044165074</v>
      </c>
      <c r="E36" s="40">
        <v>79477.871037292905</v>
      </c>
      <c r="F36" s="40">
        <v>-33712.727016319739</v>
      </c>
      <c r="G36" s="40">
        <v>41438.829441224996</v>
      </c>
      <c r="H36" s="40">
        <v>8477.1949605830468</v>
      </c>
      <c r="I36" s="40">
        <v>-41150.918216375947</v>
      </c>
      <c r="J36" s="40">
        <v>11035.140000000001</v>
      </c>
      <c r="K36" s="40">
        <v>35670.93</v>
      </c>
      <c r="L36" s="40">
        <v>12876.725411000827</v>
      </c>
      <c r="M36" s="40">
        <v>5235.0199999999995</v>
      </c>
      <c r="N36" s="40">
        <v>3365.4759858891452</v>
      </c>
    </row>
    <row r="37" spans="1:14" x14ac:dyDescent="0.2">
      <c r="A37" s="14" t="s">
        <v>234</v>
      </c>
      <c r="B37" s="52" t="s">
        <v>275</v>
      </c>
      <c r="C37" s="56">
        <v>445038.46518963686</v>
      </c>
      <c r="D37" s="56">
        <v>406775.85748703987</v>
      </c>
      <c r="E37" s="56">
        <v>603600.03506000433</v>
      </c>
      <c r="F37" s="56">
        <v>608313.03256688546</v>
      </c>
      <c r="G37" s="56">
        <v>584198.82080717606</v>
      </c>
      <c r="H37" s="56">
        <v>475606.84007485217</v>
      </c>
      <c r="I37" s="56">
        <v>842972.89777607552</v>
      </c>
      <c r="J37" s="56">
        <v>345206.94740698027</v>
      </c>
      <c r="K37" s="56">
        <v>1098653.3224461491</v>
      </c>
      <c r="L37" s="56">
        <v>829162.53854925733</v>
      </c>
      <c r="M37" s="56">
        <v>464564.09987696033</v>
      </c>
      <c r="N37" s="56">
        <v>501613.71457318059</v>
      </c>
    </row>
    <row r="38" spans="1:14" x14ac:dyDescent="0.2"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</row>
    <row r="39" spans="1:14" ht="18" x14ac:dyDescent="0.3">
      <c r="A39" s="14" t="s">
        <v>235</v>
      </c>
      <c r="B39" s="52" t="s">
        <v>276</v>
      </c>
      <c r="C39" s="40">
        <v>925718.45064203697</v>
      </c>
      <c r="D39" s="40">
        <v>948196.76519970805</v>
      </c>
      <c r="E39" s="40">
        <v>1155767.4003088288</v>
      </c>
      <c r="F39" s="40">
        <v>1112633.0738210096</v>
      </c>
      <c r="G39" s="40">
        <v>1008822.9957177343</v>
      </c>
      <c r="H39" s="40">
        <v>1115602.1625026977</v>
      </c>
      <c r="I39" s="40">
        <v>2925311.7407681379</v>
      </c>
      <c r="J39" s="40">
        <v>1051907.7022417916</v>
      </c>
      <c r="K39" s="40">
        <v>990585.27721830306</v>
      </c>
      <c r="L39" s="40">
        <v>1087899.6055098302</v>
      </c>
      <c r="M39" s="40">
        <v>1055245.383678162</v>
      </c>
      <c r="N39" s="40">
        <v>1012401.6461426865</v>
      </c>
    </row>
    <row r="40" spans="1:14" x14ac:dyDescent="0.2">
      <c r="A40" s="10"/>
      <c r="B40" s="3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</row>
    <row r="41" spans="1:14" ht="18" x14ac:dyDescent="0.3">
      <c r="A41" s="10"/>
      <c r="B41" s="43" t="s">
        <v>277</v>
      </c>
      <c r="C41" s="57">
        <v>4270624.127980656</v>
      </c>
      <c r="D41" s="57">
        <v>3772687.3507826896</v>
      </c>
      <c r="E41" s="57">
        <v>4395246.1095706942</v>
      </c>
      <c r="F41" s="57">
        <v>4520740.9774194621</v>
      </c>
      <c r="G41" s="57">
        <v>4476978.5257674009</v>
      </c>
      <c r="H41" s="57">
        <v>4312213.4207131937</v>
      </c>
      <c r="I41" s="57">
        <v>9513194.8973913174</v>
      </c>
      <c r="J41" s="57">
        <v>4313382.0090918131</v>
      </c>
      <c r="K41" s="57">
        <v>5191890.8349008784</v>
      </c>
      <c r="L41" s="57">
        <v>5845175.6249232534</v>
      </c>
      <c r="M41" s="57">
        <v>4429199.77426608</v>
      </c>
      <c r="N41" s="57">
        <v>6002551.5555730937</v>
      </c>
    </row>
    <row r="42" spans="1:14" x14ac:dyDescent="0.2">
      <c r="A42" s="36"/>
      <c r="B42" s="3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</row>
    <row r="43" spans="1:14" x14ac:dyDescent="0.2">
      <c r="A43" s="10"/>
      <c r="B43" s="43" t="s">
        <v>278</v>
      </c>
      <c r="C43" s="58">
        <v>-2865821.1397244302</v>
      </c>
      <c r="D43" s="58">
        <v>-2401323.5630787299</v>
      </c>
      <c r="E43" s="58">
        <v>-1359249.76547363</v>
      </c>
      <c r="F43" s="58">
        <v>-3026345.6858833302</v>
      </c>
      <c r="G43" s="58">
        <v>-2884919.8293490699</v>
      </c>
      <c r="H43" s="58">
        <v>575804.66426757444</v>
      </c>
      <c r="I43" s="58">
        <v>-8455057.4495577998</v>
      </c>
      <c r="J43" s="58">
        <v>-2942278.66972013</v>
      </c>
      <c r="K43" s="58">
        <v>-4344.6694863456069</v>
      </c>
      <c r="L43" s="58">
        <v>-4322748.41787198</v>
      </c>
      <c r="M43" s="58">
        <v>-2280826.9481632099</v>
      </c>
      <c r="N43" s="58">
        <v>-1963648.9127306701</v>
      </c>
    </row>
    <row r="44" spans="1:14" x14ac:dyDescent="0.2">
      <c r="A44" s="10"/>
      <c r="B44" s="3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</row>
    <row r="45" spans="1:14" x14ac:dyDescent="0.2">
      <c r="A45" s="10"/>
      <c r="B45" s="59" t="s">
        <v>279</v>
      </c>
      <c r="C45" s="59">
        <v>-2790722.5998907555</v>
      </c>
      <c r="D45" s="59">
        <v>-2338247.6701353635</v>
      </c>
      <c r="E45" s="59">
        <v>-1290023.5983983085</v>
      </c>
      <c r="F45" s="59">
        <v>-2978632.5370028764</v>
      </c>
      <c r="G45" s="59">
        <v>-2831999.7639272339</v>
      </c>
      <c r="H45" s="59">
        <v>635370.85511192819</v>
      </c>
      <c r="I45" s="59">
        <v>-8394785.1290457845</v>
      </c>
      <c r="J45" s="59">
        <v>-2880506.8365603229</v>
      </c>
      <c r="K45" s="59">
        <v>55872.792002388487</v>
      </c>
      <c r="L45" s="59">
        <v>-4261578.3976688432</v>
      </c>
      <c r="M45" s="59">
        <v>-2218072.2233259752</v>
      </c>
      <c r="N45" s="59">
        <v>-1801402.9495992698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F11F6-DEED-A147-B0AB-07AEFD9FF7DA}">
  <dimension ref="A1:E45"/>
  <sheetViews>
    <sheetView workbookViewId="0">
      <selection activeCell="C1" sqref="C1"/>
    </sheetView>
  </sheetViews>
  <sheetFormatPr baseColWidth="10" defaultRowHeight="16" x14ac:dyDescent="0.2"/>
  <cols>
    <col min="3" max="5" width="11.6640625" bestFit="1" customWidth="1"/>
  </cols>
  <sheetData>
    <row r="1" spans="1:5" x14ac:dyDescent="0.2">
      <c r="A1" s="36" t="s">
        <v>339</v>
      </c>
      <c r="B1" s="36"/>
      <c r="C1" s="136">
        <v>43496</v>
      </c>
      <c r="D1" s="136">
        <v>43524</v>
      </c>
      <c r="E1" s="136">
        <v>43555</v>
      </c>
    </row>
    <row r="2" spans="1:5" x14ac:dyDescent="0.2">
      <c r="A2" s="36"/>
      <c r="B2" s="37" t="s">
        <v>136</v>
      </c>
      <c r="C2" s="36"/>
      <c r="D2" s="36"/>
      <c r="E2" s="36"/>
    </row>
    <row r="3" spans="1:5" x14ac:dyDescent="0.2">
      <c r="A3" s="14" t="str">
        <f>B3</f>
        <v>Recurring Revenue</v>
      </c>
      <c r="B3" s="38" t="s">
        <v>137</v>
      </c>
      <c r="C3" s="39">
        <v>3167438.42890643</v>
      </c>
      <c r="D3" s="39">
        <v>3205873.9040358299</v>
      </c>
      <c r="E3" s="39">
        <v>4396177.7237718804</v>
      </c>
    </row>
    <row r="4" spans="1:5" ht="18" x14ac:dyDescent="0.3">
      <c r="A4" s="14" t="s">
        <v>138</v>
      </c>
      <c r="B4" s="38" t="s">
        <v>252</v>
      </c>
      <c r="C4" s="40">
        <v>37443.331684110868</v>
      </c>
      <c r="D4" s="40">
        <v>458765.33</v>
      </c>
      <c r="E4" s="40">
        <v>2652755.8979375535</v>
      </c>
    </row>
    <row r="5" spans="1:5" x14ac:dyDescent="0.2">
      <c r="A5" s="10"/>
      <c r="B5" s="41" t="s">
        <v>253</v>
      </c>
      <c r="C5" s="42">
        <v>3204881.7605905416</v>
      </c>
      <c r="D5" s="42">
        <v>3664639.2340358291</v>
      </c>
      <c r="E5" s="42">
        <v>7048933.6217094343</v>
      </c>
    </row>
    <row r="6" spans="1:5" x14ac:dyDescent="0.2">
      <c r="A6" s="10"/>
      <c r="B6" s="36"/>
      <c r="C6" s="36"/>
      <c r="D6" s="36"/>
      <c r="E6" s="36"/>
    </row>
    <row r="7" spans="1:5" x14ac:dyDescent="0.2">
      <c r="A7" s="10"/>
      <c r="B7" s="43" t="s">
        <v>254</v>
      </c>
      <c r="C7" s="36"/>
      <c r="D7" s="36"/>
      <c r="E7" s="36"/>
    </row>
    <row r="8" spans="1:5" x14ac:dyDescent="0.2">
      <c r="A8" s="14" t="s">
        <v>232</v>
      </c>
      <c r="B8" s="44" t="s">
        <v>255</v>
      </c>
      <c r="C8" s="45">
        <v>1005812.4841461355</v>
      </c>
      <c r="D8" s="45">
        <v>855118.1204613942</v>
      </c>
      <c r="E8" s="45">
        <v>1053785.6021499422</v>
      </c>
    </row>
    <row r="9" spans="1:5" x14ac:dyDescent="0.2">
      <c r="A9" s="14" t="s">
        <v>231</v>
      </c>
      <c r="B9" s="44" t="s">
        <v>256</v>
      </c>
      <c r="C9" s="46">
        <v>346844.82594556396</v>
      </c>
      <c r="D9" s="46">
        <v>334535.60478662851</v>
      </c>
      <c r="E9" s="46">
        <v>223436.23655037579</v>
      </c>
    </row>
    <row r="10" spans="1:5" ht="18" x14ac:dyDescent="0.3">
      <c r="A10" s="14" t="s">
        <v>231</v>
      </c>
      <c r="B10" s="44" t="s">
        <v>257</v>
      </c>
      <c r="C10" s="40">
        <v>451403.82453413727</v>
      </c>
      <c r="D10" s="40">
        <v>462037.52475126937</v>
      </c>
      <c r="E10" s="40">
        <v>531884.05097148661</v>
      </c>
    </row>
    <row r="11" spans="1:5" x14ac:dyDescent="0.2">
      <c r="A11" s="47"/>
      <c r="B11" s="43" t="s">
        <v>258</v>
      </c>
      <c r="C11" s="48">
        <v>1804061.1346258367</v>
      </c>
      <c r="D11" s="48">
        <v>1651691.2499992922</v>
      </c>
      <c r="E11" s="48">
        <v>1809105.8896718046</v>
      </c>
    </row>
    <row r="12" spans="1:5" x14ac:dyDescent="0.2">
      <c r="A12" s="47"/>
      <c r="B12" s="36"/>
      <c r="C12" s="36"/>
      <c r="D12" s="36"/>
      <c r="E12" s="36"/>
    </row>
    <row r="13" spans="1:5" x14ac:dyDescent="0.2">
      <c r="A13" s="47"/>
      <c r="B13" s="43" t="s">
        <v>259</v>
      </c>
      <c r="C13" s="42">
        <v>2369189.7784267296</v>
      </c>
      <c r="D13" s="42">
        <v>2409300.7744979314</v>
      </c>
      <c r="E13" s="42">
        <v>3640857.436250018</v>
      </c>
    </row>
    <row r="14" spans="1:5" x14ac:dyDescent="0.2">
      <c r="A14" s="47"/>
      <c r="B14" s="36" t="s">
        <v>260</v>
      </c>
      <c r="C14" s="49">
        <v>0.74798289899030512</v>
      </c>
      <c r="D14" s="49">
        <v>0.75152699283178193</v>
      </c>
      <c r="E14" s="49">
        <v>0.82818704452334913</v>
      </c>
    </row>
    <row r="15" spans="1:5" x14ac:dyDescent="0.2">
      <c r="A15" s="47"/>
      <c r="B15" s="36"/>
      <c r="C15" s="36"/>
      <c r="D15" s="36"/>
      <c r="E15" s="36"/>
    </row>
    <row r="16" spans="1:5" x14ac:dyDescent="0.2">
      <c r="A16" s="47"/>
      <c r="B16" s="43" t="s">
        <v>261</v>
      </c>
      <c r="C16" s="50">
        <v>-968369.15246202459</v>
      </c>
      <c r="D16" s="50">
        <v>-396352.79046139418</v>
      </c>
      <c r="E16" s="50">
        <v>1598970.2957876113</v>
      </c>
    </row>
    <row r="17" spans="1:5" x14ac:dyDescent="0.2">
      <c r="A17" s="47"/>
      <c r="B17" s="36" t="s">
        <v>262</v>
      </c>
      <c r="C17" s="49">
        <v>-25.862259283752611</v>
      </c>
      <c r="D17" s="49">
        <v>-0.86395541367826156</v>
      </c>
      <c r="E17" s="49">
        <v>0.60275817199417703</v>
      </c>
    </row>
    <row r="18" spans="1:5" x14ac:dyDescent="0.2">
      <c r="A18" s="10"/>
      <c r="B18" s="36"/>
      <c r="C18" s="36"/>
      <c r="D18" s="36"/>
      <c r="E18" s="51"/>
    </row>
    <row r="19" spans="1:5" x14ac:dyDescent="0.2">
      <c r="A19" s="10"/>
      <c r="B19" s="43" t="s">
        <v>263</v>
      </c>
      <c r="C19" s="36"/>
      <c r="D19" s="36"/>
      <c r="E19" s="36"/>
    </row>
    <row r="20" spans="1:5" x14ac:dyDescent="0.2">
      <c r="A20" s="14" t="s">
        <v>233</v>
      </c>
      <c r="B20" s="52" t="s">
        <v>264</v>
      </c>
      <c r="C20" s="45">
        <v>1444599.6531101519</v>
      </c>
      <c r="D20" s="45">
        <v>1457015.4899148413</v>
      </c>
      <c r="E20" s="45">
        <v>2135990.8712909245</v>
      </c>
    </row>
    <row r="21" spans="1:5" x14ac:dyDescent="0.2">
      <c r="A21" s="10"/>
      <c r="B21" s="36"/>
      <c r="C21" s="36"/>
      <c r="D21" s="36"/>
      <c r="E21" s="36"/>
    </row>
    <row r="22" spans="1:5" x14ac:dyDescent="0.2">
      <c r="A22" s="10"/>
      <c r="B22" s="53" t="s">
        <v>265</v>
      </c>
      <c r="C22" s="36"/>
      <c r="D22" s="36"/>
      <c r="E22" s="36"/>
    </row>
    <row r="23" spans="1:5" x14ac:dyDescent="0.2">
      <c r="A23" s="10"/>
      <c r="B23" s="54" t="s">
        <v>266</v>
      </c>
      <c r="C23" s="55">
        <v>1871790.1293061532</v>
      </c>
      <c r="D23" s="55">
        <v>1897555.1514129566</v>
      </c>
      <c r="E23" s="55">
        <v>3435061.2500742115</v>
      </c>
    </row>
    <row r="24" spans="1:5" x14ac:dyDescent="0.2">
      <c r="A24" s="10"/>
      <c r="B24" s="54" t="s">
        <v>267</v>
      </c>
      <c r="C24" s="55">
        <v>168129.00900306119</v>
      </c>
      <c r="D24" s="55">
        <v>137550.92728074838</v>
      </c>
      <c r="E24" s="55">
        <v>168745.43667152501</v>
      </c>
    </row>
    <row r="25" spans="1:5" ht="18" x14ac:dyDescent="0.3">
      <c r="A25" s="10"/>
      <c r="B25" s="54" t="s">
        <v>182</v>
      </c>
      <c r="C25" s="40">
        <v>387823.34821120213</v>
      </c>
      <c r="D25" s="40">
        <v>112429.79443707435</v>
      </c>
      <c r="E25" s="40">
        <v>148356.51937386006</v>
      </c>
    </row>
    <row r="26" spans="1:5" x14ac:dyDescent="0.2">
      <c r="A26" s="14" t="s">
        <v>234</v>
      </c>
      <c r="B26" s="52" t="s">
        <v>268</v>
      </c>
      <c r="C26" s="46">
        <v>2427742.4865204166</v>
      </c>
      <c r="D26" s="46">
        <v>2147535.8731307797</v>
      </c>
      <c r="E26" s="46">
        <v>3752163.206119597</v>
      </c>
    </row>
    <row r="27" spans="1:5" x14ac:dyDescent="0.2">
      <c r="A27" s="10"/>
      <c r="B27" s="36"/>
      <c r="C27" s="36"/>
      <c r="D27" s="36"/>
      <c r="E27" s="36"/>
    </row>
    <row r="28" spans="1:5" x14ac:dyDescent="0.2">
      <c r="A28" s="10"/>
      <c r="B28" s="53" t="s">
        <v>269</v>
      </c>
      <c r="C28" s="36"/>
      <c r="D28" s="36"/>
      <c r="E28" s="36"/>
    </row>
    <row r="29" spans="1:5" x14ac:dyDescent="0.2">
      <c r="A29" s="36"/>
      <c r="B29" s="54" t="s">
        <v>266</v>
      </c>
      <c r="C29" s="46">
        <v>262844.85388905829</v>
      </c>
      <c r="D29" s="46">
        <v>254771.7842164351</v>
      </c>
      <c r="E29" s="46">
        <v>246851.15056408371</v>
      </c>
    </row>
    <row r="30" spans="1:5" x14ac:dyDescent="0.2">
      <c r="A30" s="10"/>
      <c r="B30" s="54" t="s">
        <v>270</v>
      </c>
      <c r="C30" s="46">
        <v>12534.94</v>
      </c>
      <c r="D30" s="46">
        <v>37884.546467624576</v>
      </c>
      <c r="E30" s="46">
        <v>103433.81336013952</v>
      </c>
    </row>
    <row r="31" spans="1:5" x14ac:dyDescent="0.2">
      <c r="A31" s="10"/>
      <c r="B31" s="54" t="s">
        <v>271</v>
      </c>
      <c r="C31" s="46">
        <v>79484.98</v>
      </c>
      <c r="D31" s="46">
        <v>113590.09</v>
      </c>
      <c r="E31" s="46">
        <v>98005.51</v>
      </c>
    </row>
    <row r="32" spans="1:5" x14ac:dyDescent="0.2">
      <c r="A32" s="10"/>
      <c r="B32" s="54" t="s">
        <v>267</v>
      </c>
      <c r="C32" s="46">
        <v>9671.2989430805319</v>
      </c>
      <c r="D32" s="46">
        <v>13932.27155095552</v>
      </c>
      <c r="E32" s="46">
        <v>17877.804043214419</v>
      </c>
    </row>
    <row r="33" spans="1:5" x14ac:dyDescent="0.2">
      <c r="A33" s="10"/>
      <c r="B33" s="54" t="s">
        <v>272</v>
      </c>
      <c r="C33" s="46">
        <v>53180.41</v>
      </c>
      <c r="D33" s="46">
        <v>77121.78</v>
      </c>
      <c r="E33" s="46">
        <v>51862.64</v>
      </c>
    </row>
    <row r="34" spans="1:5" x14ac:dyDescent="0.2">
      <c r="A34" s="10"/>
      <c r="B34" s="54" t="s">
        <v>273</v>
      </c>
      <c r="C34" s="46">
        <v>32519</v>
      </c>
      <c r="D34" s="46">
        <v>42220</v>
      </c>
      <c r="E34" s="46">
        <v>42709.451116290962</v>
      </c>
    </row>
    <row r="35" spans="1:5" x14ac:dyDescent="0.2">
      <c r="A35" s="10"/>
      <c r="B35" s="54" t="s">
        <v>274</v>
      </c>
      <c r="C35" s="46">
        <v>24277.510000000002</v>
      </c>
      <c r="D35" s="46">
        <v>22417.87</v>
      </c>
      <c r="E35" s="46">
        <v>37688.85</v>
      </c>
    </row>
    <row r="36" spans="1:5" ht="18" x14ac:dyDescent="0.3">
      <c r="A36" s="10"/>
      <c r="B36" s="54" t="s">
        <v>182</v>
      </c>
      <c r="C36" s="40">
        <v>3183.8917375240394</v>
      </c>
      <c r="D36" s="40">
        <v>37263.129137543292</v>
      </c>
      <c r="E36" s="40">
        <v>23111.033277536251</v>
      </c>
    </row>
    <row r="37" spans="1:5" x14ac:dyDescent="0.2">
      <c r="A37" s="14" t="s">
        <v>234</v>
      </c>
      <c r="B37" s="52" t="s">
        <v>275</v>
      </c>
      <c r="C37" s="56">
        <v>477696.8845696628</v>
      </c>
      <c r="D37" s="56">
        <v>599201.47137255839</v>
      </c>
      <c r="E37" s="56">
        <v>621540.25236126489</v>
      </c>
    </row>
    <row r="38" spans="1:5" x14ac:dyDescent="0.2">
      <c r="B38" s="36"/>
      <c r="C38" s="36"/>
      <c r="D38" s="36"/>
      <c r="E38" s="36"/>
    </row>
    <row r="39" spans="1:5" ht="18" x14ac:dyDescent="0.3">
      <c r="A39" s="14" t="s">
        <v>235</v>
      </c>
      <c r="B39" s="52" t="s">
        <v>276</v>
      </c>
      <c r="C39" s="40">
        <v>1097702.8512084906</v>
      </c>
      <c r="D39" s="40">
        <v>1064001.2686801318</v>
      </c>
      <c r="E39" s="40">
        <v>1283539.387956697</v>
      </c>
    </row>
    <row r="40" spans="1:5" x14ac:dyDescent="0.2">
      <c r="A40" s="10"/>
      <c r="B40" s="36"/>
      <c r="C40" s="36"/>
      <c r="D40" s="36"/>
      <c r="E40" s="36"/>
    </row>
    <row r="41" spans="1:5" ht="18" x14ac:dyDescent="0.3">
      <c r="A41" s="10"/>
      <c r="B41" s="43" t="s">
        <v>277</v>
      </c>
      <c r="C41" s="57">
        <v>5447741.8754087212</v>
      </c>
      <c r="D41" s="57">
        <v>5267754.1030983115</v>
      </c>
      <c r="E41" s="57">
        <v>7793233.7177284826</v>
      </c>
    </row>
    <row r="42" spans="1:5" x14ac:dyDescent="0.2">
      <c r="A42" s="36"/>
      <c r="B42" s="36"/>
      <c r="C42" s="36"/>
      <c r="D42" s="36"/>
      <c r="E42" s="36"/>
    </row>
    <row r="43" spans="1:5" x14ac:dyDescent="0.2">
      <c r="A43" s="10"/>
      <c r="B43" s="43" t="s">
        <v>278</v>
      </c>
      <c r="C43" s="58">
        <v>-4046921.24944402</v>
      </c>
      <c r="D43" s="58">
        <v>-3254806.1190617699</v>
      </c>
      <c r="E43" s="58">
        <v>-2553405.9856908498</v>
      </c>
    </row>
    <row r="44" spans="1:5" x14ac:dyDescent="0.2">
      <c r="A44" s="10"/>
      <c r="B44" s="36"/>
      <c r="C44" s="46"/>
      <c r="D44" s="46"/>
      <c r="E44" s="46"/>
    </row>
    <row r="45" spans="1:5" x14ac:dyDescent="0.2">
      <c r="A45" s="10"/>
      <c r="B45" s="59" t="s">
        <v>279</v>
      </c>
      <c r="C45" s="59">
        <v>-3976039.7253531832</v>
      </c>
      <c r="D45" s="59">
        <v>-3186863.5712933433</v>
      </c>
      <c r="E45" s="59">
        <v>-2479383.3616544865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819B4-88C4-FA4E-8156-BC9576CCECD1}">
  <dimension ref="A1:N32"/>
  <sheetViews>
    <sheetView workbookViewId="0">
      <selection activeCell="B29" sqref="B29"/>
    </sheetView>
  </sheetViews>
  <sheetFormatPr baseColWidth="10" defaultRowHeight="16" x14ac:dyDescent="0.2"/>
  <sheetData>
    <row r="1" spans="1:14" x14ac:dyDescent="0.2">
      <c r="A1" s="7" t="s">
        <v>339</v>
      </c>
      <c r="B1" s="7"/>
      <c r="C1" s="137">
        <v>42400</v>
      </c>
      <c r="D1" s="137">
        <v>42429</v>
      </c>
      <c r="E1" s="137">
        <v>42460</v>
      </c>
      <c r="F1" s="137">
        <v>42490</v>
      </c>
      <c r="G1" s="137">
        <v>42521</v>
      </c>
      <c r="H1" s="137">
        <v>42551</v>
      </c>
      <c r="I1" s="137">
        <v>42582</v>
      </c>
      <c r="J1" s="137">
        <v>42613</v>
      </c>
      <c r="K1" s="137">
        <v>42643</v>
      </c>
      <c r="L1" s="137">
        <v>42674</v>
      </c>
      <c r="M1" s="137">
        <v>42704</v>
      </c>
      <c r="N1" s="137">
        <v>42735</v>
      </c>
    </row>
    <row r="2" spans="1:14" x14ac:dyDescent="0.2">
      <c r="A2" s="7"/>
      <c r="B2" s="61" t="s">
        <v>197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1:14" x14ac:dyDescent="0.2">
      <c r="A3" s="7"/>
      <c r="B3" s="63" t="s">
        <v>198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4" x14ac:dyDescent="0.2">
      <c r="A4" s="64" t="str">
        <f>+B4</f>
        <v>Cash</v>
      </c>
      <c r="B4" s="65" t="s">
        <v>199</v>
      </c>
      <c r="C4" s="66">
        <v>5080578.4956806125</v>
      </c>
      <c r="D4" s="66">
        <v>15969557.903861847</v>
      </c>
      <c r="E4" s="66">
        <v>17992989.969457261</v>
      </c>
      <c r="F4" s="66">
        <v>16867917.753523752</v>
      </c>
      <c r="G4" s="66">
        <v>17944537.951845236</v>
      </c>
      <c r="H4" s="66">
        <v>17682202.815539781</v>
      </c>
      <c r="I4" s="66">
        <v>16194136.784605401</v>
      </c>
      <c r="J4" s="66">
        <v>17053061.760418035</v>
      </c>
      <c r="K4" s="66">
        <v>16397073.103165317</v>
      </c>
      <c r="L4" s="66">
        <v>15256498.983521596</v>
      </c>
      <c r="M4" s="66">
        <v>13939537.707130603</v>
      </c>
      <c r="N4" s="66">
        <v>21501559.47210335</v>
      </c>
    </row>
    <row r="5" spans="1:14" x14ac:dyDescent="0.2">
      <c r="A5" s="64" t="s">
        <v>281</v>
      </c>
      <c r="B5" s="65" t="s">
        <v>200</v>
      </c>
      <c r="C5" s="66">
        <v>1666663.6946729526</v>
      </c>
      <c r="D5" s="66">
        <v>1119232.3186243074</v>
      </c>
      <c r="E5" s="66">
        <v>4058753.3445967129</v>
      </c>
      <c r="F5" s="66">
        <v>4151327.2945700539</v>
      </c>
      <c r="G5" s="66">
        <v>2697099.5536904763</v>
      </c>
      <c r="H5" s="66">
        <v>3922068.6405116832</v>
      </c>
      <c r="I5" s="66">
        <v>3281065.9955035062</v>
      </c>
      <c r="J5" s="66">
        <v>2805445.8985070162</v>
      </c>
      <c r="K5" s="66">
        <v>2565324.2270927089</v>
      </c>
      <c r="L5" s="66">
        <v>2140344.5161202508</v>
      </c>
      <c r="M5" s="66">
        <v>10816603.22878683</v>
      </c>
      <c r="N5" s="66">
        <v>3635284.9054157473</v>
      </c>
    </row>
    <row r="6" spans="1:14" x14ac:dyDescent="0.2">
      <c r="A6" s="64" t="s">
        <v>202</v>
      </c>
      <c r="B6" s="65" t="s">
        <v>201</v>
      </c>
      <c r="C6" s="66">
        <v>737442.19359457865</v>
      </c>
      <c r="D6" s="66">
        <v>824447.96537744091</v>
      </c>
      <c r="E6" s="66">
        <v>1077449.7147459672</v>
      </c>
      <c r="F6" s="66">
        <v>970371.35567648837</v>
      </c>
      <c r="G6" s="66">
        <v>1103723.3837797618</v>
      </c>
      <c r="H6" s="66">
        <v>1654945.0957349897</v>
      </c>
      <c r="I6" s="66">
        <v>1558190.5547456364</v>
      </c>
      <c r="J6" s="66">
        <v>1835991.2429770082</v>
      </c>
      <c r="K6" s="66">
        <v>1802410.6665676569</v>
      </c>
      <c r="L6" s="66">
        <v>1597714.0965210889</v>
      </c>
      <c r="M6" s="66">
        <v>1509212.6596351962</v>
      </c>
      <c r="N6" s="66">
        <v>1687308.3575791023</v>
      </c>
    </row>
    <row r="7" spans="1:14" ht="19" x14ac:dyDescent="0.35">
      <c r="A7" s="64" t="s">
        <v>202</v>
      </c>
      <c r="B7" s="65" t="s">
        <v>202</v>
      </c>
      <c r="C7" s="67">
        <v>606619.12635827938</v>
      </c>
      <c r="D7" s="67">
        <v>509520.72830953076</v>
      </c>
      <c r="E7" s="67">
        <v>546413.86800693511</v>
      </c>
      <c r="F7" s="67">
        <v>604681.2104389657</v>
      </c>
      <c r="G7" s="67">
        <v>577439.27303571429</v>
      </c>
      <c r="H7" s="67">
        <v>663884.04525584145</v>
      </c>
      <c r="I7" s="67">
        <v>584972.09760704159</v>
      </c>
      <c r="J7" s="67">
        <v>534862.03773066588</v>
      </c>
      <c r="K7" s="67">
        <v>597117.01936393639</v>
      </c>
      <c r="L7" s="67">
        <v>843935.14698367764</v>
      </c>
      <c r="M7" s="67">
        <v>591625.69100685825</v>
      </c>
      <c r="N7" s="67">
        <v>590126.19950699038</v>
      </c>
    </row>
    <row r="8" spans="1:14" x14ac:dyDescent="0.2">
      <c r="A8" s="7"/>
      <c r="B8" s="63" t="s">
        <v>203</v>
      </c>
      <c r="C8" s="68">
        <v>8091303.5103064226</v>
      </c>
      <c r="D8" s="68">
        <v>18422758.916173127</v>
      </c>
      <c r="E8" s="68">
        <v>23675606.896806877</v>
      </c>
      <c r="F8" s="68">
        <v>22594297.614209261</v>
      </c>
      <c r="G8" s="68">
        <v>22322800.162351187</v>
      </c>
      <c r="H8" s="68">
        <v>23923100.597042296</v>
      </c>
      <c r="I8" s="68">
        <v>21618365.432461586</v>
      </c>
      <c r="J8" s="68">
        <v>22229360.939632729</v>
      </c>
      <c r="K8" s="68">
        <v>21361925.01618962</v>
      </c>
      <c r="L8" s="68">
        <v>19838492.743146617</v>
      </c>
      <c r="M8" s="68">
        <v>26856979.286559489</v>
      </c>
      <c r="N8" s="68">
        <v>27414278.934605189</v>
      </c>
    </row>
    <row r="9" spans="1:14" x14ac:dyDescent="0.2">
      <c r="A9" s="7"/>
      <c r="B9" s="63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2">
      <c r="A10" s="64" t="s">
        <v>282</v>
      </c>
      <c r="B10" s="63" t="s">
        <v>204</v>
      </c>
      <c r="C10" s="68">
        <v>260382.27220978198</v>
      </c>
      <c r="D10" s="68">
        <v>249747.92942873796</v>
      </c>
      <c r="E10" s="68">
        <v>233515.88550278908</v>
      </c>
      <c r="F10" s="68">
        <v>292089.21113650029</v>
      </c>
      <c r="G10" s="68">
        <v>405096.96967261902</v>
      </c>
      <c r="H10" s="68">
        <v>464568.66795918357</v>
      </c>
      <c r="I10" s="68">
        <v>481024.9343950469</v>
      </c>
      <c r="J10" s="68">
        <v>497102.04459838744</v>
      </c>
      <c r="K10" s="68">
        <v>510218.31950195017</v>
      </c>
      <c r="L10" s="68">
        <v>536997.47210888425</v>
      </c>
      <c r="M10" s="68">
        <v>563116.15324237559</v>
      </c>
      <c r="N10" s="68">
        <v>582888.92788079474</v>
      </c>
    </row>
    <row r="11" spans="1:14" x14ac:dyDescent="0.2">
      <c r="A11" s="7"/>
      <c r="B11" s="63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</row>
    <row r="12" spans="1:14" ht="19" x14ac:dyDescent="0.35">
      <c r="A12" s="7"/>
      <c r="B12" s="69" t="s">
        <v>205</v>
      </c>
      <c r="C12" s="134">
        <v>8351685.7825162048</v>
      </c>
      <c r="D12" s="134">
        <v>18672506.845601864</v>
      </c>
      <c r="E12" s="134">
        <v>23909122.782309666</v>
      </c>
      <c r="F12" s="134">
        <v>22886386.825345762</v>
      </c>
      <c r="G12" s="134">
        <v>22727897.132023808</v>
      </c>
      <c r="H12" s="134">
        <v>24387669.26500148</v>
      </c>
      <c r="I12" s="134">
        <v>22099390.366856635</v>
      </c>
      <c r="J12" s="134">
        <v>22726462.984231114</v>
      </c>
      <c r="K12" s="134">
        <v>21872143.335691571</v>
      </c>
      <c r="L12" s="134">
        <v>20375490.215255503</v>
      </c>
      <c r="M12" s="134">
        <v>27420095.439801864</v>
      </c>
      <c r="N12" s="134">
        <v>27997167.862485982</v>
      </c>
    </row>
    <row r="13" spans="1:14" x14ac:dyDescent="0.2">
      <c r="A13" s="10"/>
      <c r="B13" s="6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x14ac:dyDescent="0.2">
      <c r="A14" s="10"/>
      <c r="B14" s="69" t="s">
        <v>206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2">
      <c r="A15" s="10"/>
      <c r="B15" s="63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 spans="1:14" x14ac:dyDescent="0.2">
      <c r="A16" s="64" t="s">
        <v>285</v>
      </c>
      <c r="B16" s="65" t="s">
        <v>207</v>
      </c>
      <c r="C16" s="66">
        <v>600012.94386564544</v>
      </c>
      <c r="D16" s="66">
        <v>673704.33991839131</v>
      </c>
      <c r="E16" s="66">
        <v>619943.98861148767</v>
      </c>
      <c r="F16" s="66">
        <v>771474.0339927841</v>
      </c>
      <c r="G16" s="66">
        <v>1059826.9426488099</v>
      </c>
      <c r="H16" s="66">
        <v>2408504.6127891159</v>
      </c>
      <c r="I16" s="66">
        <v>1477862.2055229009</v>
      </c>
      <c r="J16" s="66">
        <v>1673595.036028665</v>
      </c>
      <c r="K16" s="66">
        <v>1455988.09079808</v>
      </c>
      <c r="L16" s="116">
        <v>1266790.3524169908</v>
      </c>
      <c r="M16" s="66">
        <v>2643658.49749535</v>
      </c>
      <c r="N16" s="66">
        <v>2648323.1559258662</v>
      </c>
    </row>
    <row r="17" spans="1:14" x14ac:dyDescent="0.2">
      <c r="A17" s="64" t="s">
        <v>211</v>
      </c>
      <c r="B17" s="65" t="s">
        <v>208</v>
      </c>
      <c r="C17" s="66">
        <v>4224270.9883853858</v>
      </c>
      <c r="D17" s="66">
        <v>3729351.5296677351</v>
      </c>
      <c r="E17" s="66">
        <v>5961594.7325689737</v>
      </c>
      <c r="F17" s="66">
        <v>5312109.4332411308</v>
      </c>
      <c r="G17" s="66">
        <v>5320590.9558333326</v>
      </c>
      <c r="H17" s="66">
        <v>6196547.4171694769</v>
      </c>
      <c r="I17" s="66">
        <v>5778581.8226555269</v>
      </c>
      <c r="J17" s="66">
        <v>6683298.9828635408</v>
      </c>
      <c r="K17" s="66">
        <v>6497689.9062166223</v>
      </c>
      <c r="L17" s="66">
        <v>5847219.1060574334</v>
      </c>
      <c r="M17" s="66">
        <v>11164746.071390679</v>
      </c>
      <c r="N17" s="66">
        <v>12403619.123464216</v>
      </c>
    </row>
    <row r="18" spans="1:14" x14ac:dyDescent="0.2">
      <c r="A18" s="64" t="s">
        <v>211</v>
      </c>
      <c r="B18" s="6" t="s">
        <v>209</v>
      </c>
      <c r="C18" s="66">
        <v>0</v>
      </c>
      <c r="D18" s="66">
        <v>13000</v>
      </c>
      <c r="E18" s="66">
        <v>140491</v>
      </c>
      <c r="F18" s="66">
        <v>140491</v>
      </c>
      <c r="G18" s="66">
        <v>140491</v>
      </c>
      <c r="H18" s="66">
        <v>204386.83</v>
      </c>
      <c r="I18" s="66">
        <v>11999.34</v>
      </c>
      <c r="J18" s="66">
        <v>32517.86</v>
      </c>
      <c r="K18" s="66">
        <v>56156.19</v>
      </c>
      <c r="L18" s="66">
        <v>52851.19</v>
      </c>
      <c r="M18" s="66">
        <v>52851.19</v>
      </c>
      <c r="N18" s="66">
        <v>215354.19</v>
      </c>
    </row>
    <row r="19" spans="1:14" x14ac:dyDescent="0.2">
      <c r="A19" s="64" t="s">
        <v>211</v>
      </c>
      <c r="B19" s="6" t="s">
        <v>210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6">
        <v>81603.759999999995</v>
      </c>
      <c r="I19" s="66">
        <v>106129.62</v>
      </c>
      <c r="J19" s="66">
        <v>208035.08000000002</v>
      </c>
      <c r="K19" s="66">
        <v>345940.24</v>
      </c>
      <c r="L19" s="66">
        <v>484418.76</v>
      </c>
      <c r="M19" s="66">
        <v>622897.28</v>
      </c>
      <c r="N19" s="66">
        <v>709040.87651949958</v>
      </c>
    </row>
    <row r="20" spans="1:14" ht="19" x14ac:dyDescent="0.35">
      <c r="A20" s="64" t="s">
        <v>211</v>
      </c>
      <c r="B20" s="65" t="s">
        <v>211</v>
      </c>
      <c r="C20" s="67">
        <v>398802.51577489683</v>
      </c>
      <c r="D20" s="67">
        <v>392022.43104051292</v>
      </c>
      <c r="E20" s="67">
        <v>683564.7114292176</v>
      </c>
      <c r="F20" s="67">
        <v>764311.91622970544</v>
      </c>
      <c r="G20" s="67">
        <v>883703.23229166667</v>
      </c>
      <c r="H20" s="67">
        <v>713235.12735876965</v>
      </c>
      <c r="I20" s="67">
        <v>738779.49155303591</v>
      </c>
      <c r="J20" s="67">
        <v>791097.8347596298</v>
      </c>
      <c r="K20" s="67">
        <v>798470.75214221433</v>
      </c>
      <c r="L20" s="67">
        <v>854872.97422823799</v>
      </c>
      <c r="M20" s="67">
        <v>873699.52463738516</v>
      </c>
      <c r="N20" s="67">
        <v>1113076.1920676967</v>
      </c>
    </row>
    <row r="21" spans="1:14" ht="19" x14ac:dyDescent="0.35">
      <c r="A21" s="10"/>
      <c r="B21" s="63" t="s">
        <v>212</v>
      </c>
      <c r="C21" s="135">
        <v>5223086.4480259288</v>
      </c>
      <c r="D21" s="135">
        <v>4808078.3006266402</v>
      </c>
      <c r="E21" s="135">
        <v>7405594.4326096792</v>
      </c>
      <c r="F21" s="135">
        <v>6988386.3834636202</v>
      </c>
      <c r="G21" s="135">
        <v>7404612.1307738088</v>
      </c>
      <c r="H21" s="135">
        <v>9604277.7473173626</v>
      </c>
      <c r="I21" s="135">
        <v>8113352.4797314629</v>
      </c>
      <c r="J21" s="135">
        <v>9388544.793651836</v>
      </c>
      <c r="K21" s="135">
        <v>9154245.1791569181</v>
      </c>
      <c r="L21" s="135">
        <v>8506152.3827026617</v>
      </c>
      <c r="M21" s="135">
        <v>15357852.563523412</v>
      </c>
      <c r="N21" s="135">
        <v>17089413.537977278</v>
      </c>
    </row>
    <row r="22" spans="1:14" x14ac:dyDescent="0.2">
      <c r="A22" s="10"/>
      <c r="B22" s="63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1:14" x14ac:dyDescent="0.2">
      <c r="A23" s="10"/>
      <c r="B23" s="63" t="s">
        <v>213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14" x14ac:dyDescent="0.2">
      <c r="A24" s="10"/>
      <c r="B24" s="7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2"/>
      <c r="N24" s="12"/>
    </row>
    <row r="25" spans="1:14" x14ac:dyDescent="0.2">
      <c r="A25" s="64" t="str">
        <f t="shared" ref="A25:A29" si="0">+B25</f>
        <v>Common Stock</v>
      </c>
      <c r="B25" s="65" t="s">
        <v>214</v>
      </c>
      <c r="C25" s="66">
        <v>226394.76250737466</v>
      </c>
      <c r="D25" s="66">
        <v>226143.76250737466</v>
      </c>
      <c r="E25" s="66">
        <v>251143.76250737466</v>
      </c>
      <c r="F25" s="66">
        <v>251143.76250737466</v>
      </c>
      <c r="G25" s="66">
        <v>251143.76250737466</v>
      </c>
      <c r="H25" s="66">
        <v>271143.76250737463</v>
      </c>
      <c r="I25" s="66">
        <v>271143.76250737463</v>
      </c>
      <c r="J25" s="66">
        <v>282462.76250737463</v>
      </c>
      <c r="K25" s="66">
        <v>295280.76250737463</v>
      </c>
      <c r="L25" s="66">
        <v>383638.69250737457</v>
      </c>
      <c r="M25" s="66">
        <v>405658.69250737457</v>
      </c>
      <c r="N25" s="66">
        <v>490018.69250737462</v>
      </c>
    </row>
    <row r="26" spans="1:14" x14ac:dyDescent="0.2">
      <c r="A26" s="64" t="str">
        <f t="shared" si="0"/>
        <v>Distributions</v>
      </c>
      <c r="B26" s="71" t="s">
        <v>215</v>
      </c>
      <c r="C26" s="66">
        <v>-1091282.68</v>
      </c>
      <c r="D26" s="66">
        <v>-1091282.68</v>
      </c>
      <c r="E26" s="66">
        <v>-1091282.68</v>
      </c>
      <c r="F26" s="66">
        <v>-1091282.68</v>
      </c>
      <c r="G26" s="66">
        <v>-1091282.68</v>
      </c>
      <c r="H26" s="66">
        <v>-1091282.68</v>
      </c>
      <c r="I26" s="66">
        <v>-1091282.68</v>
      </c>
      <c r="J26" s="66">
        <v>-1091282.68</v>
      </c>
      <c r="K26" s="66">
        <v>-1091282.68</v>
      </c>
      <c r="L26" s="66">
        <v>-1091282.68</v>
      </c>
      <c r="M26" s="66">
        <v>-1091282.68</v>
      </c>
      <c r="N26" s="66">
        <v>-1091282.68</v>
      </c>
    </row>
    <row r="27" spans="1:14" x14ac:dyDescent="0.2">
      <c r="A27" s="64" t="str">
        <f t="shared" si="0"/>
        <v>Retained Earnings</v>
      </c>
      <c r="B27" s="65" t="s">
        <v>216</v>
      </c>
      <c r="C27" s="66">
        <v>-1970251.3032448376</v>
      </c>
      <c r="D27" s="66">
        <v>-1970251.3032448376</v>
      </c>
      <c r="E27" s="66">
        <v>-1970251.3032448376</v>
      </c>
      <c r="F27" s="66">
        <v>-1970251.3032448376</v>
      </c>
      <c r="G27" s="66">
        <v>-1970251.3032448376</v>
      </c>
      <c r="H27" s="66">
        <v>-1970251.3032448376</v>
      </c>
      <c r="I27" s="66">
        <v>-1970251.3032448376</v>
      </c>
      <c r="J27" s="66">
        <v>-1970251.3032448376</v>
      </c>
      <c r="K27" s="66">
        <v>-1970251.3032448376</v>
      </c>
      <c r="L27" s="66">
        <v>-1970251.3032448376</v>
      </c>
      <c r="M27" s="66">
        <v>-1970251.3032448376</v>
      </c>
      <c r="N27" s="66">
        <v>-1970251.3032448376</v>
      </c>
    </row>
    <row r="28" spans="1:14" x14ac:dyDescent="0.2">
      <c r="A28" s="64" t="str">
        <f t="shared" si="0"/>
        <v>Preferred Stock</v>
      </c>
      <c r="B28" s="65" t="s">
        <v>217</v>
      </c>
      <c r="C28" s="66">
        <v>6232478.8499999996</v>
      </c>
      <c r="D28" s="66">
        <v>17371584.98</v>
      </c>
      <c r="E28" s="66">
        <v>20607471.210000001</v>
      </c>
      <c r="F28" s="66">
        <v>20595997.060000002</v>
      </c>
      <c r="G28" s="66">
        <v>20595997.060000002</v>
      </c>
      <c r="H28" s="66">
        <v>20595997.060000002</v>
      </c>
      <c r="I28" s="66">
        <v>20595997.060000002</v>
      </c>
      <c r="J28" s="66">
        <v>20595997.060000002</v>
      </c>
      <c r="K28" s="66">
        <v>20595997.060000002</v>
      </c>
      <c r="L28" s="66">
        <v>20595997.060000002</v>
      </c>
      <c r="M28" s="66">
        <v>20595997.060000002</v>
      </c>
      <c r="N28" s="66">
        <v>20595997.060000002</v>
      </c>
    </row>
    <row r="29" spans="1:14" ht="19" x14ac:dyDescent="0.35">
      <c r="A29" s="64" t="str">
        <f t="shared" si="0"/>
        <v>Accumulated Other Comprehensive Income</v>
      </c>
      <c r="B29" s="65" t="s">
        <v>190</v>
      </c>
      <c r="C29" s="67">
        <v>-268740.51139068953</v>
      </c>
      <c r="D29" s="67">
        <v>-671766.69827789429</v>
      </c>
      <c r="E29" s="67">
        <v>-1293552.9684211179</v>
      </c>
      <c r="F29" s="67">
        <v>-1887606.2154806489</v>
      </c>
      <c r="G29" s="67">
        <v>-2462321.6033675536</v>
      </c>
      <c r="H29" s="67">
        <v>-3022215.0674846782</v>
      </c>
      <c r="I29" s="67">
        <v>-3819569.3991078315</v>
      </c>
      <c r="J29" s="67">
        <v>-4479007.549137692</v>
      </c>
      <c r="K29" s="67">
        <v>-5111845.905579336</v>
      </c>
      <c r="L29" s="67">
        <v>-6048763.9367096974</v>
      </c>
      <c r="M29" s="67">
        <v>-5877878.8929840857</v>
      </c>
      <c r="N29" s="67">
        <v>-7116727.4447538331</v>
      </c>
    </row>
    <row r="30" spans="1:14" ht="19" x14ac:dyDescent="0.35">
      <c r="A30" s="10"/>
      <c r="B30" s="69" t="s">
        <v>218</v>
      </c>
      <c r="C30" s="135">
        <v>3128599.117871847</v>
      </c>
      <c r="D30" s="135">
        <v>13864428.060984643</v>
      </c>
      <c r="E30" s="135">
        <v>16503528.020841418</v>
      </c>
      <c r="F30" s="135">
        <v>15898000.62378189</v>
      </c>
      <c r="G30" s="135">
        <v>15323285.235894984</v>
      </c>
      <c r="H30" s="135">
        <v>14783391.771777859</v>
      </c>
      <c r="I30" s="135">
        <v>13986037.440154705</v>
      </c>
      <c r="J30" s="135">
        <v>13337918.290124845</v>
      </c>
      <c r="K30" s="135">
        <v>12717897.933683202</v>
      </c>
      <c r="L30" s="135">
        <v>11869337.832552839</v>
      </c>
      <c r="M30" s="135">
        <v>12062242.876278453</v>
      </c>
      <c r="N30" s="135">
        <v>10907754.324508704</v>
      </c>
    </row>
    <row r="31" spans="1:14" x14ac:dyDescent="0.2">
      <c r="A31" s="10"/>
      <c r="B31" s="69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spans="1:14" ht="19" x14ac:dyDescent="0.35">
      <c r="A32" s="10"/>
      <c r="B32" s="69" t="s">
        <v>219</v>
      </c>
      <c r="C32" s="134">
        <v>8351685.5658977758</v>
      </c>
      <c r="D32" s="134">
        <v>18672506.861611284</v>
      </c>
      <c r="E32" s="134">
        <v>23909122.953451097</v>
      </c>
      <c r="F32" s="134">
        <v>22886387.007245511</v>
      </c>
      <c r="G32" s="134">
        <v>22727897.366668791</v>
      </c>
      <c r="H32" s="134">
        <v>24387668.51909522</v>
      </c>
      <c r="I32" s="134">
        <v>22099389.919886168</v>
      </c>
      <c r="J32" s="134">
        <v>22726463.083776683</v>
      </c>
      <c r="K32" s="134">
        <v>21872143.11284012</v>
      </c>
      <c r="L32" s="134">
        <v>20375490.215255499</v>
      </c>
      <c r="M32" s="134">
        <v>27420095.439801864</v>
      </c>
      <c r="N32" s="134">
        <v>27997167.862485982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65B7A-0F7C-A644-AE18-63C056710C22}">
  <dimension ref="A1:N34"/>
  <sheetViews>
    <sheetView workbookViewId="0">
      <selection activeCell="A2" sqref="A2"/>
    </sheetView>
  </sheetViews>
  <sheetFormatPr baseColWidth="10" defaultRowHeight="16" x14ac:dyDescent="0.2"/>
  <sheetData>
    <row r="1" spans="1:14" x14ac:dyDescent="0.2">
      <c r="A1" s="7" t="s">
        <v>339</v>
      </c>
      <c r="B1" s="7"/>
      <c r="C1" s="137">
        <v>42766</v>
      </c>
      <c r="D1" s="137">
        <v>42794</v>
      </c>
      <c r="E1" s="137">
        <v>42825</v>
      </c>
      <c r="F1" s="137">
        <v>42855</v>
      </c>
      <c r="G1" s="137">
        <v>42886</v>
      </c>
      <c r="H1" s="137">
        <v>42916</v>
      </c>
      <c r="I1" s="137">
        <v>42947</v>
      </c>
      <c r="J1" s="137">
        <v>42978</v>
      </c>
      <c r="K1" s="137">
        <v>43008</v>
      </c>
      <c r="L1" s="137">
        <v>43039</v>
      </c>
      <c r="M1" s="137">
        <v>43069</v>
      </c>
      <c r="N1" s="137">
        <v>43100</v>
      </c>
    </row>
    <row r="2" spans="1:14" x14ac:dyDescent="0.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x14ac:dyDescent="0.2">
      <c r="A3" s="7"/>
      <c r="B3" s="61" t="s">
        <v>280</v>
      </c>
      <c r="C3" s="7"/>
      <c r="D3" s="62"/>
      <c r="E3" s="62"/>
      <c r="F3" s="7"/>
      <c r="G3" s="7"/>
      <c r="H3" s="7"/>
      <c r="I3" s="7"/>
      <c r="J3" s="7"/>
      <c r="K3" s="7"/>
      <c r="L3" s="7"/>
      <c r="M3" s="7"/>
      <c r="N3" s="7"/>
    </row>
    <row r="4" spans="1:14" x14ac:dyDescent="0.2">
      <c r="A4" s="7"/>
      <c r="B4" s="63" t="s">
        <v>198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x14ac:dyDescent="0.2">
      <c r="A5" s="64" t="str">
        <f>+B5</f>
        <v>Cash</v>
      </c>
      <c r="B5" s="65" t="s">
        <v>199</v>
      </c>
      <c r="C5" s="66">
        <v>17520357.731894881</v>
      </c>
      <c r="D5" s="66">
        <v>15968827.696694139</v>
      </c>
      <c r="E5" s="66">
        <v>34992073.642273426</v>
      </c>
      <c r="F5" s="66">
        <v>32836013.433467079</v>
      </c>
      <c r="G5" s="66">
        <v>29843872.2818298</v>
      </c>
      <c r="H5" s="66">
        <v>28843625.726181578</v>
      </c>
      <c r="I5" s="66">
        <v>26736806.139578555</v>
      </c>
      <c r="J5" s="66">
        <v>26172419.995413348</v>
      </c>
      <c r="K5" s="66">
        <v>27041096.495098744</v>
      </c>
      <c r="L5" s="66">
        <v>22904655.513993882</v>
      </c>
      <c r="M5" s="66">
        <v>20459915.742468748</v>
      </c>
      <c r="N5" s="66">
        <v>24353651.964629758</v>
      </c>
    </row>
    <row r="6" spans="1:14" x14ac:dyDescent="0.2">
      <c r="A6" s="64" t="s">
        <v>281</v>
      </c>
      <c r="B6" s="65" t="s">
        <v>200</v>
      </c>
      <c r="C6" s="66">
        <v>2990894.1386149698</v>
      </c>
      <c r="D6" s="66">
        <v>3814980.7158986204</v>
      </c>
      <c r="E6" s="66">
        <v>5169285.5813642303</v>
      </c>
      <c r="F6" s="66">
        <v>4015297.2093066997</v>
      </c>
      <c r="G6" s="66">
        <v>4105261.9414924784</v>
      </c>
      <c r="H6" s="66">
        <v>9505834.9970798008</v>
      </c>
      <c r="I6" s="66">
        <v>8622638.197582921</v>
      </c>
      <c r="J6" s="66">
        <v>7205756.8925359696</v>
      </c>
      <c r="K6" s="66">
        <v>6752760.3381407997</v>
      </c>
      <c r="L6" s="66">
        <v>5202937.9174985299</v>
      </c>
      <c r="M6" s="66">
        <v>7124287.6273614895</v>
      </c>
      <c r="N6" s="66">
        <v>9669035.1438753586</v>
      </c>
    </row>
    <row r="7" spans="1:14" x14ac:dyDescent="0.2">
      <c r="A7" s="64" t="s">
        <v>202</v>
      </c>
      <c r="B7" s="65" t="s">
        <v>201</v>
      </c>
      <c r="C7" s="66">
        <v>1892496.1126135299</v>
      </c>
      <c r="D7" s="66">
        <v>1865409.4477003999</v>
      </c>
      <c r="E7" s="66">
        <v>2125915.0502474797</v>
      </c>
      <c r="F7" s="66">
        <v>2158924.2625890803</v>
      </c>
      <c r="G7" s="66">
        <v>1992509.3295920566</v>
      </c>
      <c r="H7" s="66">
        <v>2450803.5219585998</v>
      </c>
      <c r="I7" s="66">
        <v>2110436.53382956</v>
      </c>
      <c r="J7" s="66">
        <v>2113316.3017870537</v>
      </c>
      <c r="K7" s="66">
        <v>2068048.4203340197</v>
      </c>
      <c r="L7" s="66">
        <v>2843860.7066503596</v>
      </c>
      <c r="M7" s="66">
        <v>2552778.04025432</v>
      </c>
      <c r="N7" s="66">
        <v>2391500.7951410403</v>
      </c>
    </row>
    <row r="8" spans="1:14" ht="19" x14ac:dyDescent="0.35">
      <c r="A8" s="64" t="s">
        <v>202</v>
      </c>
      <c r="B8" s="65" t="s">
        <v>202</v>
      </c>
      <c r="C8" s="67">
        <v>505721.06510170997</v>
      </c>
      <c r="D8" s="67">
        <v>537571.96549144003</v>
      </c>
      <c r="E8" s="67">
        <v>654340.19943577005</v>
      </c>
      <c r="F8" s="67">
        <v>673148.54224995989</v>
      </c>
      <c r="G8" s="67">
        <v>617233.05240167642</v>
      </c>
      <c r="H8" s="67">
        <v>620739.95524051995</v>
      </c>
      <c r="I8" s="67">
        <v>684046.06135634996</v>
      </c>
      <c r="J8" s="67">
        <v>770356.00963908713</v>
      </c>
      <c r="K8" s="67">
        <v>820168.0759848</v>
      </c>
      <c r="L8" s="67">
        <v>863714.54181406007</v>
      </c>
      <c r="M8" s="67">
        <v>825418.65313717001</v>
      </c>
      <c r="N8" s="67">
        <v>808050.65787976002</v>
      </c>
    </row>
    <row r="9" spans="1:14" x14ac:dyDescent="0.2">
      <c r="A9" s="7"/>
      <c r="B9" s="63" t="s">
        <v>203</v>
      </c>
      <c r="C9" s="68">
        <f>SUM(C5:C8)</f>
        <v>22909469.04822509</v>
      </c>
      <c r="D9" s="68">
        <f t="shared" ref="D9:N9" si="0">SUM(D5:D8)</f>
        <v>22186789.825784601</v>
      </c>
      <c r="E9" s="68">
        <f t="shared" si="0"/>
        <v>42941614.473320909</v>
      </c>
      <c r="F9" s="68">
        <f t="shared" si="0"/>
        <v>39683383.447612822</v>
      </c>
      <c r="G9" s="68">
        <f t="shared" si="0"/>
        <v>36558876.605316013</v>
      </c>
      <c r="H9" s="68">
        <f t="shared" si="0"/>
        <v>41421004.200460494</v>
      </c>
      <c r="I9" s="68">
        <f t="shared" si="0"/>
        <v>38153926.932347387</v>
      </c>
      <c r="J9" s="68">
        <f t="shared" si="0"/>
        <v>36261849.199375458</v>
      </c>
      <c r="K9" s="68">
        <f t="shared" si="0"/>
        <v>36682073.329558358</v>
      </c>
      <c r="L9" s="68">
        <f t="shared" si="0"/>
        <v>31815168.679956831</v>
      </c>
      <c r="M9" s="68">
        <f t="shared" si="0"/>
        <v>30962400.063221727</v>
      </c>
      <c r="N9" s="68">
        <f t="shared" si="0"/>
        <v>37222238.561525919</v>
      </c>
    </row>
    <row r="10" spans="1:14" x14ac:dyDescent="0.2">
      <c r="A10" s="7"/>
      <c r="B10" s="63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</row>
    <row r="11" spans="1:14" x14ac:dyDescent="0.2">
      <c r="A11" s="64" t="s">
        <v>282</v>
      </c>
      <c r="B11" s="63" t="s">
        <v>283</v>
      </c>
      <c r="C11" s="66">
        <v>695202.09916466638</v>
      </c>
      <c r="D11" s="66">
        <v>778308.78754294571</v>
      </c>
      <c r="E11" s="66">
        <v>1216283.9252952829</v>
      </c>
      <c r="F11" s="66">
        <v>1323962.9187785313</v>
      </c>
      <c r="G11" s="66">
        <v>1456644.2761903135</v>
      </c>
      <c r="H11" s="66">
        <v>1386216.7258360106</v>
      </c>
      <c r="I11" s="66">
        <v>1440745.0705474834</v>
      </c>
      <c r="J11" s="66">
        <v>1565817.8595707561</v>
      </c>
      <c r="K11" s="66">
        <v>1532598.6435003371</v>
      </c>
      <c r="L11" s="66">
        <v>1510127.7009924897</v>
      </c>
      <c r="M11" s="66">
        <v>1461583.59427637</v>
      </c>
      <c r="N11" s="66">
        <v>1438348.782879788</v>
      </c>
    </row>
    <row r="12" spans="1:14" x14ac:dyDescent="0.2">
      <c r="A12" s="7"/>
      <c r="B12" s="63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</row>
    <row r="13" spans="1:14" x14ac:dyDescent="0.2">
      <c r="A13" s="7"/>
      <c r="B13" s="69" t="s">
        <v>205</v>
      </c>
      <c r="C13" s="70">
        <f>+C9+C11</f>
        <v>23604671.147389755</v>
      </c>
      <c r="D13" s="70">
        <f t="shared" ref="D13:N13" si="1">+D9+D11</f>
        <v>22965098.613327548</v>
      </c>
      <c r="E13" s="70">
        <f t="shared" si="1"/>
        <v>44157898.398616195</v>
      </c>
      <c r="F13" s="70">
        <f t="shared" si="1"/>
        <v>41007346.366391353</v>
      </c>
      <c r="G13" s="70">
        <f t="shared" si="1"/>
        <v>38015520.881506324</v>
      </c>
      <c r="H13" s="70">
        <f t="shared" si="1"/>
        <v>42807220.926296502</v>
      </c>
      <c r="I13" s="70">
        <f t="shared" si="1"/>
        <v>39594672.002894871</v>
      </c>
      <c r="J13" s="70">
        <f t="shared" si="1"/>
        <v>37827667.058946215</v>
      </c>
      <c r="K13" s="70">
        <f t="shared" si="1"/>
        <v>38214671.973058693</v>
      </c>
      <c r="L13" s="70">
        <f t="shared" si="1"/>
        <v>33325296.380949322</v>
      </c>
      <c r="M13" s="70">
        <f t="shared" si="1"/>
        <v>32423983.657498095</v>
      </c>
      <c r="N13" s="70">
        <f t="shared" si="1"/>
        <v>38660587.344405703</v>
      </c>
    </row>
    <row r="14" spans="1:14" x14ac:dyDescent="0.2">
      <c r="A14" s="10"/>
      <c r="B14" s="69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</row>
    <row r="15" spans="1:14" x14ac:dyDescent="0.2">
      <c r="A15" s="10"/>
      <c r="B15" s="69" t="s">
        <v>284</v>
      </c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</row>
    <row r="16" spans="1:14" x14ac:dyDescent="0.2">
      <c r="A16" s="10"/>
      <c r="B16" s="63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</row>
    <row r="17" spans="1:14" x14ac:dyDescent="0.2">
      <c r="A17" s="64" t="s">
        <v>285</v>
      </c>
      <c r="B17" s="65" t="s">
        <v>207</v>
      </c>
      <c r="C17" s="66">
        <v>1199750.7397974897</v>
      </c>
      <c r="D17" s="66">
        <v>1107655.8398903199</v>
      </c>
      <c r="E17" s="66">
        <v>2248315.8282097392</v>
      </c>
      <c r="F17" s="66">
        <v>2088903.1418578005</v>
      </c>
      <c r="G17" s="66">
        <v>1449377.6349258246</v>
      </c>
      <c r="H17" s="66">
        <v>2154715.5054380801</v>
      </c>
      <c r="I17" s="66">
        <v>2447961.2043611696</v>
      </c>
      <c r="J17" s="66">
        <v>1547025.6643313305</v>
      </c>
      <c r="K17" s="66">
        <v>2109751.10377084</v>
      </c>
      <c r="L17" s="66">
        <v>1594361.9562822497</v>
      </c>
      <c r="M17" s="66">
        <v>1735542.8281862894</v>
      </c>
      <c r="N17" s="66">
        <v>2168978.8983629607</v>
      </c>
    </row>
    <row r="18" spans="1:14" x14ac:dyDescent="0.2">
      <c r="A18" s="64" t="s">
        <v>211</v>
      </c>
      <c r="B18" s="65" t="s">
        <v>208</v>
      </c>
      <c r="C18" s="66">
        <v>10634910.736155801</v>
      </c>
      <c r="D18" s="66">
        <v>10799157.336576501</v>
      </c>
      <c r="E18" s="66">
        <v>10970167.869631799</v>
      </c>
      <c r="F18" s="66">
        <v>9922116.9870292004</v>
      </c>
      <c r="G18" s="66">
        <v>9398451.0292538274</v>
      </c>
      <c r="H18" s="66">
        <v>13293638.127353899</v>
      </c>
      <c r="I18" s="66">
        <v>12311647.366178699</v>
      </c>
      <c r="J18" s="66">
        <v>13143155.893240495</v>
      </c>
      <c r="K18" s="66">
        <v>12829648.272124803</v>
      </c>
      <c r="L18" s="66">
        <v>11865925.048821241</v>
      </c>
      <c r="M18" s="66">
        <v>12586696.158442982</v>
      </c>
      <c r="N18" s="66">
        <v>14033557.076026481</v>
      </c>
    </row>
    <row r="19" spans="1:14" x14ac:dyDescent="0.2">
      <c r="A19" s="64" t="s">
        <v>211</v>
      </c>
      <c r="B19" s="6" t="s">
        <v>209</v>
      </c>
      <c r="C19" s="66">
        <v>143028.35999999999</v>
      </c>
      <c r="D19" s="66">
        <v>130710.74</v>
      </c>
      <c r="E19" s="66">
        <v>381198.16000000003</v>
      </c>
      <c r="F19" s="66">
        <v>316637.77</v>
      </c>
      <c r="G19" s="66">
        <v>134153.1</v>
      </c>
      <c r="H19" s="66">
        <v>225273.58</v>
      </c>
      <c r="I19" s="66">
        <v>166992.94</v>
      </c>
      <c r="J19" s="66">
        <v>87791.25</v>
      </c>
      <c r="K19" s="66">
        <v>166214.23000000001</v>
      </c>
      <c r="L19" s="66">
        <v>155083.01999999999</v>
      </c>
      <c r="M19" s="66">
        <v>186995.7</v>
      </c>
      <c r="N19" s="66">
        <v>288881.50224887999</v>
      </c>
    </row>
    <row r="20" spans="1:14" x14ac:dyDescent="0.2">
      <c r="A20" s="64" t="s">
        <v>211</v>
      </c>
      <c r="B20" s="6" t="s">
        <v>210</v>
      </c>
      <c r="C20" s="66">
        <v>104601.72</v>
      </c>
      <c r="D20" s="66">
        <v>209203.58000000002</v>
      </c>
      <c r="E20" s="66">
        <v>172763.84</v>
      </c>
      <c r="F20" s="66">
        <v>241150.83999999997</v>
      </c>
      <c r="G20" s="66">
        <v>662835.89</v>
      </c>
      <c r="H20" s="66">
        <v>865611.82</v>
      </c>
      <c r="I20" s="66">
        <v>898785.83413422992</v>
      </c>
      <c r="J20" s="66">
        <v>1029770.8299607601</v>
      </c>
      <c r="K20" s="66">
        <v>1199135.6099999999</v>
      </c>
      <c r="L20" s="66">
        <v>1048148.2225</v>
      </c>
      <c r="M20" s="66">
        <v>1138472.3025</v>
      </c>
      <c r="N20" s="66">
        <v>1328926.0526824801</v>
      </c>
    </row>
    <row r="21" spans="1:14" ht="19" x14ac:dyDescent="0.35">
      <c r="A21" s="64" t="s">
        <v>211</v>
      </c>
      <c r="B21" s="65" t="s">
        <v>211</v>
      </c>
      <c r="C21" s="67">
        <v>1649522.15135919</v>
      </c>
      <c r="D21" s="67">
        <v>1850121.9795514599</v>
      </c>
      <c r="E21" s="67">
        <v>2198384.6782082096</v>
      </c>
      <c r="F21" s="67">
        <v>1905928.2357722202</v>
      </c>
      <c r="G21" s="67">
        <v>2164453.5466438583</v>
      </c>
      <c r="H21" s="67">
        <v>2630929.3641837998</v>
      </c>
      <c r="I21" s="67">
        <v>1946910.9799287599</v>
      </c>
      <c r="J21" s="67">
        <v>2098972.4676754498</v>
      </c>
      <c r="K21" s="67">
        <v>3183843.1234538602</v>
      </c>
      <c r="L21" s="67">
        <v>1886703.6713903802</v>
      </c>
      <c r="M21" s="67">
        <v>1751688.2006451699</v>
      </c>
      <c r="N21" s="67">
        <v>3003245</v>
      </c>
    </row>
    <row r="22" spans="1:14" x14ac:dyDescent="0.2">
      <c r="A22" s="10"/>
      <c r="B22" s="63" t="s">
        <v>212</v>
      </c>
      <c r="C22" s="68">
        <f>SUM(C17:C21)</f>
        <v>13731813.70731248</v>
      </c>
      <c r="D22" s="68">
        <f t="shared" ref="D22:N22" si="2">SUM(D17:D21)</f>
        <v>14096849.476018282</v>
      </c>
      <c r="E22" s="68">
        <f t="shared" si="2"/>
        <v>15970830.376049748</v>
      </c>
      <c r="F22" s="68">
        <f t="shared" si="2"/>
        <v>14474736.974659221</v>
      </c>
      <c r="G22" s="68">
        <f t="shared" si="2"/>
        <v>13809271.200823512</v>
      </c>
      <c r="H22" s="68">
        <f t="shared" si="2"/>
        <v>19170168.396975778</v>
      </c>
      <c r="I22" s="68">
        <f t="shared" si="2"/>
        <v>17772298.324602857</v>
      </c>
      <c r="J22" s="68">
        <f t="shared" si="2"/>
        <v>17906716.105208036</v>
      </c>
      <c r="K22" s="68">
        <f t="shared" si="2"/>
        <v>19488592.339349501</v>
      </c>
      <c r="L22" s="68">
        <f t="shared" si="2"/>
        <v>16550221.918993872</v>
      </c>
      <c r="M22" s="68">
        <f t="shared" si="2"/>
        <v>17399395.189774439</v>
      </c>
      <c r="N22" s="68">
        <f t="shared" si="2"/>
        <v>20823588.529320803</v>
      </c>
    </row>
    <row r="23" spans="1:14" x14ac:dyDescent="0.2">
      <c r="A23" s="10"/>
      <c r="B23" s="63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</row>
    <row r="24" spans="1:14" x14ac:dyDescent="0.2">
      <c r="A24" s="10"/>
      <c r="B24" s="63" t="s">
        <v>286</v>
      </c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</row>
    <row r="25" spans="1:14" x14ac:dyDescent="0.2">
      <c r="A25" s="10"/>
      <c r="B25" s="7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</row>
    <row r="26" spans="1:14" x14ac:dyDescent="0.2">
      <c r="A26" s="64" t="str">
        <f t="shared" ref="A26:A30" si="3">+B26</f>
        <v>Common Stock</v>
      </c>
      <c r="B26" s="65" t="s">
        <v>214</v>
      </c>
      <c r="C26" s="66">
        <v>1686643.26</v>
      </c>
      <c r="D26" s="66">
        <v>1748572.47</v>
      </c>
      <c r="E26" s="66">
        <v>1790418.23</v>
      </c>
      <c r="F26" s="66">
        <v>5770354.6999999993</v>
      </c>
      <c r="G26" s="66">
        <v>5822016.9973809998</v>
      </c>
      <c r="H26" s="66">
        <v>5883510.6724939998</v>
      </c>
      <c r="I26" s="66">
        <v>5982920.7899999991</v>
      </c>
      <c r="J26" s="66">
        <v>6047877.1014123596</v>
      </c>
      <c r="K26" s="66">
        <v>6108350.855785599</v>
      </c>
      <c r="L26" s="66">
        <v>6163245.38844225</v>
      </c>
      <c r="M26" s="66">
        <v>6228369.71148095</v>
      </c>
      <c r="N26" s="66">
        <v>6334941.97526496</v>
      </c>
    </row>
    <row r="27" spans="1:14" x14ac:dyDescent="0.2">
      <c r="A27" s="64" t="str">
        <f t="shared" si="3"/>
        <v>Distributions</v>
      </c>
      <c r="B27" s="71" t="s">
        <v>215</v>
      </c>
      <c r="C27" s="66">
        <v>-1091282.68</v>
      </c>
      <c r="D27" s="66">
        <v>-1091282.68</v>
      </c>
      <c r="E27" s="66">
        <v>-1091282.68</v>
      </c>
      <c r="F27" s="66">
        <v>-1091282.68</v>
      </c>
      <c r="G27" s="66">
        <v>-1091282.68</v>
      </c>
      <c r="H27" s="66">
        <v>-1091282.68</v>
      </c>
      <c r="I27" s="66">
        <v>-1091282.68</v>
      </c>
      <c r="J27" s="66">
        <v>-1091282.68</v>
      </c>
      <c r="K27" s="66">
        <v>-1091282.68</v>
      </c>
      <c r="L27" s="66">
        <v>-1091282.68</v>
      </c>
      <c r="M27" s="66">
        <v>-1091282.68</v>
      </c>
      <c r="N27" s="66">
        <v>-1091282.68</v>
      </c>
    </row>
    <row r="28" spans="1:14" x14ac:dyDescent="0.2">
      <c r="A28" s="64" t="str">
        <f t="shared" si="3"/>
        <v>Retained Earnings</v>
      </c>
      <c r="B28" s="65" t="s">
        <v>216</v>
      </c>
      <c r="C28" s="66">
        <v>-10620014.178172117</v>
      </c>
      <c r="D28" s="66">
        <v>-10620014.178172117</v>
      </c>
      <c r="E28" s="66">
        <v>-10620014.178172117</v>
      </c>
      <c r="F28" s="66">
        <v>-10620014.178172117</v>
      </c>
      <c r="G28" s="66">
        <v>-10620014.178172117</v>
      </c>
      <c r="H28" s="66">
        <v>-10620014.178172117</v>
      </c>
      <c r="I28" s="66">
        <v>-10620014.178172117</v>
      </c>
      <c r="J28" s="66">
        <v>-10620014.178172117</v>
      </c>
      <c r="K28" s="66">
        <v>-10620014.178172117</v>
      </c>
      <c r="L28" s="66">
        <v>-10620014.178172117</v>
      </c>
      <c r="M28" s="66">
        <v>-10620014.178172117</v>
      </c>
      <c r="N28" s="66">
        <v>-10620014.178172117</v>
      </c>
    </row>
    <row r="29" spans="1:14" x14ac:dyDescent="0.2">
      <c r="A29" s="64" t="str">
        <f t="shared" si="3"/>
        <v>Preferred Stock</v>
      </c>
      <c r="B29" s="65" t="s">
        <v>217</v>
      </c>
      <c r="C29" s="66">
        <v>20595997.060000002</v>
      </c>
      <c r="D29" s="66">
        <v>20595997.060000002</v>
      </c>
      <c r="E29" s="66">
        <v>40491774.079999998</v>
      </c>
      <c r="F29" s="66">
        <v>40456000.079999998</v>
      </c>
      <c r="G29" s="66">
        <v>40456000.079999998</v>
      </c>
      <c r="H29" s="66">
        <v>40456000.079999998</v>
      </c>
      <c r="I29" s="66">
        <v>40456000.079999998</v>
      </c>
      <c r="J29" s="66">
        <v>40456000.079999998</v>
      </c>
      <c r="K29" s="66">
        <v>40456000.079999998</v>
      </c>
      <c r="L29" s="66">
        <v>40456000.079999998</v>
      </c>
      <c r="M29" s="66">
        <v>40456000.079999998</v>
      </c>
      <c r="N29" s="66">
        <v>45455999.140000001</v>
      </c>
    </row>
    <row r="30" spans="1:14" ht="19" x14ac:dyDescent="0.35">
      <c r="A30" s="64" t="str">
        <f t="shared" si="3"/>
        <v>Accumulated Other Comprehensive Income</v>
      </c>
      <c r="B30" s="65" t="s">
        <v>190</v>
      </c>
      <c r="C30" s="67">
        <v>-698486.02318000665</v>
      </c>
      <c r="D30" s="67">
        <v>-1765023.6828378181</v>
      </c>
      <c r="E30" s="67">
        <v>-2383827.7876710403</v>
      </c>
      <c r="F30" s="67">
        <v>-7982448.901626952</v>
      </c>
      <c r="G30" s="67">
        <v>-10360470.507308608</v>
      </c>
      <c r="H30" s="67">
        <v>-10991160.546503022</v>
      </c>
      <c r="I30" s="67">
        <v>-12905251.158512732</v>
      </c>
      <c r="J30" s="67">
        <v>-14871629.553171413</v>
      </c>
      <c r="K30" s="67">
        <v>-16126974.436436154</v>
      </c>
      <c r="L30" s="67">
        <v>-18132875.584008638</v>
      </c>
      <c r="M30" s="67">
        <v>-19948484.059871674</v>
      </c>
      <c r="N30" s="67">
        <v>-22242646</v>
      </c>
    </row>
    <row r="31" spans="1:14" x14ac:dyDescent="0.2">
      <c r="A31" s="7"/>
      <c r="B31" s="69" t="s">
        <v>218</v>
      </c>
      <c r="C31" s="68">
        <f>SUM(C26:C30)</f>
        <v>9872857.4386478793</v>
      </c>
      <c r="D31" s="68">
        <f t="shared" ref="D31:N31" si="4">SUM(D26:D30)</f>
        <v>8868248.9889900684</v>
      </c>
      <c r="E31" s="68">
        <f t="shared" si="4"/>
        <v>28187067.664156843</v>
      </c>
      <c r="F31" s="68">
        <f t="shared" si="4"/>
        <v>26532609.020200931</v>
      </c>
      <c r="G31" s="68">
        <f t="shared" si="4"/>
        <v>24206249.711900271</v>
      </c>
      <c r="H31" s="68">
        <f t="shared" si="4"/>
        <v>23637053.347818859</v>
      </c>
      <c r="I31" s="68">
        <f t="shared" si="4"/>
        <v>21822372.853315145</v>
      </c>
      <c r="J31" s="68">
        <f t="shared" si="4"/>
        <v>19920950.770068832</v>
      </c>
      <c r="K31" s="68">
        <f t="shared" si="4"/>
        <v>18726079.641177326</v>
      </c>
      <c r="L31" s="68">
        <f t="shared" si="4"/>
        <v>16775073.02626149</v>
      </c>
      <c r="M31" s="68">
        <f t="shared" si="4"/>
        <v>15024588.873437159</v>
      </c>
      <c r="N31" s="68">
        <f t="shared" si="4"/>
        <v>17836998.257092841</v>
      </c>
    </row>
    <row r="32" spans="1:14" x14ac:dyDescent="0.2">
      <c r="A32" s="7"/>
      <c r="B32" s="69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</row>
    <row r="33" spans="1:14" x14ac:dyDescent="0.2">
      <c r="A33" s="72"/>
      <c r="B33" s="69" t="s">
        <v>287</v>
      </c>
      <c r="C33" s="73">
        <f>+C22+C31</f>
        <v>23604671.145960361</v>
      </c>
      <c r="D33" s="73">
        <f t="shared" ref="D33:N33" si="5">+D22+D31</f>
        <v>22965098.465008348</v>
      </c>
      <c r="E33" s="73">
        <f t="shared" si="5"/>
        <v>44157898.040206589</v>
      </c>
      <c r="F33" s="73">
        <f t="shared" si="5"/>
        <v>41007345.99486015</v>
      </c>
      <c r="G33" s="73">
        <f t="shared" si="5"/>
        <v>38015520.91272378</v>
      </c>
      <c r="H33" s="73">
        <f t="shared" si="5"/>
        <v>42807221.744794637</v>
      </c>
      <c r="I33" s="73">
        <f t="shared" si="5"/>
        <v>39594671.177918002</v>
      </c>
      <c r="J33" s="73">
        <f t="shared" si="5"/>
        <v>37827666.875276864</v>
      </c>
      <c r="K33" s="73">
        <f t="shared" si="5"/>
        <v>38214671.980526827</v>
      </c>
      <c r="L33" s="73">
        <f t="shared" si="5"/>
        <v>33325294.945255361</v>
      </c>
      <c r="M33" s="73">
        <f t="shared" si="5"/>
        <v>32423984.063211598</v>
      </c>
      <c r="N33" s="73">
        <f t="shared" si="5"/>
        <v>38660586.78641364</v>
      </c>
    </row>
    <row r="34" spans="1:14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CEBED-3BFF-C34D-8F5E-5F57C7F454E2}">
  <dimension ref="A1:X34"/>
  <sheetViews>
    <sheetView workbookViewId="0">
      <selection activeCell="A2" sqref="A2"/>
    </sheetView>
  </sheetViews>
  <sheetFormatPr baseColWidth="10" defaultRowHeight="16" x14ac:dyDescent="0.2"/>
  <cols>
    <col min="3" max="14" width="11.5" bestFit="1" customWidth="1"/>
  </cols>
  <sheetData>
    <row r="1" spans="1:24" x14ac:dyDescent="0.2">
      <c r="A1" s="74" t="s">
        <v>339</v>
      </c>
      <c r="B1" s="75"/>
      <c r="C1" s="136">
        <v>43131</v>
      </c>
      <c r="D1" s="136">
        <v>43159</v>
      </c>
      <c r="E1" s="136">
        <v>43190</v>
      </c>
      <c r="F1" s="136">
        <v>43220</v>
      </c>
      <c r="G1" s="136">
        <v>43251</v>
      </c>
      <c r="H1" s="136">
        <v>43281</v>
      </c>
      <c r="I1" s="136">
        <v>43312</v>
      </c>
      <c r="J1" s="136">
        <v>43343</v>
      </c>
      <c r="K1" s="136">
        <v>43373</v>
      </c>
      <c r="L1" s="136">
        <v>43404</v>
      </c>
      <c r="M1" s="136">
        <v>43434</v>
      </c>
      <c r="N1" s="136">
        <v>43465</v>
      </c>
      <c r="O1" s="60"/>
      <c r="P1" s="60"/>
      <c r="Q1" s="60"/>
      <c r="R1" s="60"/>
      <c r="S1" s="60"/>
      <c r="T1" s="60"/>
      <c r="U1" s="60"/>
      <c r="V1" s="60"/>
      <c r="W1" s="60"/>
      <c r="X1" s="60"/>
    </row>
    <row r="2" spans="1:24" x14ac:dyDescent="0.2">
      <c r="A2" s="74"/>
      <c r="B2" s="76" t="s">
        <v>198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4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x14ac:dyDescent="0.2">
      <c r="A3" s="64" t="str">
        <f>+B3</f>
        <v>Cash</v>
      </c>
      <c r="B3" s="77" t="s">
        <v>199</v>
      </c>
      <c r="C3" s="78">
        <v>71082843.164804131</v>
      </c>
      <c r="D3" s="78">
        <v>68521208.891860515</v>
      </c>
      <c r="E3" s="78">
        <v>66225221.013008937</v>
      </c>
      <c r="F3" s="78">
        <v>62879177.276078522</v>
      </c>
      <c r="G3" s="78">
        <v>61720876.67176988</v>
      </c>
      <c r="H3" s="78">
        <v>59619181.889186889</v>
      </c>
      <c r="I3" s="78">
        <v>52701993.053037956</v>
      </c>
      <c r="J3" s="78">
        <v>50109629.447074704</v>
      </c>
      <c r="K3" s="78">
        <v>48022346.798252128</v>
      </c>
      <c r="L3" s="78">
        <v>43943835.585721016</v>
      </c>
      <c r="M3" s="78">
        <v>43538754.829829119</v>
      </c>
      <c r="N3" s="78">
        <v>43243282.425238185</v>
      </c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x14ac:dyDescent="0.2">
      <c r="A4" s="64" t="s">
        <v>281</v>
      </c>
      <c r="B4" s="77" t="s">
        <v>200</v>
      </c>
      <c r="C4" s="78">
        <v>6499653.3641795898</v>
      </c>
      <c r="D4" s="78">
        <v>4928314.0786582092</v>
      </c>
      <c r="E4" s="78">
        <v>6954510.3798082937</v>
      </c>
      <c r="F4" s="78">
        <v>8858091.4280236792</v>
      </c>
      <c r="G4" s="78">
        <v>5328641.3684219578</v>
      </c>
      <c r="H4" s="78">
        <v>8570471.2787467502</v>
      </c>
      <c r="I4" s="78">
        <v>9405199.2083297595</v>
      </c>
      <c r="J4" s="78">
        <v>6605458.0332028046</v>
      </c>
      <c r="K4" s="78">
        <v>13779115.679337518</v>
      </c>
      <c r="L4" s="78">
        <v>12423965.127093269</v>
      </c>
      <c r="M4" s="78">
        <v>8552562.763042273</v>
      </c>
      <c r="N4" s="78">
        <v>16934043.889962122</v>
      </c>
      <c r="O4" s="7"/>
      <c r="P4" s="7"/>
      <c r="Q4" s="7"/>
      <c r="R4" s="7"/>
      <c r="S4" s="7"/>
      <c r="T4" s="7"/>
      <c r="U4" s="7"/>
      <c r="V4" s="7"/>
      <c r="W4" s="7"/>
      <c r="X4" s="7"/>
    </row>
    <row r="5" spans="1:24" x14ac:dyDescent="0.2">
      <c r="A5" s="64" t="s">
        <v>202</v>
      </c>
      <c r="B5" s="77" t="s">
        <v>201</v>
      </c>
      <c r="C5" s="79">
        <v>2736623.3835864402</v>
      </c>
      <c r="D5" s="79">
        <v>3223230.8762153229</v>
      </c>
      <c r="E5" s="79">
        <v>3662240.2661813162</v>
      </c>
      <c r="F5" s="79">
        <v>3710949.5482708178</v>
      </c>
      <c r="G5" s="79">
        <v>3754790.8724020459</v>
      </c>
      <c r="H5" s="79">
        <v>4433269.4410640094</v>
      </c>
      <c r="I5" s="79">
        <v>5581617.6775617599</v>
      </c>
      <c r="J5" s="79">
        <v>5256405.4795503598</v>
      </c>
      <c r="K5" s="79">
        <v>4483941.6273481278</v>
      </c>
      <c r="L5" s="79">
        <v>6073415.2878430197</v>
      </c>
      <c r="M5" s="79">
        <v>6017702.5987484157</v>
      </c>
      <c r="N5" s="79">
        <v>5116382.8263661545</v>
      </c>
      <c r="O5" s="62"/>
      <c r="P5" s="62"/>
      <c r="Q5" s="62"/>
      <c r="R5" s="62"/>
      <c r="S5" s="62"/>
      <c r="T5" s="62"/>
      <c r="U5" s="62"/>
      <c r="V5" s="62"/>
      <c r="W5" s="62"/>
      <c r="X5" s="62"/>
    </row>
    <row r="6" spans="1:24" ht="19" x14ac:dyDescent="0.35">
      <c r="A6" s="64" t="s">
        <v>202</v>
      </c>
      <c r="B6" s="77" t="s">
        <v>202</v>
      </c>
      <c r="C6" s="80">
        <v>2683703.3489445103</v>
      </c>
      <c r="D6" s="80">
        <v>3028905.6283561778</v>
      </c>
      <c r="E6" s="80">
        <v>4426447.8763779365</v>
      </c>
      <c r="F6" s="80">
        <v>3907928.6184382797</v>
      </c>
      <c r="G6" s="80">
        <v>4054377.1232416797</v>
      </c>
      <c r="H6" s="80">
        <v>4814786.0590091357</v>
      </c>
      <c r="I6" s="80">
        <v>5470185.6678060684</v>
      </c>
      <c r="J6" s="80">
        <v>5218116.1529937601</v>
      </c>
      <c r="K6" s="80">
        <v>5499156.2282811664</v>
      </c>
      <c r="L6" s="80">
        <v>5560750.89534513</v>
      </c>
      <c r="M6" s="80">
        <v>5667832.0007695258</v>
      </c>
      <c r="N6" s="80">
        <v>5118472.9828567114</v>
      </c>
      <c r="O6" s="62"/>
      <c r="P6" s="62"/>
      <c r="Q6" s="62"/>
      <c r="R6" s="62"/>
      <c r="S6" s="62"/>
      <c r="T6" s="62"/>
      <c r="U6" s="62"/>
      <c r="V6" s="62"/>
      <c r="W6" s="62"/>
      <c r="X6" s="62"/>
    </row>
    <row r="7" spans="1:24" x14ac:dyDescent="0.2">
      <c r="A7" s="7"/>
      <c r="B7" s="76" t="s">
        <v>203</v>
      </c>
      <c r="C7" s="78">
        <f t="shared" ref="C7:N7" si="0">SUM(C3:C6)</f>
        <v>83002823.261514679</v>
      </c>
      <c r="D7" s="78">
        <f t="shared" si="0"/>
        <v>79701659.475090221</v>
      </c>
      <c r="E7" s="78">
        <f t="shared" si="0"/>
        <v>81268419.535376489</v>
      </c>
      <c r="F7" s="78">
        <f t="shared" si="0"/>
        <v>79356146.870811298</v>
      </c>
      <c r="G7" s="78">
        <f t="shared" si="0"/>
        <v>74858686.035835564</v>
      </c>
      <c r="H7" s="78">
        <f t="shared" si="0"/>
        <v>77437708.668006793</v>
      </c>
      <c r="I7" s="78">
        <f t="shared" si="0"/>
        <v>73158995.606735542</v>
      </c>
      <c r="J7" s="78">
        <f t="shared" si="0"/>
        <v>67189609.112821624</v>
      </c>
      <c r="K7" s="78">
        <f t="shared" si="0"/>
        <v>71784560.333218932</v>
      </c>
      <c r="L7" s="78">
        <f t="shared" si="0"/>
        <v>68001966.896002442</v>
      </c>
      <c r="M7" s="78">
        <f t="shared" si="0"/>
        <v>63776852.192389332</v>
      </c>
      <c r="N7" s="78">
        <f t="shared" si="0"/>
        <v>70412182.124423176</v>
      </c>
      <c r="O7" s="62"/>
      <c r="P7" s="62"/>
      <c r="Q7" s="62"/>
      <c r="R7" s="62"/>
      <c r="S7" s="62"/>
      <c r="T7" s="62"/>
      <c r="U7" s="62"/>
      <c r="V7" s="62"/>
      <c r="W7" s="62"/>
      <c r="X7" s="62"/>
    </row>
    <row r="8" spans="1:24" x14ac:dyDescent="0.2">
      <c r="A8" s="7"/>
      <c r="B8" s="76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62"/>
      <c r="P8" s="62"/>
      <c r="Q8" s="62"/>
      <c r="R8" s="62"/>
      <c r="S8" s="62"/>
      <c r="T8" s="62"/>
      <c r="U8" s="62"/>
      <c r="V8" s="62"/>
      <c r="W8" s="62"/>
      <c r="X8" s="62"/>
    </row>
    <row r="9" spans="1:24" ht="19" x14ac:dyDescent="0.35">
      <c r="A9" s="64" t="s">
        <v>282</v>
      </c>
      <c r="B9" s="76" t="s">
        <v>204</v>
      </c>
      <c r="C9" s="80">
        <v>1501553.9964888636</v>
      </c>
      <c r="D9" s="80">
        <v>1467159.6613240084</v>
      </c>
      <c r="E9" s="80">
        <v>1420979.9574486082</v>
      </c>
      <c r="F9" s="80">
        <v>1517161.7859697356</v>
      </c>
      <c r="G9" s="80">
        <v>1510740.1197198879</v>
      </c>
      <c r="H9" s="80">
        <v>1694514.4422280092</v>
      </c>
      <c r="I9" s="80">
        <v>1672079.3628605097</v>
      </c>
      <c r="J9" s="80">
        <v>1632687.3946157249</v>
      </c>
      <c r="K9" s="80">
        <v>1619522.2940592761</v>
      </c>
      <c r="L9" s="80">
        <v>1601841.7194573996</v>
      </c>
      <c r="M9" s="80">
        <v>1562917.0706267098</v>
      </c>
      <c r="N9" s="80">
        <v>1417546.7348570952</v>
      </c>
      <c r="O9" s="62"/>
      <c r="P9" s="62"/>
      <c r="Q9" s="62"/>
      <c r="R9" s="62"/>
      <c r="S9" s="62"/>
      <c r="T9" s="62"/>
      <c r="U9" s="62"/>
      <c r="V9" s="62"/>
      <c r="W9" s="62"/>
      <c r="X9" s="62"/>
    </row>
    <row r="10" spans="1:24" x14ac:dyDescent="0.2">
      <c r="A10" s="7"/>
      <c r="B10" s="76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62"/>
      <c r="P10" s="62"/>
      <c r="Q10" s="62"/>
      <c r="R10" s="62"/>
      <c r="S10" s="62"/>
      <c r="T10" s="62"/>
      <c r="U10" s="62"/>
      <c r="V10" s="62"/>
      <c r="W10" s="62"/>
      <c r="X10" s="62"/>
    </row>
    <row r="11" spans="1:24" x14ac:dyDescent="0.2">
      <c r="A11" s="64" t="s">
        <v>288</v>
      </c>
      <c r="B11" s="76" t="s">
        <v>289</v>
      </c>
      <c r="C11" s="78">
        <v>581887.18039295997</v>
      </c>
      <c r="D11" s="78">
        <v>577598.07216440002</v>
      </c>
      <c r="E11" s="78">
        <v>600372.43370350008</v>
      </c>
      <c r="F11" s="78">
        <v>615267.58401959995</v>
      </c>
      <c r="G11" s="78">
        <v>620285.19011640002</v>
      </c>
      <c r="H11" s="78">
        <v>634171.36667779996</v>
      </c>
      <c r="I11" s="78">
        <v>662503.90239639999</v>
      </c>
      <c r="J11" s="78">
        <v>759034.80996650003</v>
      </c>
      <c r="K11" s="78">
        <v>761314.70276200003</v>
      </c>
      <c r="L11" s="78">
        <v>758484.67865020002</v>
      </c>
      <c r="M11" s="78">
        <v>823929.27859900007</v>
      </c>
      <c r="N11" s="78">
        <v>807620.64999850001</v>
      </c>
      <c r="O11" s="62"/>
      <c r="P11" s="62"/>
      <c r="Q11" s="62"/>
      <c r="R11" s="62"/>
      <c r="S11" s="62"/>
      <c r="T11" s="62"/>
      <c r="U11" s="62"/>
      <c r="V11" s="62"/>
      <c r="W11" s="62"/>
      <c r="X11" s="62"/>
    </row>
    <row r="12" spans="1:24" x14ac:dyDescent="0.2">
      <c r="A12" s="10"/>
      <c r="B12" s="76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62"/>
      <c r="P12" s="62"/>
      <c r="Q12" s="62"/>
      <c r="R12" s="62"/>
      <c r="S12" s="62"/>
      <c r="T12" s="62"/>
      <c r="U12" s="62"/>
      <c r="V12" s="62"/>
      <c r="W12" s="62"/>
      <c r="X12" s="62"/>
    </row>
    <row r="13" spans="1:24" x14ac:dyDescent="0.2">
      <c r="A13" s="10"/>
      <c r="B13" s="81" t="s">
        <v>290</v>
      </c>
      <c r="C13" s="82">
        <f t="shared" ref="C13:N13" si="1">C9+C7+C11</f>
        <v>85086264.438396513</v>
      </c>
      <c r="D13" s="82">
        <f t="shared" si="1"/>
        <v>81746417.208578631</v>
      </c>
      <c r="E13" s="82">
        <f t="shared" si="1"/>
        <v>83289771.926528588</v>
      </c>
      <c r="F13" s="82">
        <f t="shared" si="1"/>
        <v>81488576.240800634</v>
      </c>
      <c r="G13" s="82">
        <f t="shared" si="1"/>
        <v>76989711.345671862</v>
      </c>
      <c r="H13" s="82">
        <f t="shared" si="1"/>
        <v>79766394.476912603</v>
      </c>
      <c r="I13" s="82">
        <f t="shared" si="1"/>
        <v>75493578.871992454</v>
      </c>
      <c r="J13" s="82">
        <f t="shared" si="1"/>
        <v>69581331.317403853</v>
      </c>
      <c r="K13" s="82">
        <f t="shared" si="1"/>
        <v>74165397.330040202</v>
      </c>
      <c r="L13" s="82">
        <f t="shared" si="1"/>
        <v>70362293.294110045</v>
      </c>
      <c r="M13" s="82">
        <f t="shared" si="1"/>
        <v>66163698.541615047</v>
      </c>
      <c r="N13" s="82">
        <f t="shared" si="1"/>
        <v>72637349.509278774</v>
      </c>
      <c r="O13" s="62"/>
      <c r="P13" s="62"/>
      <c r="Q13" s="62"/>
      <c r="R13" s="62"/>
      <c r="S13" s="62"/>
      <c r="T13" s="62"/>
      <c r="U13" s="62"/>
      <c r="V13" s="62"/>
      <c r="W13" s="62"/>
      <c r="X13" s="62"/>
    </row>
    <row r="14" spans="1:24" x14ac:dyDescent="0.2">
      <c r="A14" s="10"/>
      <c r="B14" s="81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62"/>
      <c r="P14" s="62"/>
      <c r="Q14" s="62"/>
      <c r="R14" s="62"/>
      <c r="S14" s="62"/>
      <c r="T14" s="62"/>
      <c r="U14" s="62"/>
      <c r="V14" s="62"/>
      <c r="W14" s="62"/>
      <c r="X14" s="62"/>
    </row>
    <row r="15" spans="1:24" x14ac:dyDescent="0.2">
      <c r="A15" s="74"/>
      <c r="B15" s="81" t="s">
        <v>206</v>
      </c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62"/>
      <c r="P15" s="62"/>
      <c r="Q15" s="62"/>
      <c r="R15" s="62"/>
      <c r="S15" s="62"/>
      <c r="T15" s="62"/>
      <c r="U15" s="62"/>
      <c r="V15" s="62"/>
      <c r="W15" s="62"/>
      <c r="X15" s="62"/>
    </row>
    <row r="16" spans="1:24" x14ac:dyDescent="0.2">
      <c r="A16" s="74"/>
      <c r="B16" s="81" t="s">
        <v>291</v>
      </c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62"/>
      <c r="P16" s="62"/>
      <c r="Q16" s="62"/>
      <c r="R16" s="62"/>
      <c r="S16" s="62"/>
      <c r="T16" s="62"/>
      <c r="U16" s="62"/>
      <c r="V16" s="62"/>
      <c r="W16" s="62"/>
      <c r="X16" s="62"/>
    </row>
    <row r="17" spans="1:24" x14ac:dyDescent="0.2">
      <c r="A17" s="64" t="s">
        <v>285</v>
      </c>
      <c r="B17" s="77" t="s">
        <v>207</v>
      </c>
      <c r="C17" s="78">
        <v>2309388.2984490101</v>
      </c>
      <c r="D17" s="78">
        <v>1973095.4723694301</v>
      </c>
      <c r="E17" s="78">
        <v>2571149.8236594019</v>
      </c>
      <c r="F17" s="78">
        <v>3103250.17930141</v>
      </c>
      <c r="G17" s="78">
        <v>2900020.6119639659</v>
      </c>
      <c r="H17" s="78">
        <v>3238720.1594715682</v>
      </c>
      <c r="I17" s="78">
        <v>2524884.0805018842</v>
      </c>
      <c r="J17" s="78">
        <v>1714358.371751335</v>
      </c>
      <c r="K17" s="78">
        <v>2034129.21168564</v>
      </c>
      <c r="L17" s="78">
        <v>1734490.5117036491</v>
      </c>
      <c r="M17" s="78">
        <v>1009771.492267688</v>
      </c>
      <c r="N17" s="78">
        <v>1288707.004465926</v>
      </c>
      <c r="O17" s="62"/>
      <c r="P17" s="62"/>
      <c r="Q17" s="62"/>
      <c r="R17" s="62"/>
      <c r="S17" s="62"/>
      <c r="T17" s="62"/>
      <c r="U17" s="62"/>
      <c r="V17" s="62"/>
      <c r="W17" s="62"/>
      <c r="X17" s="62"/>
    </row>
    <row r="18" spans="1:24" x14ac:dyDescent="0.2">
      <c r="A18" s="64" t="s">
        <v>211</v>
      </c>
      <c r="B18" s="77" t="s">
        <v>292</v>
      </c>
      <c r="C18" s="78">
        <v>1729622.1499437599</v>
      </c>
      <c r="D18" s="78">
        <v>2617887.6307982928</v>
      </c>
      <c r="E18" s="78">
        <v>2775099.8817273621</v>
      </c>
      <c r="F18" s="78">
        <v>3255246.2924945522</v>
      </c>
      <c r="G18" s="78">
        <v>2542328.3913646042</v>
      </c>
      <c r="H18" s="78">
        <v>2948611.1614738419</v>
      </c>
      <c r="I18" s="78">
        <v>1719206.1794751559</v>
      </c>
      <c r="J18" s="78">
        <v>1516844.259386135</v>
      </c>
      <c r="K18" s="78">
        <v>1386120.3892151059</v>
      </c>
      <c r="L18" s="78">
        <v>1188700.8782667769</v>
      </c>
      <c r="M18" s="78">
        <v>1271132.7620703841</v>
      </c>
      <c r="N18" s="78">
        <v>1575654.394511295</v>
      </c>
      <c r="O18" s="62"/>
      <c r="P18" s="62"/>
      <c r="Q18" s="62"/>
      <c r="R18" s="62"/>
      <c r="S18" s="62"/>
      <c r="T18" s="62"/>
      <c r="U18" s="62"/>
      <c r="V18" s="62"/>
      <c r="W18" s="62"/>
      <c r="X18" s="62"/>
    </row>
    <row r="19" spans="1:24" x14ac:dyDescent="0.2">
      <c r="A19" s="64" t="s">
        <v>211</v>
      </c>
      <c r="B19" s="77" t="s">
        <v>293</v>
      </c>
      <c r="C19" s="78">
        <v>1772568.5580544099</v>
      </c>
      <c r="D19" s="78">
        <v>1325875.271347</v>
      </c>
      <c r="E19" s="78">
        <v>1528508.9407732999</v>
      </c>
      <c r="F19" s="78">
        <v>1349364.7757770501</v>
      </c>
      <c r="G19" s="78">
        <v>1586640.2954961499</v>
      </c>
      <c r="H19" s="78">
        <v>1799986.9036047</v>
      </c>
      <c r="I19" s="78">
        <v>1960342.1076309998</v>
      </c>
      <c r="J19" s="78">
        <v>2030205.9482465999</v>
      </c>
      <c r="K19" s="78">
        <v>2498780.6090331003</v>
      </c>
      <c r="L19" s="78">
        <v>2439361.1957220002</v>
      </c>
      <c r="M19" s="78">
        <v>2476253.3159778002</v>
      </c>
      <c r="N19" s="78">
        <v>3512161.0619386598</v>
      </c>
      <c r="O19" s="62"/>
      <c r="P19" s="62"/>
      <c r="Q19" s="62"/>
      <c r="R19" s="62"/>
      <c r="S19" s="62"/>
      <c r="T19" s="62"/>
      <c r="U19" s="62"/>
      <c r="V19" s="62"/>
      <c r="W19" s="62"/>
      <c r="X19" s="62"/>
    </row>
    <row r="20" spans="1:24" x14ac:dyDescent="0.2">
      <c r="A20" s="64" t="s">
        <v>211</v>
      </c>
      <c r="B20" s="77" t="s">
        <v>208</v>
      </c>
      <c r="C20" s="79">
        <v>13252512.45029776</v>
      </c>
      <c r="D20" s="79">
        <v>12229558.822451003</v>
      </c>
      <c r="E20" s="79">
        <v>14012140.031135444</v>
      </c>
      <c r="F20" s="79">
        <v>14511675.12382515</v>
      </c>
      <c r="G20" s="79">
        <v>13496567.212573325</v>
      </c>
      <c r="H20" s="79">
        <v>14741580.043671414</v>
      </c>
      <c r="I20" s="79">
        <v>15619088.94194942</v>
      </c>
      <c r="J20" s="79">
        <v>13880477.37111338</v>
      </c>
      <c r="K20" s="79">
        <v>17203119.779976889</v>
      </c>
      <c r="L20" s="79">
        <v>17338205.079526756</v>
      </c>
      <c r="M20" s="79">
        <v>15890157.804084202</v>
      </c>
      <c r="N20" s="79">
        <v>21909716.867347427</v>
      </c>
      <c r="O20" s="62"/>
      <c r="P20" s="62"/>
      <c r="Q20" s="62"/>
      <c r="R20" s="62"/>
      <c r="S20" s="62"/>
      <c r="T20" s="62"/>
      <c r="U20" s="62"/>
      <c r="V20" s="62"/>
      <c r="W20" s="62"/>
      <c r="X20" s="62"/>
    </row>
    <row r="21" spans="1:24" ht="19" x14ac:dyDescent="0.35">
      <c r="A21" s="64" t="s">
        <v>211</v>
      </c>
      <c r="B21" s="77" t="s">
        <v>211</v>
      </c>
      <c r="C21" s="80">
        <v>58336.292368229995</v>
      </c>
      <c r="D21" s="80">
        <v>59706.935945649995</v>
      </c>
      <c r="E21" s="80">
        <v>147682.53267719998</v>
      </c>
      <c r="F21" s="80">
        <v>74214.656783450002</v>
      </c>
      <c r="G21" s="80">
        <v>83009.272293500006</v>
      </c>
      <c r="H21" s="80">
        <v>241742.86726224999</v>
      </c>
      <c r="I21" s="80">
        <v>141455.62119755999</v>
      </c>
      <c r="J21" s="80">
        <v>194940.85394599999</v>
      </c>
      <c r="K21" s="80">
        <v>1063469.3021229841</v>
      </c>
      <c r="L21" s="80">
        <v>610577.18909977295</v>
      </c>
      <c r="M21" s="80">
        <v>226205.16033223001</v>
      </c>
      <c r="N21" s="80">
        <v>2255222.2853660751</v>
      </c>
      <c r="O21" s="62"/>
      <c r="P21" s="62"/>
      <c r="Q21" s="62"/>
      <c r="R21" s="62"/>
      <c r="S21" s="62"/>
      <c r="T21" s="62"/>
      <c r="U21" s="62"/>
      <c r="V21" s="62"/>
      <c r="W21" s="62"/>
      <c r="X21" s="62"/>
    </row>
    <row r="22" spans="1:24" x14ac:dyDescent="0.2">
      <c r="A22" s="10"/>
      <c r="B22" s="76" t="s">
        <v>294</v>
      </c>
      <c r="C22" s="79">
        <f t="shared" ref="C22:N22" si="2">SUM(C17:C21)</f>
        <v>19122427.749113169</v>
      </c>
      <c r="D22" s="79">
        <f t="shared" si="2"/>
        <v>18206124.132911373</v>
      </c>
      <c r="E22" s="79">
        <f t="shared" si="2"/>
        <v>21034581.209972706</v>
      </c>
      <c r="F22" s="79">
        <f t="shared" si="2"/>
        <v>22293751.028181612</v>
      </c>
      <c r="G22" s="79">
        <f t="shared" si="2"/>
        <v>20608565.783691548</v>
      </c>
      <c r="H22" s="79">
        <f t="shared" si="2"/>
        <v>22970641.135483775</v>
      </c>
      <c r="I22" s="79">
        <f t="shared" si="2"/>
        <v>21964976.930755019</v>
      </c>
      <c r="J22" s="79">
        <f t="shared" si="2"/>
        <v>19336826.804443449</v>
      </c>
      <c r="K22" s="79">
        <f t="shared" si="2"/>
        <v>24185619.292033721</v>
      </c>
      <c r="L22" s="79">
        <f t="shared" si="2"/>
        <v>23311334.854318954</v>
      </c>
      <c r="M22" s="79">
        <f t="shared" si="2"/>
        <v>20873520.534732305</v>
      </c>
      <c r="N22" s="79">
        <f t="shared" si="2"/>
        <v>30541461.613629378</v>
      </c>
      <c r="O22" s="62"/>
      <c r="P22" s="62"/>
      <c r="Q22" s="62"/>
      <c r="R22" s="62"/>
      <c r="S22" s="62"/>
      <c r="T22" s="62"/>
      <c r="U22" s="62"/>
      <c r="V22" s="62"/>
      <c r="W22" s="62"/>
      <c r="X22" s="62"/>
    </row>
    <row r="23" spans="1:24" x14ac:dyDescent="0.2">
      <c r="A23" s="10"/>
      <c r="B23" s="76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62"/>
      <c r="P23" s="62"/>
      <c r="Q23" s="62"/>
      <c r="R23" s="62"/>
      <c r="S23" s="62"/>
      <c r="T23" s="62"/>
      <c r="U23" s="62"/>
      <c r="V23" s="62"/>
      <c r="W23" s="62"/>
      <c r="X23" s="62"/>
    </row>
    <row r="24" spans="1:24" x14ac:dyDescent="0.2">
      <c r="A24" s="83"/>
      <c r="B24" s="76" t="s">
        <v>295</v>
      </c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62"/>
      <c r="P24" s="62"/>
      <c r="Q24" s="62"/>
      <c r="R24" s="62"/>
      <c r="S24" s="62"/>
      <c r="T24" s="62"/>
      <c r="U24" s="62"/>
      <c r="V24" s="62"/>
      <c r="W24" s="62"/>
      <c r="X24" s="62"/>
    </row>
    <row r="25" spans="1:24" x14ac:dyDescent="0.2">
      <c r="A25" s="83"/>
      <c r="B25" s="76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62"/>
      <c r="P25" s="62"/>
      <c r="Q25" s="62"/>
      <c r="R25" s="62"/>
      <c r="S25" s="62"/>
      <c r="T25" s="62"/>
      <c r="U25" s="62"/>
      <c r="V25" s="62"/>
      <c r="W25" s="62"/>
      <c r="X25" s="62"/>
    </row>
    <row r="26" spans="1:24" x14ac:dyDescent="0.2">
      <c r="A26" s="83"/>
      <c r="B26" s="84" t="s">
        <v>213</v>
      </c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62"/>
      <c r="P26" s="62"/>
      <c r="Q26" s="62"/>
      <c r="R26" s="62"/>
      <c r="S26" s="62"/>
      <c r="T26" s="62"/>
      <c r="U26" s="62"/>
      <c r="V26" s="62"/>
      <c r="W26" s="62"/>
      <c r="X26" s="62"/>
    </row>
    <row r="27" spans="1:24" x14ac:dyDescent="0.2">
      <c r="A27" s="64" t="str">
        <f t="shared" ref="A27:A30" si="3">+B27</f>
        <v>Preferred Stock</v>
      </c>
      <c r="B27" s="85" t="s">
        <v>217</v>
      </c>
      <c r="C27" s="86">
        <v>95488908.75999999</v>
      </c>
      <c r="D27" s="86">
        <v>95441359.039999992</v>
      </c>
      <c r="E27" s="86">
        <v>95414551.49000001</v>
      </c>
      <c r="F27" s="86">
        <v>95337302.99000001</v>
      </c>
      <c r="G27" s="86">
        <v>95336458.640000001</v>
      </c>
      <c r="H27" s="86">
        <v>95336458.640000001</v>
      </c>
      <c r="I27" s="86">
        <v>95336458.640000001</v>
      </c>
      <c r="J27" s="86">
        <v>95336458.640000001</v>
      </c>
      <c r="K27" s="86">
        <v>95336458.640000001</v>
      </c>
      <c r="L27" s="86">
        <v>95336458.640000001</v>
      </c>
      <c r="M27" s="86">
        <v>95336458.640000001</v>
      </c>
      <c r="N27" s="86">
        <v>95336458.640000001</v>
      </c>
      <c r="O27" s="62"/>
      <c r="P27" s="62"/>
      <c r="Q27" s="62"/>
      <c r="R27" s="62"/>
      <c r="S27" s="62"/>
      <c r="T27" s="62"/>
      <c r="U27" s="62"/>
      <c r="V27" s="62"/>
      <c r="W27" s="62"/>
      <c r="X27" s="62"/>
    </row>
    <row r="28" spans="1:24" x14ac:dyDescent="0.2">
      <c r="A28" s="64" t="s">
        <v>214</v>
      </c>
      <c r="B28" s="85" t="s">
        <v>296</v>
      </c>
      <c r="C28" s="78">
        <v>6719332.5334000001</v>
      </c>
      <c r="D28" s="78">
        <v>6797178.6834000004</v>
      </c>
      <c r="E28" s="78">
        <v>6873121.8134000003</v>
      </c>
      <c r="F28" s="78">
        <v>6958458.7133999998</v>
      </c>
      <c r="G28" s="78">
        <v>7059901.0933999997</v>
      </c>
      <c r="H28" s="78">
        <v>7155252.1893999996</v>
      </c>
      <c r="I28" s="78">
        <v>12134716.9494</v>
      </c>
      <c r="J28" s="78">
        <v>11874556.9628</v>
      </c>
      <c r="K28" s="78">
        <v>12159016.162799999</v>
      </c>
      <c r="L28" s="78">
        <v>13467648.5528</v>
      </c>
      <c r="M28" s="78">
        <v>13594969.6928</v>
      </c>
      <c r="N28" s="78">
        <v>13804307.062799999</v>
      </c>
      <c r="O28" s="62"/>
      <c r="P28" s="62"/>
      <c r="Q28" s="62"/>
      <c r="R28" s="62"/>
      <c r="S28" s="62"/>
      <c r="T28" s="62"/>
      <c r="U28" s="62"/>
      <c r="V28" s="62"/>
      <c r="W28" s="62"/>
      <c r="X28" s="62"/>
    </row>
    <row r="29" spans="1:24" x14ac:dyDescent="0.2">
      <c r="A29" s="64" t="str">
        <f t="shared" si="3"/>
        <v>Distributions</v>
      </c>
      <c r="B29" s="87" t="s">
        <v>215</v>
      </c>
      <c r="C29" s="78">
        <v>-1091282.68</v>
      </c>
      <c r="D29" s="78">
        <v>-1091282.68</v>
      </c>
      <c r="E29" s="78">
        <v>-1091282.68</v>
      </c>
      <c r="F29" s="78">
        <v>-1091282.68</v>
      </c>
      <c r="G29" s="78">
        <v>-1091282.68</v>
      </c>
      <c r="H29" s="78">
        <v>-1091282.68</v>
      </c>
      <c r="I29" s="78">
        <v>-1091282.68</v>
      </c>
      <c r="J29" s="78">
        <v>-1091282.68</v>
      </c>
      <c r="K29" s="78">
        <v>-1091282.68</v>
      </c>
      <c r="L29" s="78">
        <v>-1091282.68</v>
      </c>
      <c r="M29" s="78">
        <v>-1091282.68</v>
      </c>
      <c r="N29" s="78">
        <v>-1091282.68</v>
      </c>
      <c r="O29" s="62"/>
      <c r="P29" s="62"/>
      <c r="Q29" s="62"/>
      <c r="R29" s="62"/>
      <c r="S29" s="62"/>
      <c r="T29" s="62"/>
      <c r="U29" s="62"/>
      <c r="V29" s="62"/>
      <c r="W29" s="62"/>
      <c r="X29" s="62"/>
    </row>
    <row r="30" spans="1:24" x14ac:dyDescent="0.2">
      <c r="A30" s="64" t="str">
        <f t="shared" si="3"/>
        <v>Retained Earnings</v>
      </c>
      <c r="B30" s="85" t="s">
        <v>216</v>
      </c>
      <c r="C30" s="86">
        <v>-35382935.4321834</v>
      </c>
      <c r="D30" s="86">
        <v>-37736169.748666503</v>
      </c>
      <c r="E30" s="86">
        <v>-39015694.042288601</v>
      </c>
      <c r="F30" s="86">
        <v>-41950652.577754803</v>
      </c>
      <c r="G30" s="86">
        <v>-44753063.741875596</v>
      </c>
      <c r="H30" s="86">
        <v>-44335652.445096597</v>
      </c>
      <c r="I30" s="86">
        <v>-52572013.200331703</v>
      </c>
      <c r="J30" s="86">
        <v>-55412893.024186403</v>
      </c>
      <c r="K30" s="86">
        <v>-55835197.038929097</v>
      </c>
      <c r="L30" s="86">
        <v>-59970152.546607196</v>
      </c>
      <c r="M30" s="86">
        <v>-62384847.391933203</v>
      </c>
      <c r="N30" s="86">
        <v>-65568421.868788302</v>
      </c>
      <c r="O30" s="62"/>
      <c r="P30" s="62"/>
      <c r="Q30" s="62"/>
      <c r="R30" s="62"/>
      <c r="S30" s="62"/>
      <c r="T30" s="62"/>
      <c r="U30" s="62"/>
      <c r="V30" s="62"/>
      <c r="W30" s="62"/>
      <c r="X30" s="62"/>
    </row>
    <row r="31" spans="1:24" ht="19" x14ac:dyDescent="0.35">
      <c r="A31" s="64" t="s">
        <v>190</v>
      </c>
      <c r="B31" s="85" t="s">
        <v>297</v>
      </c>
      <c r="C31" s="80">
        <v>229813.50641500001</v>
      </c>
      <c r="D31" s="80">
        <v>129207.78543700001</v>
      </c>
      <c r="E31" s="80">
        <v>74494.135116999998</v>
      </c>
      <c r="F31" s="80">
        <v>-59001.233026000002</v>
      </c>
      <c r="G31" s="80">
        <v>-170867.74954400002</v>
      </c>
      <c r="H31" s="80">
        <v>-269022.36287499999</v>
      </c>
      <c r="I31" s="80">
        <v>-279277.76783099998</v>
      </c>
      <c r="J31" s="80">
        <v>-462335.38565300003</v>
      </c>
      <c r="K31" s="80">
        <v>-589217.05063100008</v>
      </c>
      <c r="L31" s="80">
        <v>-691713.52640200011</v>
      </c>
      <c r="M31" s="80">
        <v>-201630.74465300003</v>
      </c>
      <c r="N31" s="80">
        <v>-385173.25836199999</v>
      </c>
      <c r="O31" s="62"/>
      <c r="P31" s="62"/>
      <c r="Q31" s="62"/>
      <c r="R31" s="62"/>
      <c r="S31" s="62"/>
      <c r="T31" s="62"/>
      <c r="U31" s="62"/>
      <c r="V31" s="62"/>
      <c r="W31" s="62"/>
      <c r="X31" s="62"/>
    </row>
    <row r="32" spans="1:24" x14ac:dyDescent="0.2">
      <c r="A32" s="74"/>
      <c r="B32" s="81" t="s">
        <v>218</v>
      </c>
      <c r="C32" s="78">
        <f t="shared" ref="C32:N32" si="4">SUM(C27:C31)</f>
        <v>65963836.687631585</v>
      </c>
      <c r="D32" s="78">
        <f t="shared" si="4"/>
        <v>63540293.08017049</v>
      </c>
      <c r="E32" s="78">
        <f t="shared" si="4"/>
        <v>62255190.716228403</v>
      </c>
      <c r="F32" s="78">
        <f t="shared" si="4"/>
        <v>59194825.212619208</v>
      </c>
      <c r="G32" s="78">
        <f t="shared" si="4"/>
        <v>56381145.561980397</v>
      </c>
      <c r="H32" s="78">
        <f t="shared" si="4"/>
        <v>56795753.341428399</v>
      </c>
      <c r="I32" s="78">
        <f t="shared" si="4"/>
        <v>53528601.941237286</v>
      </c>
      <c r="J32" s="78">
        <f t="shared" si="4"/>
        <v>50244504.51296059</v>
      </c>
      <c r="K32" s="78">
        <f t="shared" si="4"/>
        <v>49979778.033239894</v>
      </c>
      <c r="L32" s="78">
        <f t="shared" si="4"/>
        <v>47050958.4397908</v>
      </c>
      <c r="M32" s="78">
        <f t="shared" si="4"/>
        <v>45253667.51621379</v>
      </c>
      <c r="N32" s="78">
        <f t="shared" si="4"/>
        <v>42095887.895649694</v>
      </c>
      <c r="O32" s="62"/>
      <c r="P32" s="62"/>
      <c r="Q32" s="62"/>
      <c r="R32" s="62"/>
      <c r="S32" s="62"/>
      <c r="T32" s="62"/>
      <c r="U32" s="62"/>
      <c r="V32" s="62"/>
      <c r="W32" s="62"/>
      <c r="X32" s="62"/>
    </row>
    <row r="33" spans="1:24" x14ac:dyDescent="0.2">
      <c r="A33" s="74"/>
      <c r="B33" s="81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62"/>
      <c r="P33" s="62"/>
      <c r="Q33" s="62"/>
      <c r="R33" s="62"/>
      <c r="S33" s="62"/>
      <c r="T33" s="62"/>
      <c r="U33" s="62"/>
      <c r="V33" s="62"/>
      <c r="W33" s="62"/>
      <c r="X33" s="62"/>
    </row>
    <row r="34" spans="1:24" x14ac:dyDescent="0.2">
      <c r="A34" s="74"/>
      <c r="B34" s="81" t="s">
        <v>219</v>
      </c>
      <c r="C34" s="88">
        <f t="shared" ref="C34:N34" si="5">C32+C22</f>
        <v>85086264.43674475</v>
      </c>
      <c r="D34" s="88">
        <f t="shared" si="5"/>
        <v>81746417.213081867</v>
      </c>
      <c r="E34" s="88">
        <f t="shared" si="5"/>
        <v>83289771.926201105</v>
      </c>
      <c r="F34" s="88">
        <f t="shared" si="5"/>
        <v>81488576.240800828</v>
      </c>
      <c r="G34" s="88">
        <f t="shared" si="5"/>
        <v>76989711.345671952</v>
      </c>
      <c r="H34" s="88">
        <f t="shared" si="5"/>
        <v>79766394.476912171</v>
      </c>
      <c r="I34" s="88">
        <f t="shared" si="5"/>
        <v>75493578.871992305</v>
      </c>
      <c r="J34" s="88">
        <f t="shared" si="5"/>
        <v>69581331.317404032</v>
      </c>
      <c r="K34" s="88">
        <f t="shared" si="5"/>
        <v>74165397.325273618</v>
      </c>
      <c r="L34" s="88">
        <f t="shared" si="5"/>
        <v>70362293.294109762</v>
      </c>
      <c r="M34" s="88">
        <f t="shared" si="5"/>
        <v>66127188.050946094</v>
      </c>
      <c r="N34" s="88">
        <f t="shared" si="5"/>
        <v>72637349.509279072</v>
      </c>
      <c r="O34" s="62"/>
      <c r="P34" s="62"/>
      <c r="Q34" s="62"/>
      <c r="R34" s="62"/>
      <c r="S34" s="62"/>
      <c r="T34" s="62"/>
      <c r="U34" s="62"/>
      <c r="V34" s="62"/>
      <c r="W34" s="62"/>
      <c r="X34" s="6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7456F-E2B8-5A4D-9A00-C2D99AA2297A}">
  <dimension ref="A1:O34"/>
  <sheetViews>
    <sheetView workbookViewId="0">
      <selection activeCell="A2" sqref="A2"/>
    </sheetView>
  </sheetViews>
  <sheetFormatPr baseColWidth="10" defaultRowHeight="16" x14ac:dyDescent="0.2"/>
  <cols>
    <col min="3" max="5" width="11.5" bestFit="1" customWidth="1"/>
  </cols>
  <sheetData>
    <row r="1" spans="1:15" x14ac:dyDescent="0.2">
      <c r="A1" s="74" t="s">
        <v>339</v>
      </c>
      <c r="B1" s="75"/>
      <c r="C1" s="136">
        <v>43496</v>
      </c>
      <c r="D1" s="136">
        <v>43524</v>
      </c>
      <c r="E1" s="136">
        <v>43555</v>
      </c>
      <c r="F1" s="60"/>
      <c r="G1" s="60"/>
      <c r="H1" s="60"/>
      <c r="I1" s="60"/>
      <c r="J1" s="60"/>
      <c r="K1" s="60"/>
      <c r="L1" s="60"/>
      <c r="M1" s="60"/>
      <c r="N1" s="60"/>
      <c r="O1" s="60"/>
    </row>
    <row r="2" spans="1:15" x14ac:dyDescent="0.2">
      <c r="A2" s="74"/>
      <c r="B2" s="76" t="s">
        <v>198</v>
      </c>
      <c r="C2" s="74"/>
      <c r="D2" s="74"/>
      <c r="E2" s="74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x14ac:dyDescent="0.2">
      <c r="A3" s="64" t="str">
        <f>+B3</f>
        <v>Cash</v>
      </c>
      <c r="B3" s="77" t="s">
        <v>199</v>
      </c>
      <c r="C3" s="78">
        <v>39224248.348594949</v>
      </c>
      <c r="D3" s="78">
        <v>36726028.19518128</v>
      </c>
      <c r="E3" s="78">
        <v>34823566.818862453</v>
      </c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 x14ac:dyDescent="0.2">
      <c r="A4" s="64" t="s">
        <v>281</v>
      </c>
      <c r="B4" s="77" t="s">
        <v>200</v>
      </c>
      <c r="C4" s="78">
        <v>14520231.210108405</v>
      </c>
      <c r="D4" s="78">
        <v>11752755.828011306</v>
      </c>
      <c r="E4" s="78">
        <v>21472903.069952473</v>
      </c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 x14ac:dyDescent="0.2">
      <c r="A5" s="64" t="s">
        <v>202</v>
      </c>
      <c r="B5" s="77" t="s">
        <v>201</v>
      </c>
      <c r="C5" s="79">
        <v>4444198.1551978784</v>
      </c>
      <c r="D5" s="79">
        <v>3942242.7673551971</v>
      </c>
      <c r="E5" s="79">
        <v>4272385.3638486257</v>
      </c>
      <c r="F5" s="62"/>
      <c r="G5" s="62"/>
      <c r="H5" s="62"/>
      <c r="I5" s="62"/>
      <c r="J5" s="62"/>
      <c r="K5" s="62"/>
      <c r="L5" s="62"/>
      <c r="M5" s="62"/>
      <c r="N5" s="62"/>
      <c r="O5" s="62"/>
    </row>
    <row r="6" spans="1:15" ht="19" x14ac:dyDescent="0.35">
      <c r="A6" s="64" t="s">
        <v>202</v>
      </c>
      <c r="B6" s="77" t="s">
        <v>202</v>
      </c>
      <c r="C6" s="80">
        <v>6520243.0853676302</v>
      </c>
      <c r="D6" s="80">
        <v>7007035.3077684166</v>
      </c>
      <c r="E6" s="80">
        <v>8526366.5527845994</v>
      </c>
      <c r="F6" s="62"/>
      <c r="G6" s="62"/>
      <c r="H6" s="62"/>
      <c r="I6" s="62"/>
      <c r="J6" s="62"/>
      <c r="K6" s="62"/>
      <c r="L6" s="62"/>
      <c r="M6" s="62"/>
      <c r="N6" s="62"/>
      <c r="O6" s="62"/>
    </row>
    <row r="7" spans="1:15" x14ac:dyDescent="0.2">
      <c r="A7" s="7"/>
      <c r="B7" s="76" t="s">
        <v>203</v>
      </c>
      <c r="C7" s="78">
        <f t="shared" ref="C7:E7" si="0">SUM(C3:C6)</f>
        <v>64708920.799268864</v>
      </c>
      <c r="D7" s="78">
        <f t="shared" si="0"/>
        <v>59428062.0983162</v>
      </c>
      <c r="E7" s="78">
        <f t="shared" si="0"/>
        <v>69095221.805448145</v>
      </c>
      <c r="F7" s="62"/>
      <c r="G7" s="62"/>
      <c r="H7" s="62"/>
      <c r="I7" s="62"/>
      <c r="J7" s="62"/>
      <c r="K7" s="62"/>
      <c r="L7" s="62"/>
      <c r="M7" s="62"/>
      <c r="N7" s="62"/>
      <c r="O7" s="62"/>
    </row>
    <row r="8" spans="1:15" x14ac:dyDescent="0.2">
      <c r="A8" s="7"/>
      <c r="B8" s="76"/>
      <c r="C8" s="74"/>
      <c r="D8" s="74"/>
      <c r="E8" s="74"/>
      <c r="F8" s="62"/>
      <c r="G8" s="62"/>
      <c r="H8" s="62"/>
      <c r="I8" s="62"/>
      <c r="J8" s="62"/>
      <c r="K8" s="62"/>
      <c r="L8" s="62"/>
      <c r="M8" s="62"/>
      <c r="N8" s="62"/>
      <c r="O8" s="62"/>
    </row>
    <row r="9" spans="1:15" ht="19" x14ac:dyDescent="0.35">
      <c r="A9" s="64" t="s">
        <v>282</v>
      </c>
      <c r="B9" s="76" t="s">
        <v>204</v>
      </c>
      <c r="C9" s="80">
        <v>1387304.4585586211</v>
      </c>
      <c r="D9" s="80">
        <v>1346467.7172707736</v>
      </c>
      <c r="E9" s="80">
        <v>1364107.9558217616</v>
      </c>
      <c r="F9" s="62"/>
      <c r="G9" s="62"/>
      <c r="H9" s="62"/>
      <c r="I9" s="62"/>
      <c r="J9" s="62"/>
      <c r="K9" s="62"/>
      <c r="L9" s="62"/>
      <c r="M9" s="62"/>
      <c r="N9" s="62"/>
      <c r="O9" s="62"/>
    </row>
    <row r="10" spans="1:15" x14ac:dyDescent="0.2">
      <c r="A10" s="7"/>
      <c r="B10" s="76"/>
      <c r="C10" s="74"/>
      <c r="D10" s="74"/>
      <c r="E10" s="74"/>
      <c r="F10" s="62"/>
      <c r="G10" s="62"/>
      <c r="H10" s="62"/>
      <c r="I10" s="62"/>
      <c r="J10" s="62"/>
      <c r="K10" s="62"/>
      <c r="L10" s="62"/>
      <c r="M10" s="62"/>
      <c r="N10" s="62"/>
      <c r="O10" s="62"/>
    </row>
    <row r="11" spans="1:15" x14ac:dyDescent="0.2">
      <c r="A11" s="64" t="s">
        <v>288</v>
      </c>
      <c r="B11" s="76" t="s">
        <v>289</v>
      </c>
      <c r="C11" s="78">
        <v>809859.67835249996</v>
      </c>
      <c r="D11" s="78">
        <v>2085424.2154236</v>
      </c>
      <c r="E11" s="78">
        <v>2152778.9700000002</v>
      </c>
      <c r="F11" s="62"/>
      <c r="G11" s="62"/>
      <c r="H11" s="62"/>
      <c r="I11" s="62"/>
      <c r="J11" s="62"/>
      <c r="K11" s="62"/>
      <c r="L11" s="62"/>
      <c r="M11" s="62"/>
      <c r="N11" s="62"/>
      <c r="O11" s="62"/>
    </row>
    <row r="12" spans="1:15" x14ac:dyDescent="0.2">
      <c r="A12" s="10"/>
      <c r="B12" s="76"/>
      <c r="C12" s="74"/>
      <c r="D12" s="74"/>
      <c r="E12" s="74"/>
      <c r="F12" s="62"/>
      <c r="G12" s="62"/>
      <c r="H12" s="62"/>
      <c r="I12" s="62"/>
      <c r="J12" s="62"/>
      <c r="K12" s="62"/>
      <c r="L12" s="62"/>
      <c r="M12" s="62"/>
      <c r="N12" s="62"/>
      <c r="O12" s="62"/>
    </row>
    <row r="13" spans="1:15" x14ac:dyDescent="0.2">
      <c r="A13" s="10"/>
      <c r="B13" s="81" t="s">
        <v>290</v>
      </c>
      <c r="C13" s="82">
        <f t="shared" ref="C13:E13" si="1">C9+C7+C11</f>
        <v>66906084.936179981</v>
      </c>
      <c r="D13" s="82">
        <f t="shared" si="1"/>
        <v>62859954.031010576</v>
      </c>
      <c r="E13" s="82">
        <f t="shared" si="1"/>
        <v>72612108.731269911</v>
      </c>
      <c r="F13" s="62"/>
      <c r="G13" s="62"/>
      <c r="H13" s="62"/>
      <c r="I13" s="62"/>
      <c r="J13" s="62"/>
      <c r="K13" s="62"/>
      <c r="L13" s="62"/>
      <c r="M13" s="62"/>
      <c r="N13" s="62"/>
      <c r="O13" s="62"/>
    </row>
    <row r="14" spans="1:15" x14ac:dyDescent="0.2">
      <c r="A14" s="10"/>
      <c r="B14" s="81"/>
      <c r="C14" s="74"/>
      <c r="D14" s="74"/>
      <c r="E14" s="74"/>
      <c r="F14" s="62"/>
      <c r="G14" s="62"/>
      <c r="H14" s="62"/>
      <c r="I14" s="62"/>
      <c r="J14" s="62"/>
      <c r="K14" s="62"/>
      <c r="L14" s="62"/>
      <c r="M14" s="62"/>
      <c r="N14" s="62"/>
      <c r="O14" s="62"/>
    </row>
    <row r="15" spans="1:15" x14ac:dyDescent="0.2">
      <c r="A15" s="74"/>
      <c r="B15" s="81" t="s">
        <v>206</v>
      </c>
      <c r="C15" s="74"/>
      <c r="D15" s="74"/>
      <c r="E15" s="74"/>
      <c r="F15" s="62"/>
      <c r="G15" s="62"/>
      <c r="H15" s="62"/>
      <c r="I15" s="62"/>
      <c r="J15" s="62"/>
      <c r="K15" s="62"/>
      <c r="L15" s="62"/>
      <c r="M15" s="62"/>
      <c r="N15" s="62"/>
      <c r="O15" s="62"/>
    </row>
    <row r="16" spans="1:15" x14ac:dyDescent="0.2">
      <c r="A16" s="74"/>
      <c r="B16" s="81" t="s">
        <v>291</v>
      </c>
      <c r="C16" s="74"/>
      <c r="D16" s="74"/>
      <c r="E16" s="74"/>
      <c r="F16" s="62"/>
      <c r="G16" s="62"/>
      <c r="H16" s="62"/>
      <c r="I16" s="62"/>
      <c r="J16" s="62"/>
      <c r="K16" s="62"/>
      <c r="L16" s="62"/>
      <c r="M16" s="62"/>
      <c r="N16" s="62"/>
      <c r="O16" s="62"/>
    </row>
    <row r="17" spans="1:15" x14ac:dyDescent="0.2">
      <c r="A17" s="64" t="s">
        <v>285</v>
      </c>
      <c r="B17" s="77" t="s">
        <v>207</v>
      </c>
      <c r="C17" s="78">
        <v>1859201.836552012</v>
      </c>
      <c r="D17" s="78">
        <v>2141628.1900000004</v>
      </c>
      <c r="E17" s="78">
        <v>2931535.15</v>
      </c>
      <c r="F17" s="62"/>
      <c r="G17" s="62"/>
      <c r="H17" s="62"/>
      <c r="I17" s="62"/>
      <c r="J17" s="62"/>
      <c r="K17" s="62"/>
      <c r="L17" s="62"/>
      <c r="M17" s="62"/>
      <c r="N17" s="62"/>
      <c r="O17" s="62"/>
    </row>
    <row r="18" spans="1:15" x14ac:dyDescent="0.2">
      <c r="A18" s="64" t="s">
        <v>211</v>
      </c>
      <c r="B18" s="77" t="s">
        <v>292</v>
      </c>
      <c r="C18" s="78">
        <v>1175126.7240492001</v>
      </c>
      <c r="D18" s="78">
        <v>1307135.8798009001</v>
      </c>
      <c r="E18" s="78">
        <v>1882078.7726904221</v>
      </c>
      <c r="F18" s="62"/>
      <c r="G18" s="62"/>
      <c r="H18" s="62"/>
      <c r="I18" s="62"/>
      <c r="J18" s="62"/>
      <c r="K18" s="62"/>
      <c r="L18" s="62"/>
      <c r="M18" s="62"/>
      <c r="N18" s="62"/>
      <c r="O18" s="62"/>
    </row>
    <row r="19" spans="1:15" x14ac:dyDescent="0.2">
      <c r="A19" s="64" t="s">
        <v>211</v>
      </c>
      <c r="B19" s="77" t="s">
        <v>293</v>
      </c>
      <c r="C19" s="78">
        <v>2322259.8805657658</v>
      </c>
      <c r="D19" s="78">
        <v>2608786.1862049345</v>
      </c>
      <c r="E19" s="78">
        <v>3593915.02320163</v>
      </c>
      <c r="F19" s="62"/>
      <c r="G19" s="62"/>
      <c r="H19" s="62"/>
      <c r="I19" s="62"/>
      <c r="J19" s="62"/>
      <c r="K19" s="62"/>
      <c r="L19" s="62"/>
      <c r="M19" s="62"/>
      <c r="N19" s="62"/>
      <c r="O19" s="62"/>
    </row>
    <row r="20" spans="1:15" x14ac:dyDescent="0.2">
      <c r="A20" s="64" t="s">
        <v>211</v>
      </c>
      <c r="B20" s="77" t="s">
        <v>208</v>
      </c>
      <c r="C20" s="79">
        <v>21166249.808715165</v>
      </c>
      <c r="D20" s="79">
        <v>19947565.371838991</v>
      </c>
      <c r="E20" s="79">
        <v>29725233.517084248</v>
      </c>
      <c r="F20" s="62"/>
      <c r="G20" s="62"/>
      <c r="H20" s="62"/>
      <c r="I20" s="62"/>
      <c r="J20" s="62"/>
      <c r="K20" s="62"/>
      <c r="L20" s="62"/>
      <c r="M20" s="62"/>
      <c r="N20" s="62"/>
      <c r="O20" s="62"/>
    </row>
    <row r="21" spans="1:15" ht="19" x14ac:dyDescent="0.35">
      <c r="A21" s="64" t="s">
        <v>211</v>
      </c>
      <c r="B21" s="77" t="s">
        <v>211</v>
      </c>
      <c r="C21" s="80">
        <v>1219614.460906296</v>
      </c>
      <c r="D21" s="80">
        <v>832181.7387337269</v>
      </c>
      <c r="E21" s="80">
        <v>2047249.4579783669</v>
      </c>
      <c r="F21" s="62"/>
      <c r="G21" s="62"/>
      <c r="H21" s="62"/>
      <c r="I21" s="62"/>
      <c r="J21" s="62"/>
      <c r="K21" s="62"/>
      <c r="L21" s="62"/>
      <c r="M21" s="62"/>
      <c r="N21" s="62"/>
      <c r="O21" s="62"/>
    </row>
    <row r="22" spans="1:15" x14ac:dyDescent="0.2">
      <c r="A22" s="10"/>
      <c r="B22" s="76" t="s">
        <v>294</v>
      </c>
      <c r="C22" s="79">
        <f t="shared" ref="C22:E22" si="2">SUM(C17:C21)</f>
        <v>27742452.71078844</v>
      </c>
      <c r="D22" s="79">
        <f t="shared" si="2"/>
        <v>26837297.366578553</v>
      </c>
      <c r="E22" s="79">
        <f t="shared" si="2"/>
        <v>40180011.920954667</v>
      </c>
      <c r="F22" s="62"/>
      <c r="G22" s="62"/>
      <c r="H22" s="62"/>
      <c r="I22" s="62"/>
      <c r="J22" s="62"/>
      <c r="K22" s="62"/>
      <c r="L22" s="62"/>
      <c r="M22" s="62"/>
      <c r="N22" s="62"/>
      <c r="O22" s="62"/>
    </row>
    <row r="23" spans="1:15" x14ac:dyDescent="0.2">
      <c r="A23" s="10"/>
      <c r="B23" s="76"/>
      <c r="C23" s="79"/>
      <c r="D23" s="74"/>
      <c r="E23" s="74"/>
      <c r="F23" s="62"/>
      <c r="G23" s="62"/>
      <c r="H23" s="62"/>
      <c r="I23" s="62"/>
      <c r="J23" s="62"/>
      <c r="K23" s="62"/>
      <c r="L23" s="62"/>
      <c r="M23" s="62"/>
      <c r="N23" s="62"/>
      <c r="O23" s="62"/>
    </row>
    <row r="24" spans="1:15" x14ac:dyDescent="0.2">
      <c r="A24" s="83"/>
      <c r="B24" s="76" t="s">
        <v>295</v>
      </c>
      <c r="C24" s="79"/>
      <c r="D24" s="74"/>
      <c r="E24" s="74"/>
      <c r="F24" s="62"/>
      <c r="G24" s="62"/>
      <c r="H24" s="62"/>
      <c r="I24" s="62"/>
      <c r="J24" s="62"/>
      <c r="K24" s="62"/>
      <c r="L24" s="62"/>
      <c r="M24" s="62"/>
      <c r="N24" s="62"/>
      <c r="O24" s="62"/>
    </row>
    <row r="25" spans="1:15" x14ac:dyDescent="0.2">
      <c r="A25" s="83"/>
      <c r="B25" s="76"/>
      <c r="C25" s="74"/>
      <c r="D25" s="74"/>
      <c r="E25" s="74"/>
      <c r="F25" s="62"/>
      <c r="G25" s="62"/>
      <c r="H25" s="62"/>
      <c r="I25" s="62"/>
      <c r="J25" s="62"/>
      <c r="K25" s="62"/>
      <c r="L25" s="62"/>
      <c r="M25" s="62"/>
      <c r="N25" s="62"/>
      <c r="O25" s="62"/>
    </row>
    <row r="26" spans="1:15" x14ac:dyDescent="0.2">
      <c r="A26" s="83"/>
      <c r="B26" s="84" t="s">
        <v>213</v>
      </c>
      <c r="C26" s="78"/>
      <c r="D26" s="74"/>
      <c r="E26" s="74"/>
      <c r="F26" s="62"/>
      <c r="G26" s="62"/>
      <c r="H26" s="62"/>
      <c r="I26" s="62"/>
      <c r="J26" s="62"/>
      <c r="K26" s="62"/>
      <c r="L26" s="62"/>
      <c r="M26" s="62"/>
      <c r="N26" s="62"/>
      <c r="O26" s="62"/>
    </row>
    <row r="27" spans="1:15" x14ac:dyDescent="0.2">
      <c r="A27" s="64" t="str">
        <f t="shared" ref="A27:A30" si="3">+B27</f>
        <v>Preferred Stock</v>
      </c>
      <c r="B27" s="85" t="s">
        <v>217</v>
      </c>
      <c r="C27" s="86">
        <v>95336458.640000001</v>
      </c>
      <c r="D27" s="86">
        <v>95336458.640000001</v>
      </c>
      <c r="E27" s="86">
        <v>95336458.640000001</v>
      </c>
      <c r="F27" s="62"/>
      <c r="G27" s="62"/>
      <c r="H27" s="62"/>
      <c r="I27" s="62"/>
      <c r="J27" s="62"/>
      <c r="K27" s="62"/>
      <c r="L27" s="62"/>
      <c r="M27" s="62"/>
      <c r="N27" s="62"/>
      <c r="O27" s="62"/>
    </row>
    <row r="28" spans="1:15" x14ac:dyDescent="0.2">
      <c r="A28" s="64" t="s">
        <v>214</v>
      </c>
      <c r="B28" s="85" t="s">
        <v>296</v>
      </c>
      <c r="C28" s="78">
        <v>14054694.7228</v>
      </c>
      <c r="D28" s="78">
        <v>14223412.7228</v>
      </c>
      <c r="E28" s="78">
        <v>14377822.582800001</v>
      </c>
      <c r="F28" s="62"/>
      <c r="G28" s="62"/>
      <c r="H28" s="62"/>
      <c r="I28" s="62"/>
      <c r="J28" s="62"/>
      <c r="K28" s="62"/>
      <c r="L28" s="62"/>
      <c r="M28" s="62"/>
      <c r="N28" s="62"/>
      <c r="O28" s="62"/>
    </row>
    <row r="29" spans="1:15" x14ac:dyDescent="0.2">
      <c r="A29" s="64" t="str">
        <f t="shared" si="3"/>
        <v>Distributions</v>
      </c>
      <c r="B29" s="87" t="s">
        <v>215</v>
      </c>
      <c r="C29" s="78">
        <v>-1091282.68</v>
      </c>
      <c r="D29" s="78">
        <v>-1091282.68</v>
      </c>
      <c r="E29" s="78">
        <v>-1091282.68</v>
      </c>
      <c r="F29" s="62"/>
      <c r="G29" s="62"/>
      <c r="H29" s="62"/>
      <c r="I29" s="62"/>
      <c r="J29" s="62"/>
      <c r="K29" s="62"/>
      <c r="L29" s="62"/>
      <c r="M29" s="62"/>
      <c r="N29" s="62"/>
      <c r="O29" s="62"/>
    </row>
    <row r="30" spans="1:15" x14ac:dyDescent="0.2">
      <c r="A30" s="64" t="str">
        <f t="shared" si="3"/>
        <v>Retained Earnings</v>
      </c>
      <c r="B30" s="85" t="s">
        <v>216</v>
      </c>
      <c r="C30" s="86">
        <v>-68644960.164478898</v>
      </c>
      <c r="D30" s="86">
        <v>-71958608.092380598</v>
      </c>
      <c r="E30" s="86">
        <v>-75874103.282380596</v>
      </c>
      <c r="F30" s="62"/>
      <c r="G30" s="62"/>
      <c r="H30" s="62"/>
      <c r="I30" s="62"/>
      <c r="J30" s="62"/>
      <c r="K30" s="62"/>
      <c r="L30" s="62"/>
      <c r="M30" s="62"/>
      <c r="N30" s="62"/>
      <c r="O30" s="62"/>
    </row>
    <row r="31" spans="1:15" ht="19" x14ac:dyDescent="0.35">
      <c r="A31" s="64" t="s">
        <v>190</v>
      </c>
      <c r="B31" s="85" t="s">
        <v>297</v>
      </c>
      <c r="C31" s="80">
        <v>-491278.293573</v>
      </c>
      <c r="D31" s="80">
        <v>-487323.93</v>
      </c>
      <c r="E31" s="80">
        <v>-316798.45</v>
      </c>
      <c r="F31" s="62"/>
      <c r="G31" s="62"/>
      <c r="H31" s="62"/>
      <c r="I31" s="62"/>
      <c r="J31" s="62"/>
      <c r="K31" s="62"/>
      <c r="L31" s="62"/>
      <c r="M31" s="62"/>
      <c r="N31" s="62"/>
      <c r="O31" s="62"/>
    </row>
    <row r="32" spans="1:15" x14ac:dyDescent="0.2">
      <c r="A32" s="74"/>
      <c r="B32" s="81" t="s">
        <v>218</v>
      </c>
      <c r="C32" s="78">
        <f t="shared" ref="C32:E32" si="4">SUM(C27:C31)</f>
        <v>39163632.224748097</v>
      </c>
      <c r="D32" s="78">
        <f t="shared" si="4"/>
        <v>36022656.660419397</v>
      </c>
      <c r="E32" s="78">
        <f t="shared" si="4"/>
        <v>32432096.810419399</v>
      </c>
      <c r="F32" s="62"/>
      <c r="G32" s="62"/>
      <c r="H32" s="62"/>
      <c r="I32" s="62"/>
      <c r="J32" s="62"/>
      <c r="K32" s="62"/>
      <c r="L32" s="62"/>
      <c r="M32" s="62"/>
      <c r="N32" s="62"/>
      <c r="O32" s="62"/>
    </row>
    <row r="33" spans="1:15" x14ac:dyDescent="0.2">
      <c r="A33" s="74"/>
      <c r="B33" s="81"/>
      <c r="C33" s="78"/>
      <c r="D33" s="74"/>
      <c r="E33" s="74"/>
      <c r="F33" s="62"/>
      <c r="G33" s="62"/>
      <c r="H33" s="62"/>
      <c r="I33" s="62"/>
      <c r="J33" s="62"/>
      <c r="K33" s="62"/>
      <c r="L33" s="62"/>
      <c r="M33" s="62"/>
      <c r="N33" s="62"/>
      <c r="O33" s="62"/>
    </row>
    <row r="34" spans="1:15" x14ac:dyDescent="0.2">
      <c r="A34" s="74"/>
      <c r="B34" s="81" t="s">
        <v>219</v>
      </c>
      <c r="C34" s="88">
        <f t="shared" ref="C34:E34" si="5">C32+C22</f>
        <v>66906084.935536534</v>
      </c>
      <c r="D34" s="88">
        <f t="shared" si="5"/>
        <v>62859954.026997954</v>
      </c>
      <c r="E34" s="88">
        <f t="shared" si="5"/>
        <v>72612108.73137407</v>
      </c>
      <c r="F34" s="62"/>
      <c r="G34" s="62"/>
      <c r="H34" s="62"/>
      <c r="I34" s="62"/>
      <c r="J34" s="62"/>
      <c r="K34" s="62"/>
      <c r="L34" s="62"/>
      <c r="M34" s="62"/>
      <c r="N34" s="62"/>
      <c r="O34" s="6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ARR by Customer</vt:lpstr>
      <vt:lpstr>IS (2016)</vt:lpstr>
      <vt:lpstr>IS (2017)</vt:lpstr>
      <vt:lpstr>IS (2018)</vt:lpstr>
      <vt:lpstr>IS (2019)</vt:lpstr>
      <vt:lpstr>BS (2016)</vt:lpstr>
      <vt:lpstr>BS (2017)</vt:lpstr>
      <vt:lpstr>BS (2018)</vt:lpstr>
      <vt:lpstr>BS (2019)</vt:lpstr>
      <vt:lpstr>CF (2016)</vt:lpstr>
      <vt:lpstr>CF (2017)</vt:lpstr>
      <vt:lpstr>CF (2018)</vt:lpstr>
      <vt:lpstr>CF (2019)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2020-11-29T23:54:44Z</dcterms:created>
  <dcterms:modified xsi:type="dcterms:W3CDTF">2020-12-07T09:59:16Z</dcterms:modified>
</cp:coreProperties>
</file>