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iathomas/Desktop/Analysis Projects/Crowdfunding Analysis/"/>
    </mc:Choice>
  </mc:AlternateContent>
  <xr:revisionPtr revIDLastSave="0" documentId="13_ncr:1_{E1C51A83-6C0D-E546-A7B4-EA3A3FB2D79F}" xr6:coauthVersionLast="47" xr6:coauthVersionMax="47" xr10:uidLastSave="{00000000-0000-0000-0000-000000000000}"/>
  <bookViews>
    <workbookView xWindow="0" yWindow="500" windowWidth="28800" windowHeight="16440" activeTab="2" xr2:uid="{00000000-000D-0000-FFFF-FFFF00000000}"/>
  </bookViews>
  <sheets>
    <sheet name="Theater Outcomes by Launchdate" sheetId="18" r:id="rId1"/>
    <sheet name="Outcomes Based on Goals" sheetId="19" r:id="rId2"/>
    <sheet name="Kickstarter" sheetId="1" r:id="rId3"/>
    <sheet name="Descriptive Statistics" sheetId="13" r:id="rId4"/>
    <sheet name="Edinburg Research" sheetId="10" r:id="rId5"/>
    <sheet name="Category Statisitcs" sheetId="3" r:id="rId6"/>
    <sheet name="Subcategory Statistics" sheetId="4" r:id="rId7"/>
    <sheet name="Outcomes Based on Launch Date" sheetId="9" r:id="rId8"/>
  </sheets>
  <definedNames>
    <definedName name="_xlnm._FilterDatabase" localSheetId="2" hidden="1">Kickstarter!$A$1:$T$4116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C4" i="19"/>
  <c r="E11" i="19" l="1"/>
  <c r="E10" i="19"/>
  <c r="E9" i="19"/>
  <c r="H9" i="19" s="1"/>
  <c r="E8" i="19"/>
  <c r="G8" i="19" s="1"/>
  <c r="E7" i="19"/>
  <c r="F7" i="19" s="1"/>
  <c r="G10" i="19"/>
  <c r="H10" i="19"/>
  <c r="G9" i="19"/>
  <c r="H5" i="19"/>
  <c r="G11" i="19"/>
  <c r="H11" i="19"/>
  <c r="G7" i="19"/>
  <c r="H7" i="19"/>
  <c r="E2" i="19"/>
  <c r="H2" i="19" s="1"/>
  <c r="E6" i="19"/>
  <c r="H6" i="19" s="1"/>
  <c r="F11" i="19"/>
  <c r="E13" i="19"/>
  <c r="F13" i="19" s="1"/>
  <c r="E5" i="19"/>
  <c r="F5" i="19" s="1"/>
  <c r="F10" i="19"/>
  <c r="E12" i="19"/>
  <c r="H12" i="19" s="1"/>
  <c r="E4" i="19"/>
  <c r="F4" i="19" s="1"/>
  <c r="F9" i="19"/>
  <c r="E3" i="19"/>
  <c r="G3" i="19" s="1"/>
  <c r="C13" i="13"/>
  <c r="C12" i="13"/>
  <c r="C11" i="13"/>
  <c r="C6" i="13"/>
  <c r="C5" i="13"/>
  <c r="C7" i="13" s="1"/>
  <c r="C4" i="13"/>
  <c r="B12" i="13"/>
  <c r="B14" i="13" s="1"/>
  <c r="B13" i="13"/>
  <c r="B11" i="13"/>
  <c r="B4" i="13"/>
  <c r="B6" i="13"/>
  <c r="B5" i="13"/>
  <c r="C10" i="13"/>
  <c r="B10" i="13"/>
  <c r="C9" i="13"/>
  <c r="B9" i="13"/>
  <c r="C3" i="13"/>
  <c r="B3" i="13"/>
  <c r="C2" i="13"/>
  <c r="B2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61" i="1"/>
  <c r="P3126" i="1"/>
  <c r="P2956" i="1"/>
  <c r="P3128" i="1"/>
  <c r="P3886" i="1"/>
  <c r="P3878" i="1"/>
  <c r="P3129" i="1"/>
  <c r="P2960" i="1"/>
  <c r="P3874" i="1"/>
  <c r="P2953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884" i="1"/>
  <c r="P3889" i="1"/>
  <c r="P2958" i="1"/>
  <c r="P2955" i="1"/>
  <c r="P2954" i="1"/>
  <c r="P3124" i="1"/>
  <c r="P295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81" i="1"/>
  <c r="P3873" i="1"/>
  <c r="P3875" i="1"/>
  <c r="P3885" i="1"/>
  <c r="P3870" i="1"/>
  <c r="P3880" i="1"/>
  <c r="P3887" i="1"/>
  <c r="P2962" i="1"/>
  <c r="P3882" i="1"/>
  <c r="P3125" i="1"/>
  <c r="P3127" i="1"/>
  <c r="P3871" i="1"/>
  <c r="P3879" i="1"/>
  <c r="P3888" i="1"/>
  <c r="P3123" i="1"/>
  <c r="P3872" i="1"/>
  <c r="P3876" i="1"/>
  <c r="P2957" i="1"/>
  <c r="P3877" i="1"/>
  <c r="P3883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F2" i="10"/>
  <c r="P2" i="1"/>
  <c r="O2" i="1"/>
  <c r="F3" i="10"/>
  <c r="F4" i="10"/>
  <c r="F5" i="10"/>
  <c r="F6" i="10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1" i="1"/>
  <c r="T3126" i="1"/>
  <c r="T2956" i="1"/>
  <c r="T3128" i="1"/>
  <c r="T3886" i="1"/>
  <c r="T3878" i="1"/>
  <c r="T3129" i="1"/>
  <c r="T2960" i="1"/>
  <c r="T3874" i="1"/>
  <c r="T2953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884" i="1"/>
  <c r="T3889" i="1"/>
  <c r="T2958" i="1"/>
  <c r="T2955" i="1"/>
  <c r="T2954" i="1"/>
  <c r="T3124" i="1"/>
  <c r="T295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81" i="1"/>
  <c r="T3873" i="1"/>
  <c r="T3875" i="1"/>
  <c r="T3885" i="1"/>
  <c r="T3870" i="1"/>
  <c r="T3880" i="1"/>
  <c r="T3887" i="1"/>
  <c r="T2962" i="1"/>
  <c r="T3882" i="1"/>
  <c r="T3125" i="1"/>
  <c r="T3127" i="1"/>
  <c r="T3871" i="1"/>
  <c r="T3879" i="1"/>
  <c r="T3888" i="1"/>
  <c r="T3123" i="1"/>
  <c r="T3872" i="1"/>
  <c r="T3876" i="1"/>
  <c r="T2957" i="1"/>
  <c r="T3877" i="1"/>
  <c r="T3883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61" i="1"/>
  <c r="U2953" i="1" s="1"/>
  <c r="S3126" i="1"/>
  <c r="S2956" i="1"/>
  <c r="S3128" i="1"/>
  <c r="U2956" i="1" s="1"/>
  <c r="S3886" i="1"/>
  <c r="U2957" i="1" s="1"/>
  <c r="S3878" i="1"/>
  <c r="S3129" i="1"/>
  <c r="S2960" i="1"/>
  <c r="U2960" i="1" s="1"/>
  <c r="S3874" i="1"/>
  <c r="U2961" i="1" s="1"/>
  <c r="S2953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884" i="1"/>
  <c r="S3889" i="1"/>
  <c r="U3124" i="1" s="1"/>
  <c r="S2958" i="1"/>
  <c r="U3125" i="1" s="1"/>
  <c r="S2955" i="1"/>
  <c r="S2954" i="1"/>
  <c r="S3124" i="1"/>
  <c r="S295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81" i="1"/>
  <c r="S3873" i="1"/>
  <c r="S3875" i="1"/>
  <c r="S3885" i="1"/>
  <c r="U3873" i="1" s="1"/>
  <c r="S3870" i="1"/>
  <c r="S3880" i="1"/>
  <c r="U3875" i="1" s="1"/>
  <c r="S3887" i="1"/>
  <c r="U3876" i="1" s="1"/>
  <c r="S2962" i="1"/>
  <c r="U3877" i="1" s="1"/>
  <c r="S3882" i="1"/>
  <c r="U3878" i="1" s="1"/>
  <c r="S3125" i="1"/>
  <c r="S3127" i="1"/>
  <c r="S3871" i="1"/>
  <c r="S3879" i="1"/>
  <c r="S3888" i="1"/>
  <c r="S3123" i="1"/>
  <c r="U3884" i="1" s="1"/>
  <c r="S3872" i="1"/>
  <c r="U3885" i="1" s="1"/>
  <c r="S3876" i="1"/>
  <c r="S2957" i="1"/>
  <c r="S3877" i="1"/>
  <c r="S3883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O52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2958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82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3126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5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387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125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61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4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79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3886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6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3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312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889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85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3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2955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8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127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81" i="1"/>
  <c r="O217" i="1"/>
  <c r="O3919" i="1"/>
  <c r="O4087" i="1"/>
  <c r="O144" i="1"/>
  <c r="O2779" i="1"/>
  <c r="O4086" i="1"/>
  <c r="O1865" i="1"/>
  <c r="O1545" i="1"/>
  <c r="O1128" i="1"/>
  <c r="O2759" i="1"/>
  <c r="O3884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53" i="1"/>
  <c r="O1462" i="1"/>
  <c r="O494" i="1"/>
  <c r="O226" i="1"/>
  <c r="O2952" i="1"/>
  <c r="O165" i="1"/>
  <c r="O197" i="1"/>
  <c r="O225" i="1"/>
  <c r="O233" i="1"/>
  <c r="O2954" i="1"/>
  <c r="O3063" i="1"/>
  <c r="O2392" i="1"/>
  <c r="O180" i="1"/>
  <c r="O688" i="1"/>
  <c r="O1232" i="1"/>
  <c r="O2644" i="1"/>
  <c r="O2351" i="1"/>
  <c r="O295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295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2962" i="1"/>
  <c r="O3123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3128" i="1"/>
  <c r="O3792" i="1"/>
  <c r="O3870" i="1"/>
  <c r="O3871" i="1"/>
  <c r="O3872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3874" i="1"/>
  <c r="O3876" i="1"/>
  <c r="O3877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80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87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2016" i="1"/>
  <c r="B7" i="13" l="1"/>
  <c r="C14" i="13"/>
  <c r="F8" i="19"/>
  <c r="H8" i="19"/>
  <c r="G5" i="19"/>
  <c r="H13" i="19"/>
  <c r="F12" i="19"/>
  <c r="G4" i="19"/>
  <c r="H4" i="19"/>
  <c r="F2" i="19"/>
  <c r="G2" i="19"/>
  <c r="G6" i="19"/>
  <c r="U2955" i="1"/>
  <c r="H3" i="19"/>
  <c r="U3882" i="1"/>
  <c r="U3874" i="1"/>
  <c r="U2954" i="1"/>
  <c r="G12" i="19"/>
  <c r="G13" i="19"/>
  <c r="F6" i="19"/>
  <c r="U3889" i="1"/>
  <c r="U3881" i="1"/>
  <c r="F3" i="19"/>
  <c r="U3886" i="1"/>
  <c r="U3870" i="1"/>
  <c r="U3126" i="1"/>
  <c r="U2958" i="1"/>
  <c r="U3883" i="1"/>
  <c r="U3123" i="1"/>
  <c r="U2962" i="1"/>
  <c r="U3888" i="1"/>
  <c r="U3880" i="1"/>
  <c r="U3872" i="1"/>
  <c r="U3128" i="1"/>
  <c r="U3887" i="1"/>
  <c r="U3879" i="1"/>
  <c r="U3871" i="1"/>
  <c r="U3127" i="1"/>
  <c r="U2959" i="1"/>
  <c r="U4" i="1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<sst xmlns="http://schemas.openxmlformats.org/spreadsheetml/2006/main" count="33050" uniqueCount="8420">
  <si>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</si>
  <si>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</si>
  <si>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</si>
  <si>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</si>
  <si>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</si>
  <si>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</si>
  <si>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</si>
  <si>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</si>
  <si>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</si>
  <si>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</si>
  <si>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</si>
  <si>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</si>
  <si>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</si>
  <si>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</si>
  <si>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</si>
  <si>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</si>
  <si>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</si>
  <si>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</si>
  <si>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</si>
  <si>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</si>
  <si>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</si>
  <si>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</si>
  <si>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</si>
  <si>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</si>
  <si>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</si>
  <si>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</si>
  <si>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</si>
  <si>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</si>
  <si>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</si>
  <si>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</si>
  <si>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</si>
  <si>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</si>
  <si>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</si>
  <si>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</si>
  <si>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</si>
  <si>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</si>
  <si>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</si>
  <si>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</si>
  <si>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</si>
  <si>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</si>
  <si>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</si>
  <si>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</si>
  <si>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</si>
  <si>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</si>
  <si>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</si>
  <si>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</si>
  <si>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</si>
  <si>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</si>
  <si>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</si>
  <si>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</si>
  <si>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</si>
  <si>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</si>
  <si>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</si>
  <si>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</si>
  <si>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</si>
  <si>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</si>
  <si>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</si>
  <si>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</si>
  <si>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</si>
  <si>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</si>
  <si>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</si>
  <si>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</si>
  <si>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</si>
  <si>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</si>
  <si>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</si>
  <si>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</si>
  <si>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</si>
  <si>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</si>
  <si>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</si>
  <si>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</si>
  <si>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</si>
  <si>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</si>
  <si>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</si>
  <si>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</si>
  <si>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</si>
  <si>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</si>
  <si>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</si>
  <si>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</si>
  <si>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</si>
  <si>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</si>
  <si>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</si>
  <si>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</si>
  <si>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</si>
  <si>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</si>
  <si>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</si>
  <si>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</si>
  <si>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</si>
  <si>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</si>
  <si>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</si>
  <si>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</si>
  <si>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</si>
  <si>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</si>
  <si>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</si>
  <si>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</si>
  <si>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</si>
  <si>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</si>
  <si>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</si>
  <si>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</si>
  <si>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</si>
  <si>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</si>
  <si>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</si>
  <si>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</si>
  <si>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</si>
  <si>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</si>
  <si>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</si>
  <si>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</si>
  <si>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</si>
  <si>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</si>
  <si>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</si>
  <si>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</si>
  <si>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</si>
  <si>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</si>
  <si>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</si>
  <si>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</si>
  <si>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</si>
  <si>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</si>
  <si>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</si>
  <si>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</si>
  <si>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</si>
  <si>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</si>
  <si>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</si>
  <si>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</si>
  <si>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</si>
  <si>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</si>
  <si>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</si>
  <si>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</si>
  <si>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</si>
  <si>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</si>
  <si>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</si>
  <si>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</si>
  <si>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</si>
  <si>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</si>
  <si>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</si>
  <si>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</si>
  <si>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</si>
  <si>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</si>
  <si>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</si>
  <si>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</si>
  <si>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</si>
  <si>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</si>
  <si>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</si>
  <si>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</si>
  <si>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</si>
  <si>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</si>
  <si>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</si>
  <si>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</si>
  <si>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</si>
  <si>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</si>
  <si>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</si>
  <si>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</si>
  <si>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</si>
  <si>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</si>
  <si>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</si>
  <si>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</si>
  <si>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</si>
  <si>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</si>
  <si>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</si>
  <si>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</si>
  <si>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</si>
  <si>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</si>
  <si>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</si>
  <si>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</si>
  <si>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</si>
  <si>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</si>
  <si>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</si>
  <si>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</si>
  <si>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</si>
  <si>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</si>
  <si>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</si>
  <si>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</si>
  <si>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</si>
  <si>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</si>
  <si>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</si>
  <si>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</si>
  <si>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</si>
  <si>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</si>
  <si>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</si>
  <si>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</si>
  <si>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</si>
  <si>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</si>
  <si>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</si>
  <si>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</si>
  <si>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</si>
  <si>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</si>
  <si>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</si>
  <si>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</si>
  <si>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</si>
  <si>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</si>
  <si>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</si>
  <si>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</si>
  <si>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</si>
  <si>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</si>
  <si>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</si>
  <si>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</si>
  <si>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</si>
  <si>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</si>
  <si>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</si>
  <si>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</si>
  <si>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</si>
  <si>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</si>
  <si>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</si>
  <si>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</si>
  <si>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</si>
  <si>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</si>
  <si>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</si>
  <si>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</si>
  <si>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</si>
  <si>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</si>
  <si>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</si>
  <si>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</si>
  <si>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</si>
  <si>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</si>
  <si>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</si>
  <si>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</si>
  <si>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</si>
  <si>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</si>
  <si>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</si>
  <si>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</si>
  <si>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</si>
  <si>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</si>
  <si>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</si>
  <si>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</si>
  <si>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</si>
  <si>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</si>
  <si>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</si>
  <si>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</si>
  <si>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</si>
  <si>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</si>
  <si>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</si>
  <si>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</si>
  <si>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</si>
  <si>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</si>
  <si>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</si>
  <si>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</si>
  <si>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</si>
  <si>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</si>
  <si>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</si>
  <si>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</si>
  <si>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</si>
  <si>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</si>
  <si>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</si>
  <si>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</si>
  <si>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</si>
  <si>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</si>
  <si>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</si>
  <si>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</si>
  <si>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</si>
  <si>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</si>
  <si>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</si>
  <si>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</si>
  <si>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</si>
  <si>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</si>
  <si>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</si>
  <si>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</si>
  <si>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</si>
  <si>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</si>
  <si>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</si>
  <si>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</si>
  <si>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</si>
  <si>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</si>
  <si>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</si>
  <si>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</si>
  <si>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</si>
  <si>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</si>
  <si>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</si>
  <si>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</si>
  <si>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</si>
  <si>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</si>
  <si>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</si>
  <si>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</si>
  <si>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</si>
  <si>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</si>
  <si>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</si>
  <si>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</si>
  <si>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</si>
  <si>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</si>
  <si>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</si>
  <si>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</si>
  <si>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</si>
  <si>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</si>
  <si>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</si>
  <si>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</si>
  <si>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</si>
  <si>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</si>
  <si>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</si>
  <si>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</si>
  <si>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</si>
  <si>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</si>
  <si>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</si>
  <si>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</si>
  <si>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</si>
  <si>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</si>
  <si>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</si>
  <si>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</si>
  <si>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</si>
  <si>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</si>
  <si>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</si>
  <si>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</si>
  <si>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</si>
  <si>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</si>
  <si>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</si>
  <si>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</si>
  <si>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</si>
  <si>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</si>
  <si>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</si>
  <si>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</si>
  <si>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</si>
  <si>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</si>
  <si>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</si>
  <si>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</si>
  <si>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</si>
  <si>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</si>
  <si>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</si>
  <si>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</si>
  <si>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</si>
  <si>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</si>
  <si>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</si>
  <si>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</si>
  <si>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</si>
  <si>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</si>
  <si>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</si>
  <si>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</si>
  <si>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</si>
  <si>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</si>
  <si>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</si>
  <si>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</si>
  <si>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</si>
  <si>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</si>
  <si>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</si>
  <si>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</si>
  <si>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</si>
  <si>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</si>
  <si>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</si>
  <si>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</si>
  <si>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</si>
  <si>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</si>
  <si>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</si>
  <si>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</si>
  <si>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</si>
  <si>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</si>
  <si>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</si>
  <si>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</si>
  <si>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</si>
  <si>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</si>
  <si>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</si>
  <si>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</si>
  <si>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</si>
  <si>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</si>
  <si>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</si>
  <si>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</si>
  <si>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</si>
  <si>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</si>
  <si>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</si>
  <si>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</si>
  <si>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</si>
  <si>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</si>
  <si>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</si>
  <si>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</si>
  <si>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</si>
  <si>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</si>
  <si>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</si>
  <si>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</si>
  <si>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</si>
  <si>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</si>
  <si>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</si>
  <si>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</si>
  <si>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</si>
  <si>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</si>
  <si>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</si>
  <si>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</si>
  <si>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</si>
  <si>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</si>
  <si>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</si>
  <si>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</si>
  <si>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</si>
  <si>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</si>
  <si>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</si>
  <si>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</si>
  <si>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</si>
  <si>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</si>
  <si>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</si>
  <si>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</si>
  <si>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</si>
  <si>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</si>
  <si>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</si>
  <si>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</si>
  <si>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</si>
  <si>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</si>
  <si>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</si>
  <si>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</si>
  <si>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</si>
  <si>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</si>
  <si>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</si>
  <si>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</si>
  <si>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</si>
  <si>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</si>
  <si>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</si>
  <si>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</si>
  <si>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</si>
  <si>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</si>
  <si>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</si>
  <si>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</si>
  <si>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</si>
  <si>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</si>
  <si>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</si>
  <si>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</si>
  <si>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</si>
  <si>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</si>
  <si>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</si>
  <si>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</si>
  <si>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</si>
  <si>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</si>
  <si>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</si>
  <si>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</si>
  <si>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</si>
  <si>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</si>
  <si>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</si>
  <si>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</si>
  <si>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</si>
  <si>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</si>
  <si>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</si>
  <si>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</si>
  <si>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</si>
  <si>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</si>
  <si>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</si>
  <si>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</si>
  <si>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</si>
  <si>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</si>
  <si>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</si>
  <si>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</si>
  <si>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</si>
  <si>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</si>
  <si>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</si>
  <si>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</si>
  <si>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</si>
  <si>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</si>
  <si>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</si>
  <si>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</si>
  <si>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</si>
  <si>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</si>
  <si>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</si>
  <si>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</si>
  <si>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</si>
  <si>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</si>
  <si>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</si>
  <si>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</si>
  <si>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</si>
  <si>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</si>
  <si>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</si>
  <si>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</si>
  <si>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</si>
  <si>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</si>
  <si>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</si>
  <si>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</si>
  <si>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</si>
  <si>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</si>
  <si>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</si>
  <si>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</si>
  <si>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</si>
  <si>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</si>
  <si>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</si>
  <si>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</si>
  <si>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</si>
  <si>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</si>
  <si>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</si>
  <si>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</si>
  <si>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</si>
  <si>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</si>
  <si>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</si>
  <si>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</si>
  <si>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</si>
  <si>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</si>
  <si>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</si>
  <si>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</si>
  <si>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</si>
  <si>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</si>
  <si>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</si>
  <si>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</si>
  <si>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</si>
  <si>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</si>
  <si>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</si>
  <si>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</si>
  <si>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</si>
  <si>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</si>
  <si>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</si>
  <si>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</si>
  <si>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</si>
  <si>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</si>
  <si>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</si>
  <si>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</si>
  <si>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</si>
  <si>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</si>
  <si>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</si>
  <si>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</si>
  <si>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</si>
  <si>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</si>
  <si>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</si>
  <si>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</si>
  <si>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</si>
  <si>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</si>
  <si>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</si>
  <si>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</si>
  <si>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</si>
  <si>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</si>
  <si>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</si>
  <si>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</si>
  <si>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</si>
  <si>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</si>
  <si>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</si>
  <si>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</si>
  <si>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</si>
  <si>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</si>
  <si>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</si>
  <si>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</si>
  <si>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</si>
  <si>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</si>
  <si>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</si>
  <si>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</si>
  <si>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</si>
  <si>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</si>
  <si>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</si>
  <si>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</si>
  <si>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</si>
  <si>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</si>
  <si>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</si>
  <si>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</si>
  <si>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</si>
  <si>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</si>
  <si>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</si>
  <si>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</si>
  <si>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</si>
  <si>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</si>
  <si>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</si>
  <si>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</si>
  <si>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</si>
  <si>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</si>
  <si>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</si>
  <si>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</si>
  <si>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</si>
  <si>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</si>
  <si>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</si>
  <si>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</si>
  <si>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</si>
  <si>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</si>
  <si>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</si>
  <si>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</si>
  <si>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</si>
  <si>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</si>
  <si>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</si>
  <si>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</si>
  <si>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</si>
  <si>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</si>
  <si>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</si>
  <si>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</si>
  <si>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</si>
  <si>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</si>
  <si>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</si>
  <si>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</si>
  <si>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</si>
  <si>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</si>
  <si>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</si>
  <si>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</si>
  <si>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</si>
  <si>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</si>
  <si>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</si>
  <si>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</si>
  <si>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</si>
  <si>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</si>
  <si>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</si>
  <si>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</si>
  <si>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</si>
  <si>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</si>
  <si>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</si>
  <si>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</si>
  <si>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</si>
  <si>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</si>
  <si>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</si>
  <si>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</si>
  <si>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</si>
  <si>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</si>
  <si>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</si>
  <si>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</si>
  <si>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</si>
  <si>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</si>
  <si>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</si>
  <si>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</si>
  <si>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</si>
  <si>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</si>
  <si>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</si>
  <si>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</si>
  <si>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</si>
  <si>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</si>
  <si>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</si>
  <si>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</si>
  <si>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</si>
  <si>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</si>
  <si>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</si>
  <si>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</si>
  <si>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</si>
  <si>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</si>
  <si>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</si>
  <si>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</si>
  <si>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</si>
  <si>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</si>
  <si>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</si>
  <si>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</si>
  <si>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</si>
  <si>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</si>
  <si>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</si>
  <si>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</si>
  <si>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</si>
  <si>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</si>
  <si>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</si>
  <si>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</si>
  <si>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</si>
  <si>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</si>
  <si>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</si>
  <si>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</si>
  <si>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</si>
  <si>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</si>
  <si>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</si>
  <si>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</si>
  <si>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</si>
  <si>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</si>
  <si>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</si>
  <si>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</si>
  <si>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</si>
  <si>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</si>
  <si>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</si>
  <si>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</si>
  <si>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</si>
  <si>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</si>
  <si>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</si>
  <si>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</si>
  <si>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</si>
  <si>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</si>
  <si>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</si>
  <si>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</si>
  <si>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</si>
  <si>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</si>
  <si>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</si>
  <si>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</si>
  <si>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</si>
  <si>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</si>
  <si>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</si>
  <si>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</si>
  <si>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</si>
  <si>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</si>
  <si>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</si>
  <si>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</si>
  <si>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</si>
  <si>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</si>
  <si>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</si>
  <si>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</si>
  <si>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</si>
  <si>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</si>
  <si>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</si>
  <si>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</si>
  <si>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</si>
  <si>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</si>
  <si>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</si>
  <si>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</si>
  <si>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</si>
  <si>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</si>
  <si>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</si>
  <si>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</si>
  <si>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</si>
  <si>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</si>
  <si>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</si>
  <si>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</si>
  <si>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</si>
  <si>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</si>
  <si>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</si>
  <si>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</si>
  <si>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</si>
  <si>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</si>
  <si>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</si>
  <si>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</si>
  <si>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</si>
  <si>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</si>
  <si>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</si>
  <si>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</si>
  <si>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</si>
  <si>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</si>
  <si>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</si>
  <si>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</si>
  <si>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</si>
  <si>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</si>
  <si>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</si>
  <si>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</si>
  <si>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</si>
  <si>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</si>
  <si>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</si>
  <si>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</si>
  <si>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</si>
  <si>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</si>
  <si>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</si>
  <si>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</si>
  <si>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</si>
  <si>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</si>
  <si>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</si>
  <si>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</si>
  <si>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</si>
  <si>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</si>
  <si>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</si>
  <si>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</si>
  <si>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</si>
  <si>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</si>
  <si>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</si>
  <si>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</si>
  <si>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</si>
  <si>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</si>
  <si>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</si>
  <si>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</si>
  <si>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</si>
  <si>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</si>
  <si>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</si>
  <si>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</si>
  <si>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</si>
  <si>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</si>
  <si>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</si>
  <si>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</si>
  <si>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</si>
  <si>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</si>
  <si>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</si>
  <si>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</si>
  <si>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</si>
  <si>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</si>
  <si>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</si>
  <si>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</si>
  <si>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</si>
  <si>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</si>
  <si>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</si>
  <si>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</si>
  <si>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</si>
  <si>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</si>
  <si>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</si>
  <si>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</si>
  <si>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</si>
  <si>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</si>
  <si>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</si>
  <si>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</si>
  <si>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</si>
  <si>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</si>
  <si>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</si>
  <si>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</si>
  <si>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</si>
  <si>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</si>
  <si>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</si>
  <si>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</si>
  <si>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</si>
  <si>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</si>
  <si>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</si>
  <si>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</si>
  <si>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</si>
  <si>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</si>
  <si>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</si>
  <si>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</si>
  <si>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</si>
  <si>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</si>
  <si>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</si>
  <si>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</si>
  <si>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</si>
  <si>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</si>
  <si>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</si>
  <si>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</si>
  <si>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</si>
  <si>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</si>
  <si>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</si>
  <si>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</si>
  <si>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</si>
  <si>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</si>
  <si>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</si>
  <si>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</si>
  <si>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</si>
  <si>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</si>
  <si>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</si>
  <si>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</si>
  <si>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</si>
  <si>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</si>
  <si>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</si>
  <si>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</si>
  <si>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</si>
  <si>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</si>
  <si>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</si>
  <si>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</si>
  <si>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</si>
  <si>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</si>
  <si>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</si>
  <si>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</si>
  <si>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</si>
  <si>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</si>
  <si>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</si>
  <si>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</si>
  <si>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</si>
  <si>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</si>
  <si>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</si>
  <si>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</si>
  <si>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</si>
  <si>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</si>
  <si>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</si>
  <si>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</si>
  <si>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</si>
  <si>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</si>
  <si>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</si>
  <si>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</si>
  <si>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</si>
  <si>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</si>
  <si>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</si>
  <si>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</si>
  <si>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</si>
  <si>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</si>
  <si>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</si>
  <si>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</si>
  <si>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</si>
  <si>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</si>
  <si>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</si>
  <si>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</si>
  <si>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</si>
  <si>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</si>
  <si>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</si>
  <si>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</si>
  <si>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</si>
  <si>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</si>
  <si>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</si>
  <si>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</si>
  <si>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</si>
  <si>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</si>
  <si>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</si>
  <si>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</si>
  <si>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</si>
  <si>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</si>
  <si>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</si>
  <si>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</si>
  <si>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</si>
  <si>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</si>
  <si>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</si>
  <si>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</si>
  <si>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</si>
  <si>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</si>
  <si>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</si>
  <si>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</si>
  <si>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</si>
  <si>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</si>
  <si>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</si>
  <si>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</si>
  <si>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</si>
  <si>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</si>
  <si>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</si>
  <si>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</si>
  <si>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</si>
  <si>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</si>
  <si>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</si>
  <si>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</si>
  <si>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</si>
  <si>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</si>
  <si>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</si>
  <si>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</si>
  <si>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</si>
  <si>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</si>
  <si>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</si>
  <si>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</si>
  <si>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</si>
  <si>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</si>
  <si>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</si>
  <si>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</si>
  <si>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</si>
  <si>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</si>
  <si>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</si>
  <si>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</si>
  <si>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</si>
  <si>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</si>
  <si>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</si>
  <si>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</si>
  <si>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</si>
  <si>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</si>
  <si>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</si>
  <si>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</si>
  <si>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</si>
  <si>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</si>
  <si>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</si>
  <si>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</si>
  <si>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</si>
  <si>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</si>
  <si>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</si>
  <si>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</si>
  <si>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</si>
  <si>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</si>
  <si>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</si>
  <si>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</si>
  <si>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</si>
  <si>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</si>
  <si>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</si>
  <si>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</si>
  <si>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</si>
  <si>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</si>
  <si>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</si>
  <si>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</si>
  <si>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</si>
  <si>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</si>
  <si>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</si>
  <si>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</si>
  <si>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</si>
  <si>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</si>
  <si>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</si>
  <si>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</si>
  <si>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</si>
  <si>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</si>
  <si>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</si>
  <si>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</si>
  <si>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</si>
  <si>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</si>
  <si>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</si>
  <si>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</si>
  <si>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</si>
  <si>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</si>
  <si>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</si>
  <si>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</si>
  <si>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</si>
  <si>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</si>
  <si>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</si>
  <si>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</si>
  <si>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</si>
  <si>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</si>
  <si>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</si>
  <si>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</si>
  <si>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</si>
  <si>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</si>
  <si>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</si>
  <si>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</si>
  <si>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</si>
  <si>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</si>
  <si>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</si>
  <si>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</si>
  <si>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</si>
  <si>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</si>
  <si>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</si>
  <si>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</si>
  <si>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</si>
  <si>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</si>
  <si>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</si>
  <si>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</si>
  <si>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</si>
  <si>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</si>
  <si>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</si>
  <si>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</si>
  <si>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</si>
  <si>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</si>
  <si>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</si>
  <si>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</si>
  <si>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</si>
  <si>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</si>
  <si>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</si>
  <si>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</si>
  <si>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</si>
  <si>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</si>
  <si>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</si>
  <si>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</si>
  <si>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</si>
  <si>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</si>
  <si>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</si>
  <si>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</si>
  <si>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</si>
  <si>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</si>
  <si>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</si>
  <si>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</si>
  <si>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</si>
  <si>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</si>
  <si>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</si>
  <si>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</si>
  <si>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</si>
  <si>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</si>
  <si>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</si>
  <si>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</si>
  <si>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</si>
  <si>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</si>
  <si>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</si>
  <si>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</si>
  <si>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</si>
  <si>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</si>
  <si>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</si>
  <si>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</si>
  <si>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</si>
  <si>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</si>
  <si>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</si>
  <si>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</si>
  <si>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</si>
  <si>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</si>
  <si>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</si>
  <si>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</si>
  <si>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</si>
  <si>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</si>
  <si>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</si>
  <si>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</si>
  <si>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</si>
  <si>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</si>
  <si>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</si>
  <si>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</si>
  <si>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</si>
  <si>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</si>
  <si>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</si>
  <si>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</si>
  <si>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</si>
  <si>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</si>
  <si>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</si>
  <si>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</si>
  <si>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</si>
  <si>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</si>
  <si>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</si>
  <si>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</si>
  <si>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</si>
  <si>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</si>
  <si>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</si>
  <si>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</si>
  <si>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</si>
  <si>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</si>
  <si>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</si>
  <si>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</si>
  <si>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</si>
  <si>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</si>
  <si>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</si>
  <si>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</si>
  <si>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</si>
  <si>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</si>
  <si>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</si>
  <si>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</si>
  <si>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</si>
  <si>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</si>
  <si>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</si>
  <si>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</si>
  <si>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</si>
  <si>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</si>
  <si>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</si>
  <si>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</si>
  <si>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</si>
  <si>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</si>
  <si>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</si>
  <si>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</si>
  <si>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</si>
  <si>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</si>
  <si>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</si>
  <si>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</si>
  <si>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</si>
  <si>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</si>
  <si>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</si>
  <si>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</si>
  <si>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</si>
  <si>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</si>
  <si>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</si>
  <si>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</si>
  <si>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</si>
  <si>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</si>
  <si>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</si>
  <si>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</si>
  <si>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</si>
  <si>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</si>
  <si>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</si>
  <si>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</si>
  <si>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</si>
  <si>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</si>
  <si>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</si>
  <si>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</si>
  <si>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</si>
  <si>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</si>
  <si>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</si>
  <si>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</si>
  <si>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</si>
  <si>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</si>
  <si>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</si>
  <si>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</si>
  <si>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</si>
  <si>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</si>
  <si>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</si>
  <si>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</si>
  <si>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</si>
  <si>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</si>
  <si>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</si>
  <si>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</si>
  <si>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</si>
  <si>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</si>
  <si>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</si>
  <si>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</si>
  <si>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</si>
  <si>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</si>
  <si>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</si>
  <si>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</si>
  <si>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</si>
  <si>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</si>
  <si>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</si>
  <si>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</si>
  <si>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</si>
  <si>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</si>
  <si>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</si>
  <si>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</si>
  <si>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</si>
  <si>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</si>
  <si>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</si>
  <si>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</si>
  <si>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</si>
  <si>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</si>
  <si>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</si>
  <si>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</si>
  <si>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</si>
  <si>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</si>
  <si>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</si>
  <si>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</si>
  <si>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</si>
  <si>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</si>
  <si>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</si>
  <si>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</si>
  <si>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</si>
  <si>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</si>
  <si>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</si>
  <si>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</si>
  <si>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</si>
  <si>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</si>
  <si>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</si>
  <si>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</si>
  <si>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</si>
  <si>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</si>
  <si>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</si>
  <si>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</si>
  <si>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</si>
  <si>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</si>
  <si>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</si>
  <si>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</si>
  <si>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</si>
  <si>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</si>
  <si>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</si>
  <si>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</si>
  <si>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</si>
  <si>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</si>
  <si>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</si>
  <si>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</si>
  <si>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</si>
  <si>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</si>
  <si>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</si>
  <si>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</si>
  <si>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</si>
  <si>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</si>
  <si>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</si>
  <si>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</si>
  <si>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</si>
  <si>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</si>
  <si>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</si>
  <si>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</si>
  <si>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</si>
  <si>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</si>
  <si>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</si>
  <si>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</si>
  <si>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</si>
  <si>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</si>
  <si>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</si>
  <si>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</si>
  <si>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</si>
  <si>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</si>
  <si>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</si>
  <si>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</si>
  <si>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</si>
  <si>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</si>
  <si>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</si>
  <si>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</si>
  <si>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</si>
  <si>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</si>
  <si>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</si>
  <si>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</si>
  <si>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</si>
  <si>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</si>
  <si>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</si>
  <si>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</si>
  <si>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</si>
  <si>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</si>
  <si>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</si>
  <si>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</si>
  <si>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</si>
  <si>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</si>
  <si>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</si>
  <si>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</si>
  <si>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</si>
  <si>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</si>
  <si>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</si>
  <si>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</si>
  <si>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</si>
  <si>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</si>
  <si>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</si>
  <si>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</si>
  <si>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</si>
  <si>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</si>
  <si>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</si>
  <si>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</si>
  <si>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</si>
  <si>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</si>
  <si>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</si>
  <si>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</si>
  <si>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</si>
  <si>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</si>
  <si>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</si>
  <si>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</si>
  <si>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</si>
  <si>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</si>
  <si>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</si>
  <si>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</si>
  <si>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</si>
  <si>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</si>
  <si>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</si>
  <si>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</si>
  <si>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</si>
  <si>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</si>
  <si>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</si>
  <si>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</si>
  <si>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</si>
  <si>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</si>
  <si>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</si>
  <si>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</si>
  <si>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</si>
  <si>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</si>
  <si>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</si>
  <si>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</si>
  <si>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</si>
  <si>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</si>
  <si>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</si>
  <si>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</si>
  <si>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</si>
  <si>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</si>
  <si>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</si>
  <si>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</si>
  <si>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</si>
  <si>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</si>
  <si>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</si>
  <si>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</si>
  <si>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</si>
  <si>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</si>
  <si>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</si>
  <si>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</si>
  <si>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</si>
  <si>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</si>
  <si>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</si>
  <si>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</si>
  <si>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</si>
  <si>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</si>
  <si>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</si>
  <si>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</si>
  <si>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</si>
  <si>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</si>
  <si>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</si>
  <si>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</si>
  <si>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</si>
  <si>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</si>
  <si>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</si>
  <si>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</si>
  <si>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</si>
  <si>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</si>
  <si>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</si>
  <si>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</si>
  <si>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</si>
  <si>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</si>
  <si>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</si>
  <si>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</si>
  <si>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</si>
  <si>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</si>
  <si>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</si>
  <si>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</si>
  <si>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</si>
  <si>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</si>
  <si>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</si>
  <si>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</si>
  <si>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</si>
  <si>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</si>
  <si>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</si>
  <si>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</si>
  <si>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</si>
  <si>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</si>
  <si>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</si>
  <si>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</si>
  <si>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</si>
  <si>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</si>
  <si>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</si>
  <si>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</si>
  <si>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</si>
  <si>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</si>
  <si>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</si>
  <si>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</si>
  <si>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</si>
  <si>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</si>
  <si>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</si>
  <si>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</si>
  <si>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</si>
  <si>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</si>
  <si>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</si>
  <si>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</si>
  <si>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</si>
  <si>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</si>
  <si>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</si>
  <si>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</si>
  <si>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</si>
  <si>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</si>
  <si>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</si>
  <si>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</si>
  <si>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</si>
  <si>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</si>
  <si>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</si>
  <si>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</si>
  <si>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</si>
  <si>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</si>
  <si>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</si>
  <si>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</si>
  <si>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</si>
  <si>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</si>
  <si>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</si>
  <si>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</si>
  <si>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</si>
  <si>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</si>
  <si>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</si>
  <si>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</si>
  <si>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</si>
  <si>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</si>
  <si>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</si>
  <si>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</si>
  <si>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</si>
  <si>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</si>
  <si>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</si>
  <si>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</si>
  <si>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</si>
  <si>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</si>
  <si>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</si>
  <si>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</si>
  <si>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</si>
  <si>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</si>
  <si>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</si>
  <si>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</si>
  <si>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</si>
  <si>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</si>
  <si>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</si>
  <si>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</si>
  <si>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</si>
  <si>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</si>
  <si>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</si>
  <si>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</si>
  <si>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</si>
  <si>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</si>
  <si>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</si>
  <si>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</si>
  <si>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</si>
  <si>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</si>
  <si>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</si>
  <si>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</si>
  <si>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</si>
  <si>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</si>
  <si>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</si>
  <si>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</si>
  <si>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</si>
  <si>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</si>
  <si>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</si>
  <si>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</si>
  <si>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</si>
  <si>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</si>
  <si>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</si>
  <si>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</si>
  <si>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</si>
  <si>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</si>
  <si>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</si>
  <si>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</si>
  <si>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</si>
  <si>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</si>
  <si>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</si>
  <si>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</si>
  <si>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</si>
  <si>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</si>
  <si>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</si>
  <si>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</si>
  <si>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</si>
  <si>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</si>
  <si>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</si>
  <si>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</si>
  <si>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</si>
  <si>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</si>
  <si>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</si>
  <si>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</si>
  <si>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</si>
  <si>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</si>
  <si>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</si>
  <si>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</si>
  <si>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</si>
  <si>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</si>
  <si>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</si>
  <si>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</si>
  <si>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</si>
  <si>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</si>
  <si>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</si>
  <si>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</si>
  <si>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</si>
  <si>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</si>
  <si>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</si>
  <si>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</si>
  <si>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</si>
  <si>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</si>
  <si>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</si>
  <si>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</si>
  <si>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</si>
  <si>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</si>
  <si>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</si>
  <si>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</si>
  <si>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</si>
  <si>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</si>
  <si>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</si>
  <si>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</si>
  <si>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</si>
  <si>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</si>
  <si>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</si>
  <si>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</si>
  <si>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</si>
  <si>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</si>
  <si>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</si>
  <si>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</si>
  <si>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</si>
  <si>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</si>
  <si>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</si>
  <si>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</si>
  <si>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</si>
  <si>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</si>
  <si>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</si>
  <si>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</si>
  <si>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</si>
  <si>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</si>
  <si>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</si>
  <si>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</si>
  <si>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</si>
  <si>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</si>
  <si>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</si>
  <si>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</si>
  <si>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</si>
  <si>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</si>
  <si>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</si>
  <si>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</si>
  <si>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</si>
  <si>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</si>
  <si>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</si>
  <si>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</si>
  <si>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</si>
  <si>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</si>
  <si>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</si>
  <si>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</si>
  <si>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</si>
  <si>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</si>
  <si>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</si>
  <si>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</si>
  <si>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</si>
  <si>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</si>
  <si>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</si>
  <si>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</si>
  <si>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</si>
  <si>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</si>
  <si>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</si>
  <si>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</si>
  <si>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</si>
  <si>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</si>
  <si>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</si>
  <si>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</si>
  <si>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</si>
  <si>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</si>
  <si>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</si>
  <si>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</si>
  <si>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</si>
  <si>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</si>
  <si>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</si>
  <si>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</si>
  <si>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</si>
  <si>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</si>
  <si>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</si>
  <si>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</si>
  <si>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</si>
  <si>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</si>
  <si>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</si>
  <si>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</si>
  <si>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</si>
  <si>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</si>
  <si>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</si>
  <si>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</si>
  <si>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</si>
  <si>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</si>
  <si>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</si>
  <si>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</si>
  <si>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</si>
  <si>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</si>
  <si>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</si>
  <si>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</si>
  <si>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</si>
  <si>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</si>
  <si>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</si>
  <si>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</si>
  <si>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</si>
  <si>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</si>
  <si>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</si>
  <si>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</si>
  <si>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</si>
  <si>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</si>
  <si>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</si>
  <si>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</si>
  <si>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</si>
  <si>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</si>
  <si>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</si>
  <si>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</si>
  <si>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</si>
  <si>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</si>
  <si>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</si>
  <si>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</si>
  <si>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</si>
  <si>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</si>
  <si>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</si>
  <si>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</si>
  <si>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</si>
  <si>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</si>
  <si>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</si>
  <si>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</si>
  <si>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</si>
  <si>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</si>
  <si>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</si>
  <si>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</si>
  <si>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</si>
  <si>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</si>
  <si>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</si>
  <si>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</si>
  <si>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</si>
  <si>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</si>
  <si>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</si>
  <si>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</si>
  <si>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</si>
  <si>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</si>
  <si>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</si>
  <si>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</si>
  <si>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</si>
  <si>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</si>
  <si>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</si>
  <si>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</si>
  <si>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</si>
  <si>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</si>
  <si>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</si>
  <si>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</si>
  <si>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</si>
  <si>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</si>
  <si>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</si>
  <si>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</si>
  <si>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</si>
  <si>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</si>
  <si>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</si>
  <si>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</si>
  <si>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</si>
  <si>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</si>
  <si>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</si>
  <si>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</si>
  <si>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</si>
  <si>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</si>
  <si>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</si>
  <si>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</si>
  <si>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</si>
  <si>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</si>
  <si>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</si>
  <si>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</si>
  <si>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</si>
  <si>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</si>
  <si>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</si>
  <si>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</si>
  <si>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</si>
  <si>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</si>
  <si>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</si>
  <si>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</si>
  <si>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</si>
  <si>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</si>
  <si>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</si>
  <si>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</si>
  <si>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</si>
  <si>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</si>
  <si>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</si>
  <si>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</si>
  <si>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</si>
  <si>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</si>
  <si>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</si>
  <si>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</si>
  <si>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</si>
  <si>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</si>
  <si>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</si>
  <si>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</si>
  <si>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</si>
  <si>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</si>
  <si>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</si>
  <si>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</si>
  <si>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</si>
  <si>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</si>
  <si>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</si>
  <si>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</si>
  <si>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</si>
  <si>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</si>
  <si>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</si>
  <si>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</si>
  <si>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</si>
  <si>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</si>
  <si>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</si>
  <si>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</si>
  <si>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</si>
  <si>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</si>
  <si>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</si>
  <si>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</si>
  <si>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</si>
  <si>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</si>
  <si>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</si>
  <si>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</si>
  <si>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</si>
  <si>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</si>
  <si>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</si>
  <si>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</si>
  <si>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</si>
  <si>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</si>
  <si>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</si>
  <si>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</si>
  <si>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</si>
  <si>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</si>
  <si>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</si>
  <si>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</si>
  <si>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</si>
  <si>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</si>
  <si>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</si>
  <si>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</si>
  <si>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</si>
  <si>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</si>
  <si>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</si>
  <si>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</si>
  <si>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</si>
  <si>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</si>
  <si>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</si>
  <si>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</si>
  <si>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</si>
  <si>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</si>
  <si>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</si>
  <si>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</si>
  <si>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</si>
  <si>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</si>
  <si>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</si>
  <si>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</si>
  <si>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</si>
  <si>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</si>
  <si>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</si>
  <si>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</si>
  <si>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</si>
  <si>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</si>
  <si>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</si>
  <si>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</si>
  <si>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</si>
  <si>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</si>
  <si>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</si>
  <si>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</si>
  <si>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</si>
  <si>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</si>
  <si>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</si>
  <si>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</si>
  <si>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</si>
  <si>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</si>
  <si>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</si>
  <si>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</si>
  <si>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</si>
  <si>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</si>
  <si>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</si>
  <si>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</si>
  <si>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</si>
  <si>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</si>
  <si>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</si>
  <si>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</si>
  <si>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</si>
  <si>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</si>
  <si>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</si>
  <si>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</si>
  <si>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</si>
  <si>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</si>
  <si>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</si>
  <si>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</si>
  <si>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</si>
  <si>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</si>
  <si>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</si>
  <si>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</si>
  <si>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</si>
  <si>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</si>
  <si>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</si>
  <si>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</si>
  <si>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</si>
  <si>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</si>
  <si>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</si>
  <si>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</si>
  <si>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</si>
  <si>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</si>
  <si>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</si>
  <si>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</si>
  <si>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</si>
  <si>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</si>
  <si>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</si>
  <si>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</si>
  <si>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</si>
  <si>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</si>
  <si>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</si>
  <si>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</si>
  <si>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</si>
  <si>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</si>
  <si>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</si>
  <si>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</si>
  <si>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</si>
  <si>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</si>
  <si>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</si>
  <si>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</si>
  <si>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</si>
  <si>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</si>
  <si>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</si>
  <si>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</si>
  <si>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</si>
  <si>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</si>
  <si>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</si>
  <si>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</si>
  <si>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</si>
  <si>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</si>
  <si>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</si>
  <si>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</si>
  <si>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</si>
  <si>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</si>
  <si>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</si>
  <si>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</si>
  <si>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</si>
  <si>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</si>
  <si>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</si>
  <si>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</si>
  <si>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</si>
  <si>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</si>
  <si>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</si>
  <si>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</si>
  <si>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</si>
  <si>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</si>
  <si>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</si>
  <si>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</si>
  <si>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</si>
  <si>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</si>
  <si>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</si>
  <si>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</si>
  <si>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</si>
  <si>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</si>
  <si>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</si>
  <si>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</si>
  <si>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</si>
  <si>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</si>
  <si>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</si>
  <si>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</si>
  <si>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</si>
  <si>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</si>
  <si>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</si>
  <si>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</si>
  <si>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</si>
  <si>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</si>
  <si>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</si>
  <si>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</si>
  <si>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</si>
  <si>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</si>
  <si>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</si>
  <si>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</si>
  <si>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</si>
  <si>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</si>
  <si>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</si>
  <si>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</si>
  <si>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</si>
  <si>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</si>
  <si>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</si>
  <si>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</si>
  <si>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</si>
  <si>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</si>
  <si>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</si>
  <si>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</si>
  <si>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</si>
  <si>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</si>
  <si>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</si>
  <si>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</si>
  <si>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</si>
  <si>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</si>
  <si>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</si>
  <si>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</si>
  <si>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</si>
  <si>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</si>
  <si>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</si>
  <si>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</si>
  <si>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</si>
  <si>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</si>
  <si>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</si>
  <si>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</si>
  <si>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</si>
  <si>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</si>
  <si>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</si>
  <si>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</si>
  <si>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</si>
  <si>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</si>
  <si>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</si>
  <si>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</si>
  <si>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</si>
  <si>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</si>
  <si>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</si>
  <si>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</si>
  <si>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</si>
  <si>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</si>
  <si>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</si>
  <si>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</si>
  <si>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</si>
  <si>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</si>
  <si>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</si>
  <si>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</si>
  <si>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</si>
  <si>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</si>
  <si>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</si>
  <si>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</si>
  <si>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</si>
  <si>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</si>
  <si>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</si>
  <si>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</si>
  <si>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</si>
  <si>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</si>
  <si>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</si>
  <si>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</si>
  <si>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</si>
  <si>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</si>
  <si>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</si>
  <si>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</si>
  <si>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</si>
  <si>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</si>
  <si>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</si>
  <si>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</si>
  <si>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</si>
  <si>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</si>
  <si>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</si>
  <si>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</si>
  <si>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</si>
  <si>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</si>
  <si>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</si>
  <si>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</si>
  <si>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</si>
  <si>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</si>
  <si>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</si>
  <si>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</si>
  <si>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</si>
  <si>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</si>
  <si>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</si>
  <si>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</si>
  <si>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</si>
  <si>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</si>
  <si>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</si>
  <si>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</si>
  <si>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</si>
  <si>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</si>
  <si>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</si>
  <si>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</si>
  <si>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</si>
  <si>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</si>
  <si>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</si>
  <si>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</si>
  <si>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</si>
  <si>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</si>
  <si>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</si>
  <si>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</si>
  <si>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</si>
  <si>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</si>
  <si>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</si>
  <si>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</si>
  <si>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</si>
  <si>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</si>
  <si>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</si>
  <si>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</si>
  <si>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</si>
  <si>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</si>
  <si>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</si>
  <si>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</si>
  <si>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</si>
  <si>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</si>
  <si>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</si>
  <si>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</si>
  <si>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</si>
  <si>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</si>
  <si>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</si>
  <si>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</si>
  <si>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</si>
  <si>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</si>
  <si>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</si>
  <si>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</si>
  <si>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</si>
  <si>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</si>
  <si>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</si>
  <si>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</si>
  <si>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</si>
  <si>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</si>
  <si>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</si>
  <si>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</si>
  <si>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</si>
  <si>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</si>
  <si>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</si>
  <si>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</si>
  <si>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</si>
  <si>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</si>
  <si>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</si>
  <si>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</si>
  <si>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</si>
  <si>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</si>
  <si>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</si>
  <si>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</si>
  <si>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</si>
  <si>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</si>
  <si>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</si>
  <si>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</si>
  <si>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</si>
  <si>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</si>
  <si>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</si>
  <si>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</si>
  <si>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</si>
  <si>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</si>
  <si>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</si>
  <si>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</si>
  <si>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</si>
  <si>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</si>
  <si>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</si>
  <si>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</si>
  <si>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</si>
  <si>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</si>
  <si>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</si>
  <si>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</si>
  <si>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</si>
  <si>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</si>
  <si>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</si>
  <si>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</si>
  <si>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</si>
  <si>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</si>
  <si>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</si>
  <si>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</si>
  <si>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</si>
  <si>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</si>
  <si>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</si>
  <si>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</si>
  <si>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</si>
  <si>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</si>
  <si>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</si>
  <si>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</si>
  <si>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</si>
  <si>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</si>
  <si>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</si>
  <si>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</si>
  <si>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</si>
  <si>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</si>
  <si>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</si>
  <si>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</si>
  <si>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</si>
  <si>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</si>
  <si>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</si>
  <si>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</si>
  <si>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</si>
  <si>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</si>
  <si>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</si>
  <si>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</si>
  <si>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</si>
  <si>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</si>
  <si>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</si>
  <si>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</si>
  <si>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</si>
  <si>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</si>
  <si>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</si>
  <si>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</si>
  <si>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</si>
  <si>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</si>
  <si>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</si>
  <si>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</si>
  <si>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</si>
  <si>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</si>
  <si>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</si>
  <si>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</si>
  <si>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</si>
  <si>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</si>
  <si>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</si>
  <si>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</si>
  <si>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</si>
  <si>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</si>
  <si>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</si>
  <si>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</si>
  <si>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</si>
  <si>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</si>
  <si>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</si>
  <si>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</si>
  <si>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</si>
  <si>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</si>
  <si>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</si>
  <si>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</si>
  <si>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</si>
  <si>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</si>
  <si>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</si>
  <si>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</si>
  <si>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</si>
  <si>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</si>
  <si>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</si>
  <si>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</si>
  <si>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</si>
  <si>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</si>
  <si>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</si>
  <si>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</si>
  <si>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</si>
  <si>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</si>
  <si>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</si>
  <si>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</si>
  <si>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</si>
  <si>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</si>
  <si>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</si>
  <si>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</si>
  <si>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</si>
  <si>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</si>
  <si>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</si>
  <si>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</si>
  <si>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</si>
  <si>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</si>
  <si>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</si>
  <si>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</si>
  <si>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</si>
  <si>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</si>
  <si>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</si>
  <si>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</si>
  <si>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</si>
  <si>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</si>
  <si>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</si>
  <si>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</si>
  <si>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</si>
  <si>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</si>
  <si>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</si>
  <si>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</si>
  <si>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</si>
  <si>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</si>
  <si>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</si>
  <si>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</si>
  <si>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</si>
  <si>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</si>
  <si>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</si>
  <si>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</si>
  <si>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</si>
  <si>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</si>
  <si>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</si>
  <si>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</si>
  <si>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</si>
  <si>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</si>
  <si>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</si>
  <si>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</si>
  <si>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</si>
  <si>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</si>
  <si>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</si>
  <si>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</si>
  <si>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</si>
  <si>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</si>
  <si>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</si>
  <si>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</si>
  <si>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</si>
  <si>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</si>
  <si>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</si>
  <si>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</si>
  <si>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</si>
  <si>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</si>
  <si>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</si>
  <si>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</si>
  <si>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</si>
  <si>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</si>
  <si>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</si>
  <si>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</si>
  <si>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</si>
  <si>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</si>
  <si>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</si>
  <si>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</si>
  <si>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</si>
  <si>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</si>
  <si>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</si>
  <si>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</si>
  <si>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</si>
  <si>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</si>
  <si>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</si>
  <si>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</si>
  <si>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</si>
  <si>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</si>
  <si>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</si>
  <si>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</si>
  <si>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</si>
  <si>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</si>
  <si>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</si>
  <si>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</si>
  <si>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</si>
  <si>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</si>
  <si>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</si>
  <si>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</si>
  <si>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</si>
  <si>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</si>
  <si>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</si>
  <si>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</si>
  <si>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</si>
  <si>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</si>
  <si>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</si>
  <si>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</si>
  <si>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</si>
  <si>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</si>
  <si>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</si>
  <si>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</si>
  <si>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</si>
  <si>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</si>
  <si>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</si>
  <si>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</si>
  <si>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</si>
  <si>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</si>
  <si>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</si>
  <si>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</si>
  <si>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</si>
  <si>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</si>
  <si>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</si>
  <si>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</si>
  <si>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</si>
  <si>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</si>
  <si>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</si>
  <si>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</si>
  <si>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</si>
  <si>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</si>
  <si>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</si>
  <si>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</si>
  <si>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</si>
  <si>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</si>
  <si>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</si>
  <si>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</si>
  <si>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</si>
  <si>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</si>
  <si>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</si>
  <si>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</si>
  <si>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</si>
  <si>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</si>
  <si>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</si>
  <si>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</si>
  <si>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</si>
  <si>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</si>
  <si>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</si>
  <si>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</si>
  <si>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</si>
  <si>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</si>
  <si>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</si>
  <si>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</si>
  <si>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</si>
  <si>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</si>
  <si>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</si>
  <si>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</si>
  <si>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</si>
  <si>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</si>
  <si>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</si>
  <si>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</si>
  <si>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</si>
  <si>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</si>
  <si>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</si>
  <si>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</si>
  <si>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</si>
  <si>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</si>
  <si>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</si>
  <si>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</si>
  <si>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</si>
  <si>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</si>
  <si>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</si>
  <si>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</si>
  <si>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</si>
  <si>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</si>
  <si>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</si>
  <si>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</si>
  <si>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</si>
  <si>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</si>
  <si>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</si>
  <si>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</si>
  <si>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</si>
  <si>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</si>
  <si>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</si>
  <si>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</si>
  <si>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</si>
  <si>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</si>
  <si>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</si>
  <si>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</si>
  <si>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</si>
  <si>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</si>
  <si>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</si>
  <si>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</si>
  <si>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</si>
  <si>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</si>
  <si>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</si>
  <si>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</si>
  <si>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</si>
  <si>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</si>
  <si>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</si>
  <si>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</si>
  <si>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</si>
  <si>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</si>
  <si>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</si>
  <si>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</si>
  <si>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</si>
  <si>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</si>
  <si>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</si>
  <si>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</si>
  <si>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</si>
  <si>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</si>
  <si>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</si>
  <si>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</si>
  <si>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</si>
  <si>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</si>
  <si>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</si>
  <si>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</si>
  <si>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</si>
  <si>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</si>
  <si>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</si>
  <si>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</si>
  <si>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</si>
  <si>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</si>
  <si>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</si>
  <si>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</si>
  <si>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</si>
  <si>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</si>
  <si>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</si>
  <si>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</si>
  <si>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</si>
  <si>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</si>
  <si>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</si>
  <si>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</si>
  <si>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</si>
  <si>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</si>
  <si>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</si>
  <si>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</si>
  <si>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</si>
  <si>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</si>
  <si>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</si>
  <si>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</si>
  <si>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</si>
  <si>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</si>
  <si>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</si>
  <si>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</si>
  <si>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</si>
  <si>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</si>
  <si>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</si>
  <si>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</si>
  <si>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</si>
  <si>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</si>
  <si>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</si>
  <si>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</si>
  <si>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</si>
  <si>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</si>
  <si>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</si>
  <si>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</si>
  <si>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</si>
  <si>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</si>
  <si>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</si>
  <si>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</si>
  <si>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</si>
  <si>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</si>
  <si>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</si>
  <si>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</si>
  <si>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</si>
  <si>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</si>
  <si>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</si>
  <si>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</si>
  <si>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</si>
  <si>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</si>
  <si>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</si>
  <si>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</si>
  <si>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</si>
  <si>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</si>
  <si>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</si>
  <si>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</si>
  <si>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</si>
  <si>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</si>
  <si>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</si>
  <si>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</si>
  <si>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</si>
  <si>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</si>
  <si>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</si>
  <si>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</si>
  <si>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</si>
  <si>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</si>
  <si>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</si>
  <si>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</si>
  <si>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</si>
  <si>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</si>
  <si>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</si>
  <si>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</si>
  <si>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</si>
  <si>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</si>
  <si>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</si>
  <si>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</si>
  <si>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</si>
  <si>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</si>
  <si>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</si>
  <si>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</si>
  <si>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</si>
  <si>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</si>
  <si>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</si>
  <si>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</si>
  <si>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</si>
  <si>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</si>
  <si>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</si>
  <si>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</si>
  <si>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</si>
  <si>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</si>
  <si>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</si>
  <si>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</si>
  <si>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</si>
  <si>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</si>
  <si>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</si>
  <si>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</si>
  <si>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</si>
  <si>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</si>
  <si>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</si>
  <si>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</si>
  <si>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</si>
  <si>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</si>
  <si>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</si>
  <si>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</si>
  <si>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</si>
  <si>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</si>
  <si>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</si>
  <si>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</si>
  <si>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</si>
  <si>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</si>
  <si>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</si>
  <si>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</si>
  <si>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</si>
  <si>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</si>
  <si>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</si>
  <si>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</si>
  <si>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</si>
  <si>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</si>
  <si>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</si>
  <si>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</si>
  <si>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</si>
  <si>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</si>
  <si>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</si>
  <si>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</si>
  <si>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</si>
  <si>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</si>
  <si>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</si>
  <si>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</si>
  <si>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</si>
  <si>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</si>
  <si>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</si>
  <si>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</si>
  <si>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</si>
  <si>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</si>
  <si>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</si>
  <si>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</si>
  <si>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</si>
  <si>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</si>
  <si>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</si>
  <si>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</si>
  <si>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</si>
  <si>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</si>
  <si>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</si>
  <si>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</si>
  <si>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</si>
  <si>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</si>
  <si>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</si>
  <si>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</si>
  <si>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</si>
  <si>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</si>
  <si>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</si>
  <si>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</si>
  <si>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</si>
  <si>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</si>
  <si>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</si>
  <si>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</si>
  <si>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</si>
  <si>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</si>
  <si>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</si>
  <si>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</si>
  <si>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</si>
  <si>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</si>
  <si>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</si>
  <si>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</si>
  <si>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</si>
  <si>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</si>
  <si>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</si>
  <si>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</si>
  <si>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</si>
  <si>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</si>
  <si>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</si>
  <si>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</si>
  <si>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</si>
  <si>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</si>
  <si>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</si>
  <si>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</si>
  <si>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</si>
  <si>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</si>
  <si>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</si>
  <si>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</si>
  <si>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</si>
  <si>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</si>
  <si>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</si>
  <si>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</si>
  <si>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</si>
  <si>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</si>
  <si>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</si>
  <si>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</si>
  <si>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</si>
  <si>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</si>
  <si>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</si>
  <si>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</si>
  <si>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</si>
  <si>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</si>
  <si>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</si>
  <si>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</si>
  <si>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</si>
  <si>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</si>
  <si>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</si>
  <si>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</si>
  <si>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</si>
  <si>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</si>
  <si>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</si>
  <si>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</si>
  <si>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</si>
  <si>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</si>
  <si>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</si>
  <si>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</si>
  <si>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</si>
  <si>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</si>
  <si>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</si>
  <si>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</si>
  <si>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</si>
  <si>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</si>
  <si>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</si>
  <si>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</si>
  <si>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</si>
  <si>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</si>
  <si>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</si>
  <si>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</si>
  <si>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</si>
  <si>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</si>
  <si>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</si>
  <si>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</si>
  <si>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</si>
  <si>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</si>
  <si>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</si>
  <si>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</si>
  <si>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</si>
  <si>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</si>
  <si>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</si>
  <si>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</si>
  <si>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</si>
  <si>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</si>
  <si>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</si>
  <si>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</si>
  <si>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</si>
  <si>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</si>
  <si>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</si>
  <si>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</si>
  <si>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</si>
  <si>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</si>
  <si>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</si>
  <si>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</si>
  <si>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</si>
  <si>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</si>
  <si>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</si>
  <si>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</si>
  <si>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</si>
  <si>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</si>
  <si>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</si>
  <si>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</si>
  <si>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</si>
  <si>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</si>
  <si>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</si>
  <si>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</si>
  <si>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</si>
  <si>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</si>
  <si>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</si>
  <si>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</si>
  <si>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</si>
  <si>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</si>
  <si>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</si>
  <si>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</si>
  <si>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</si>
  <si>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</si>
  <si>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</si>
  <si>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</si>
  <si>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</si>
  <si>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</si>
  <si>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</si>
  <si>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</si>
  <si>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</si>
  <si>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</si>
  <si>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</si>
  <si>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</si>
  <si>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</si>
  <si>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</si>
  <si>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</si>
  <si>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</si>
  <si>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</si>
  <si>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</si>
  <si>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</si>
  <si>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</si>
  <si>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</si>
  <si>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</si>
  <si>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</si>
  <si>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</si>
  <si>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</si>
  <si>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</si>
  <si>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</si>
  <si>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</si>
  <si>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</si>
  <si>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</si>
  <si>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</si>
  <si>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</si>
  <si>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</si>
  <si>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</si>
  <si>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</si>
  <si>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</si>
  <si>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</si>
  <si>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</si>
  <si>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</si>
  <si>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</si>
  <si>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</si>
  <si>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</si>
  <si>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</si>
  <si>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</si>
  <si>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</si>
  <si>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</si>
  <si>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</si>
  <si>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</si>
  <si>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</si>
  <si>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</si>
  <si>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</si>
  <si>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</si>
  <si>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</si>
  <si>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</si>
  <si>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</si>
  <si>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</si>
  <si>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</si>
  <si>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</si>
  <si>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</si>
  <si>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</si>
  <si>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</si>
  <si>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</si>
  <si>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</si>
  <si>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</si>
  <si>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</si>
  <si>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</si>
  <si>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</si>
  <si>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</si>
  <si>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</si>
  <si>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</si>
  <si>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</si>
  <si>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</si>
  <si>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</si>
  <si>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</si>
  <si>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</si>
  <si>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</si>
  <si>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</si>
  <si>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</si>
  <si>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</si>
  <si>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</si>
  <si>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</si>
  <si>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</si>
  <si>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</si>
  <si>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</si>
  <si>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</si>
  <si>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</si>
  <si>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</si>
  <si>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</si>
  <si>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</si>
  <si>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</si>
  <si>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</si>
  <si>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</si>
  <si>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</si>
  <si>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</si>
  <si>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</si>
  <si>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</si>
  <si>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</si>
  <si>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</si>
  <si>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</si>
  <si>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</si>
  <si>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</si>
  <si>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</si>
  <si>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</si>
  <si>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</si>
  <si>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</si>
  <si>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</si>
  <si>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</si>
  <si>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</si>
  <si>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</si>
  <si>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</si>
  <si>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</si>
  <si>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</si>
  <si>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</si>
  <si>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</si>
  <si>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</si>
  <si>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</si>
  <si>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</si>
  <si>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</si>
  <si>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</si>
  <si>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</si>
  <si>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</si>
  <si>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</si>
  <si>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</si>
  <si>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</si>
  <si>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</si>
  <si>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</si>
  <si>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</si>
  <si>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</si>
  <si>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</si>
  <si>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</si>
  <si>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</si>
  <si>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</si>
  <si>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</si>
  <si>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</si>
  <si>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</si>
  <si>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</si>
  <si>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</si>
  <si>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</si>
  <si>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</si>
  <si>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</si>
  <si>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</si>
  <si>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</si>
  <si>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</si>
  <si>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</si>
  <si>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</si>
  <si>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</si>
  <si>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</si>
  <si>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</si>
  <si>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</si>
  <si>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</si>
  <si>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</si>
  <si>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</si>
  <si>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</si>
  <si>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</si>
  <si>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</si>
  <si>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</si>
  <si>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</si>
  <si>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</si>
  <si>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</si>
  <si>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</si>
  <si>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</si>
  <si>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</si>
  <si>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</si>
  <si>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</si>
  <si>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</si>
  <si>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</si>
  <si>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</si>
  <si>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</si>
  <si>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</si>
  <si>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</si>
  <si>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</si>
  <si>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</si>
  <si>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</si>
  <si>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</si>
  <si>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</si>
  <si>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</si>
  <si>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</si>
  <si>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</si>
  <si>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</si>
  <si>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</si>
  <si>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</si>
  <si>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</si>
  <si>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</si>
  <si>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</si>
  <si>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</si>
  <si>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</si>
  <si>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</si>
  <si>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</si>
  <si>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</si>
  <si>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</si>
  <si>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</si>
  <si>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</si>
  <si>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</si>
  <si>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</si>
  <si>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</si>
  <si>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</si>
  <si>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</si>
  <si>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</si>
  <si>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</si>
  <si>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</si>
  <si>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</si>
  <si>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</si>
  <si>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</si>
  <si>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</si>
  <si>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</si>
  <si>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</si>
  <si>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</si>
  <si>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</si>
  <si>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</si>
  <si>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</si>
  <si>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</si>
  <si>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</si>
  <si>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</si>
  <si>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</si>
  <si>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</si>
  <si>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</si>
  <si>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</si>
  <si>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</si>
  <si>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</si>
  <si>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</si>
  <si>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</si>
  <si>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</si>
  <si>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</si>
  <si>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</si>
  <si>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</si>
  <si>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</si>
  <si>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</si>
  <si>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</si>
  <si>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</si>
  <si>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</si>
  <si>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</si>
  <si>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</si>
  <si>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</si>
  <si>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</si>
  <si>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</si>
  <si>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</si>
  <si>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</si>
  <si>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</si>
  <si>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</si>
  <si>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</si>
  <si>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</si>
  <si>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</si>
  <si>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</si>
  <si>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</si>
  <si>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</si>
  <si>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</si>
  <si>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</si>
  <si>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</si>
  <si>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</si>
  <si>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</si>
  <si>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</si>
  <si>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</si>
  <si>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</si>
  <si>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</si>
  <si>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</si>
  <si>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</si>
  <si>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</si>
  <si>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</si>
  <si>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</si>
  <si>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</si>
  <si>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</si>
  <si>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</si>
  <si>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</si>
  <si>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</si>
  <si>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</si>
  <si>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</si>
  <si>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</si>
  <si>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</si>
  <si>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</si>
  <si>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</si>
  <si>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</si>
  <si>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</si>
  <si>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</si>
  <si>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</si>
  <si>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</si>
  <si>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</si>
  <si>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</si>
  <si>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</si>
  <si>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</si>
  <si>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</si>
  <si>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</si>
  <si>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</si>
  <si>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</si>
  <si>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</si>
  <si>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</si>
  <si>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</si>
  <si>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</si>
  <si>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</si>
  <si>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</si>
  <si>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</si>
  <si>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</si>
  <si>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</si>
  <si>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</si>
  <si>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</si>
  <si>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</si>
  <si>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</si>
  <si>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</si>
  <si>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</si>
  <si>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</si>
  <si>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</si>
  <si>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</si>
  <si>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</si>
  <si>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</si>
  <si>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</si>
  <si>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</si>
  <si>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</si>
  <si>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</si>
  <si>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</si>
  <si>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</si>
  <si>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</si>
  <si>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</si>
  <si>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</si>
  <si>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</si>
  <si>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</si>
  <si>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</si>
  <si>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</si>
  <si>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</si>
  <si>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</si>
  <si>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</si>
  <si>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</si>
  <si>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</si>
  <si>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</si>
  <si>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</si>
  <si>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</si>
  <si>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</si>
  <si>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</si>
  <si>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</si>
  <si>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</si>
  <si>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</si>
  <si>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</si>
  <si>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</si>
  <si>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</si>
  <si>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</si>
  <si>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</si>
  <si>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</si>
  <si>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</si>
  <si>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</si>
  <si>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</si>
  <si>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</si>
  <si>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</si>
  <si>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</si>
  <si>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</si>
  <si>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</si>
  <si>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</si>
  <si>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</si>
  <si>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</si>
  <si>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</si>
  <si>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</si>
  <si>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</si>
  <si>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</si>
  <si>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</si>
  <si>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</si>
  <si>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</si>
  <si>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</si>
  <si>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</si>
  <si>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</si>
  <si>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</si>
  <si>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</si>
  <si>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</si>
  <si>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</si>
  <si>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</si>
  <si>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</si>
  <si>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</si>
  <si>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</si>
  <si>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</si>
  <si>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</si>
  <si>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</si>
  <si>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</si>
  <si>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</si>
  <si>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</si>
  <si>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</si>
  <si>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</si>
  <si>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</si>
  <si>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</si>
  <si>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</si>
  <si>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</si>
  <si>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</si>
  <si>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</si>
  <si>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</si>
  <si>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</si>
  <si>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</si>
  <si>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</si>
  <si>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</si>
  <si>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</si>
  <si>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</si>
  <si>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</si>
  <si>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</si>
  <si>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</si>
  <si>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</si>
  <si>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</si>
  <si>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</si>
  <si>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</si>
  <si>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</si>
  <si>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</si>
  <si>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</si>
  <si>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</si>
  <si>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</si>
  <si>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</si>
  <si>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</si>
  <si>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</si>
  <si>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</si>
  <si>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</si>
  <si>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</si>
  <si>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</si>
  <si>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</si>
  <si>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</si>
  <si>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</si>
  <si>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</si>
  <si>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</si>
  <si>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</si>
  <si>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</si>
  <si>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</si>
  <si>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</si>
  <si>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</si>
  <si>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</si>
  <si>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</si>
  <si>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</si>
  <si>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</si>
  <si>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</si>
  <si>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</si>
  <si>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</si>
  <si>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</si>
  <si>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</si>
  <si>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</si>
  <si>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</si>
  <si>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</si>
  <si>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</si>
  <si>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</si>
  <si>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</si>
  <si>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</si>
  <si>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</si>
  <si>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</si>
  <si>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</si>
  <si>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</si>
  <si>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</si>
  <si>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</si>
  <si>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</si>
  <si>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</si>
  <si>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</si>
  <si>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</si>
  <si>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</si>
  <si>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</si>
  <si>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</si>
  <si>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</si>
  <si>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</si>
  <si>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</si>
  <si>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</si>
  <si>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</si>
  <si>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</si>
  <si>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</si>
  <si>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</si>
  <si>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</si>
  <si>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</si>
  <si>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</si>
  <si>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</si>
  <si>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</si>
  <si>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</si>
  <si>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</si>
  <si>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</si>
  <si>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</si>
  <si>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</si>
  <si>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</si>
  <si>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</si>
  <si>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</si>
  <si>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</si>
  <si>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</si>
  <si>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</si>
  <si>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</si>
  <si>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</si>
  <si>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</si>
  <si>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</si>
  <si>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</si>
  <si>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</si>
  <si>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</si>
  <si>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</si>
  <si>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</si>
  <si>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</si>
  <si>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</si>
  <si>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</si>
  <si>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</si>
  <si>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</si>
  <si>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</si>
  <si>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</si>
  <si>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</si>
  <si>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</si>
  <si>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</si>
  <si>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</si>
  <si>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</si>
  <si>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</si>
  <si>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</si>
  <si>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</si>
  <si>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</si>
  <si>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</si>
  <si>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</si>
  <si>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</si>
  <si>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</si>
  <si>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</si>
  <si>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</si>
  <si>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</si>
  <si>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</si>
  <si>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</si>
  <si>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</si>
  <si>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</si>
  <si>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</si>
  <si>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</si>
  <si>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</si>
  <si>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</si>
  <si>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</si>
  <si>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</si>
  <si>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</si>
  <si>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</si>
  <si>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</si>
  <si>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</si>
  <si>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</si>
  <si>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</si>
  <si>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</si>
  <si>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</si>
  <si>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</si>
  <si>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</si>
  <si>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</si>
  <si>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</si>
  <si>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</si>
  <si>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</si>
  <si>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</si>
  <si>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</si>
  <si>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</si>
  <si>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</si>
  <si>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</si>
  <si>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</si>
  <si>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</si>
  <si>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</si>
  <si>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</si>
  <si>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</si>
  <si>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</si>
  <si>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</si>
  <si>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</si>
  <si>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</si>
  <si>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</si>
  <si>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</si>
  <si>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</si>
  <si>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</si>
  <si>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</si>
  <si>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</si>
  <si>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</si>
  <si>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</si>
  <si>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</si>
  <si>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</si>
  <si>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</si>
  <si>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</si>
  <si>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</si>
  <si>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</si>
  <si>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</si>
  <si>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</si>
  <si>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</si>
  <si>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</si>
  <si>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</si>
  <si>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</si>
  <si>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</si>
  <si>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</si>
  <si>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</si>
  <si>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</si>
  <si>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</si>
  <si>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</si>
  <si>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</si>
  <si>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</si>
  <si>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</si>
  <si>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</si>
  <si>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</si>
  <si>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</si>
  <si>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</si>
  <si>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</si>
  <si>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</si>
  <si>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</si>
  <si>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</si>
  <si>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</si>
  <si>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</si>
  <si>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</si>
  <si>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</si>
  <si>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</si>
  <si>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</si>
  <si>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</si>
  <si>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</si>
  <si>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</si>
  <si>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</si>
  <si>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</si>
  <si>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</si>
  <si>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</si>
  <si>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</si>
  <si>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</si>
  <si>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</si>
  <si>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</si>
  <si>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</si>
  <si>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</si>
  <si>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</si>
  <si>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</si>
  <si>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</si>
  <si>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</si>
  <si>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</si>
  <si>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</si>
  <si>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</si>
  <si>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</si>
  <si>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</si>
  <si>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</si>
  <si>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</si>
  <si>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</si>
  <si>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</si>
  <si>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</si>
  <si>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</si>
  <si>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</si>
  <si>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</si>
  <si>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</si>
  <si>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</si>
  <si>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</si>
  <si>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</si>
  <si>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</si>
  <si>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</si>
  <si>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</si>
  <si>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</si>
  <si>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</si>
  <si>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</si>
  <si>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</si>
  <si>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</si>
  <si>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</si>
  <si>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</si>
  <si>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</si>
  <si>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</si>
  <si>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</si>
  <si>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</si>
  <si>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</si>
  <si>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</si>
  <si>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</si>
  <si>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</si>
  <si>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</si>
  <si>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</si>
  <si>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</si>
  <si>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</si>
  <si>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</si>
  <si>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</si>
  <si>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</si>
  <si>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</si>
  <si>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</si>
  <si>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</si>
  <si>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</si>
  <si>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</si>
  <si>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</si>
  <si>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</si>
  <si>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</si>
  <si>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</si>
  <si>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</si>
  <si>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</si>
  <si>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</si>
  <si>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</si>
  <si>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</si>
  <si>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</si>
  <si>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</si>
  <si>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</si>
  <si>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</si>
  <si>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</si>
  <si>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</si>
  <si>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</si>
  <si>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</si>
  <si>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</si>
  <si>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</si>
  <si>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</si>
  <si>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</si>
  <si>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</si>
  <si>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</si>
  <si>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</si>
  <si>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</si>
  <si>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</si>
  <si>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</si>
  <si>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</si>
  <si>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</si>
  <si>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</si>
  <si>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</si>
  <si>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</si>
  <si>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</si>
  <si>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</si>
  <si>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</si>
  <si>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</si>
  <si>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</si>
  <si>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</si>
  <si>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</si>
  <si>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</si>
  <si>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</si>
  <si>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</si>
  <si>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</si>
  <si>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</si>
  <si>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</si>
  <si>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</si>
  <si>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</si>
  <si>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</si>
  <si>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</si>
  <si>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</si>
  <si>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</si>
  <si>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</si>
  <si>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</si>
  <si>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</si>
  <si>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</si>
  <si>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</si>
  <si>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</si>
  <si>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</si>
  <si>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</si>
  <si>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</si>
  <si>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</si>
  <si>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</si>
  <si>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</si>
  <si>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</si>
  <si>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</si>
  <si>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</si>
  <si>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</si>
  <si>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</si>
  <si>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</si>
  <si>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</si>
  <si>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</si>
  <si>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</si>
  <si>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</si>
  <si>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</si>
  <si>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</si>
  <si>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</si>
  <si>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</si>
  <si>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</si>
  <si>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</si>
  <si>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</si>
  <si>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</si>
  <si>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</si>
  <si>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</si>
  <si>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</si>
  <si>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</si>
  <si>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</si>
  <si>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</si>
  <si>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</si>
  <si>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</si>
  <si>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</si>
  <si>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</si>
  <si>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</si>
  <si>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</si>
  <si>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</si>
  <si>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</si>
  <si>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</si>
  <si>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</si>
  <si>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</si>
  <si>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</si>
  <si>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</si>
  <si>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</si>
  <si>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</si>
  <si>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</si>
  <si>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</si>
  <si>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</si>
  <si>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</si>
  <si>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</si>
  <si>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</si>
  <si>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</si>
  <si>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</si>
  <si>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</si>
  <si>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</si>
  <si>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</si>
  <si>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</si>
  <si>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</si>
  <si>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</si>
  <si>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</si>
  <si>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</si>
  <si>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</si>
  <si>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</si>
  <si>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</si>
  <si>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</si>
  <si>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</si>
  <si>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</si>
  <si>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</si>
  <si>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</si>
  <si>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</si>
  <si>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</si>
  <si>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</si>
  <si>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</si>
  <si>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</si>
  <si>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</si>
  <si>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</si>
  <si>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</si>
  <si>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</si>
  <si>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</si>
  <si>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</si>
  <si>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</si>
  <si>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</si>
  <si>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</si>
  <si>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</si>
  <si>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</si>
  <si>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</si>
  <si>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</si>
  <si>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</si>
  <si>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</si>
  <si>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</si>
  <si>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</si>
  <si>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</si>
  <si>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</si>
  <si>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</si>
  <si>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</si>
  <si>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</si>
  <si>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</si>
  <si>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</si>
  <si>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</si>
  <si>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</si>
  <si>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</si>
  <si>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</si>
  <si>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</si>
  <si>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</si>
  <si>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</si>
  <si>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</si>
  <si>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</si>
  <si>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</si>
  <si>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</si>
  <si>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</si>
  <si>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</si>
  <si>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</si>
  <si>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</si>
  <si>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</si>
  <si>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</si>
  <si>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</si>
  <si>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</si>
  <si>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</si>
  <si>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</si>
  <si>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</si>
  <si>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</si>
  <si>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</si>
  <si>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</si>
  <si>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</si>
  <si>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</si>
  <si>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</si>
  <si>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</si>
  <si>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</si>
  <si>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</si>
  <si>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</si>
  <si>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</si>
  <si>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</si>
  <si>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</si>
  <si>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</si>
  <si>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</si>
  <si>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</si>
  <si>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</si>
  <si>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</si>
  <si>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</si>
  <si>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</si>
  <si>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</si>
  <si>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</si>
  <si>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</si>
  <si>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</si>
  <si>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</si>
  <si>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</si>
  <si>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</si>
  <si>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</si>
  <si>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</si>
  <si>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</si>
  <si>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</si>
  <si>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</si>
  <si>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</si>
  <si>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</si>
  <si>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</si>
  <si>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</si>
  <si>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</si>
  <si>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</si>
  <si>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</si>
  <si>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</si>
  <si>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</si>
  <si>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</si>
  <si>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</si>
  <si>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</si>
  <si>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</si>
  <si>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</si>
  <si>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</si>
  <si>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</si>
  <si>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</si>
  <si>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</si>
  <si>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</si>
  <si>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</si>
  <si>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</si>
  <si>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</si>
  <si>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</si>
  <si>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</si>
  <si>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</si>
  <si>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</si>
  <si>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</si>
  <si>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</si>
  <si>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</si>
  <si>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</si>
  <si>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</si>
  <si>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</si>
  <si>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</si>
  <si>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</si>
  <si>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</si>
  <si>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</si>
  <si>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</si>
  <si>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</si>
  <si>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</si>
  <si>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</si>
  <si>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</si>
  <si>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</si>
  <si>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</si>
  <si>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</si>
  <si>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</si>
  <si>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</si>
  <si>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</si>
  <si>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</si>
  <si>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</si>
  <si>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</si>
  <si>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</si>
  <si>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</si>
  <si>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</si>
  <si>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</si>
  <si>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</si>
  <si>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</si>
  <si>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</si>
  <si>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</si>
  <si>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</si>
  <si>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</si>
  <si>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</si>
  <si>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</si>
  <si>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</si>
  <si>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</si>
  <si>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</si>
  <si>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</si>
  <si>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</si>
  <si>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</si>
  <si>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</si>
  <si>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</si>
  <si>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</si>
  <si>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</si>
  <si>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</si>
  <si>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</si>
  <si>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</si>
  <si>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</si>
  <si>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</si>
  <si>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</si>
  <si>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</si>
  <si>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</si>
  <si>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</si>
  <si>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</si>
  <si>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</si>
  <si>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</si>
  <si>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</si>
  <si>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</si>
  <si>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</si>
  <si>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</si>
  <si>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</si>
  <si>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</si>
  <si>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</si>
  <si>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</si>
  <si>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</si>
  <si>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</si>
  <si>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</si>
  <si>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</si>
  <si>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</si>
  <si>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</si>
  <si>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</si>
  <si>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</si>
  <si>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</si>
  <si>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</si>
  <si>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</si>
  <si>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</si>
  <si>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</si>
  <si>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</si>
  <si>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</si>
  <si>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</si>
  <si>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</si>
  <si>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</si>
  <si>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</si>
  <si>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</si>
  <si>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</si>
  <si>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</si>
  <si>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</si>
  <si>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</si>
  <si>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</si>
  <si>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</si>
  <si>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</si>
  <si>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</si>
  <si>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</si>
  <si>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</si>
  <si>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</si>
  <si>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</si>
  <si>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</si>
  <si>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</si>
  <si>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</si>
  <si>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</si>
  <si>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</si>
  <si>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</si>
  <si>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</si>
  <si>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</si>
  <si>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</si>
  <si>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</si>
  <si>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</si>
  <si>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</si>
  <si>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</si>
  <si>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</si>
  <si>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</si>
  <si>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</si>
  <si>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</si>
  <si>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</si>
  <si>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</si>
  <si>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</si>
  <si>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</si>
  <si>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</si>
  <si>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</si>
  <si>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</si>
  <si>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</si>
  <si>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</si>
  <si>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</si>
  <si>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</si>
  <si>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</si>
  <si>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</si>
  <si>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</si>
  <si>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</si>
  <si>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</si>
  <si>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</si>
  <si>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</si>
  <si>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</si>
  <si>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</si>
  <si>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</si>
  <si>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</si>
  <si>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</si>
  <si>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</si>
  <si>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</si>
  <si>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</si>
  <si>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</si>
  <si>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</si>
  <si>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</si>
  <si>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</si>
  <si>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</si>
  <si>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</si>
  <si>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</si>
  <si>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</si>
  <si>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</si>
  <si>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</si>
  <si>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</si>
  <si>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</si>
  <si>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</si>
  <si>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</si>
  <si>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</si>
  <si>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</si>
  <si>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</si>
  <si>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</si>
  <si>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</si>
  <si>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</si>
  <si>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</si>
  <si>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</si>
  <si>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</si>
  <si>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</si>
  <si>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</si>
  <si>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</si>
  <si>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</si>
  <si>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</si>
  <si>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</si>
  <si>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</si>
  <si>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</si>
  <si>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</si>
  <si>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</si>
  <si>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</si>
  <si>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</si>
  <si>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</si>
  <si>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</si>
  <si>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</si>
  <si>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</si>
  <si>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</si>
  <si>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</si>
  <si>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</si>
  <si>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</si>
  <si>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</si>
  <si>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</si>
  <si>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</si>
  <si>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</si>
  <si>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</si>
  <si>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</si>
  <si>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</si>
  <si>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</si>
  <si>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</si>
  <si>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</si>
  <si>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</si>
  <si>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</si>
  <si>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</si>
  <si>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</si>
  <si>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</si>
  <si>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</si>
  <si>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</si>
  <si>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</si>
  <si>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</si>
  <si>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</si>
  <si>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</si>
  <si>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</si>
  <si>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</si>
  <si>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</si>
  <si>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</si>
  <si>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</si>
  <si>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</si>
  <si>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</si>
  <si>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</si>
  <si>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</si>
  <si>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</si>
  <si>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</si>
  <si>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</si>
  <si>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</si>
  <si>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</si>
  <si>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</si>
  <si>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</si>
  <si>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</si>
  <si>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</si>
  <si>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</si>
  <si>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</si>
  <si>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</si>
  <si>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</si>
  <si>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</si>
  <si>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</si>
  <si>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</si>
  <si>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</si>
  <si>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</si>
  <si>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</si>
  <si>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</si>
  <si>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</si>
  <si>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</si>
  <si>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</si>
  <si>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</si>
  <si>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</si>
  <si>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</si>
  <si>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</si>
  <si>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</si>
  <si>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</si>
  <si>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</si>
  <si>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</si>
  <si>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</si>
  <si>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</si>
  <si>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</si>
  <si>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</si>
  <si>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</si>
  <si>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</si>
  <si>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</si>
  <si>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</si>
  <si>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</si>
  <si>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</si>
  <si>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</si>
  <si>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</si>
  <si>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</si>
  <si>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</si>
  <si>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</si>
  <si>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</si>
  <si>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</si>
  <si>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</si>
  <si>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</si>
  <si>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</si>
  <si>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</si>
  <si>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</si>
  <si>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</si>
  <si>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</si>
  <si>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</si>
  <si>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</si>
  <si>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</si>
  <si>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</si>
  <si>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</si>
  <si>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</si>
  <si>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</si>
  <si>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</si>
  <si>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</si>
  <si>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</si>
  <si>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</si>
  <si>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</si>
  <si>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</si>
  <si>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</si>
  <si>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</si>
  <si>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</si>
  <si>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</si>
  <si>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</si>
  <si>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</si>
  <si>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</si>
  <si>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</si>
  <si>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</si>
  <si>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</si>
  <si>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</si>
  <si>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</si>
  <si>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</si>
  <si>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</si>
  <si>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</si>
  <si>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</si>
  <si>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</si>
  <si>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</si>
  <si>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</si>
  <si>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</si>
  <si>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</si>
  <si>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</si>
  <si>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</si>
  <si>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</si>
  <si>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</si>
  <si>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</si>
  <si>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</si>
  <si>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</si>
  <si>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</si>
  <si>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</si>
  <si>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</si>
  <si>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</si>
  <si>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</si>
  <si>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</si>
  <si>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</si>
  <si>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</si>
  <si>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</si>
  <si>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</si>
  <si>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</si>
  <si>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</si>
  <si>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</si>
  <si>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</si>
  <si>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</si>
  <si>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</si>
  <si>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</si>
  <si>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</si>
  <si>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</si>
  <si>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</si>
  <si>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</si>
  <si>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</si>
  <si>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</si>
  <si>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</si>
  <si>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</si>
  <si>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</si>
  <si>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</si>
  <si>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</si>
  <si>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</si>
  <si>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</si>
  <si>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</si>
  <si>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</si>
  <si>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</si>
  <si>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</si>
  <si>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</si>
  <si>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</si>
  <si>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</si>
  <si>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</si>
  <si>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</si>
  <si>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</si>
  <si>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</si>
  <si>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</si>
  <si>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</si>
  <si>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</si>
  <si>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</si>
  <si>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</si>
  <si>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</si>
  <si>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</si>
  <si>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</si>
  <si>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</si>
  <si>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</si>
  <si>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</si>
  <si>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</si>
  <si>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</si>
  <si>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</si>
  <si>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</si>
  <si>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</si>
  <si>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</si>
  <si>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</si>
  <si>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</si>
  <si>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</si>
  <si>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</si>
  <si>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</si>
  <si>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</si>
  <si>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</si>
  <si>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</si>
  <si>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</si>
  <si>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</si>
  <si>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</si>
  <si>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</si>
  <si>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</si>
  <si>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</si>
  <si>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</si>
  <si>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</si>
  <si>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</si>
  <si>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</si>
  <si>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</si>
  <si>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</si>
  <si>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</si>
  <si>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</si>
  <si>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</si>
  <si>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</si>
  <si>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</si>
  <si>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</si>
  <si>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</si>
  <si>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</si>
  <si>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</si>
  <si>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</si>
  <si>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</si>
  <si>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</si>
  <si>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</si>
  <si>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</si>
  <si>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</si>
  <si>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</si>
  <si>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</si>
  <si>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</si>
  <si>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</si>
  <si>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</si>
  <si>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</si>
  <si>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</si>
  <si>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</si>
  <si>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</si>
  <si>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</si>
  <si>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</si>
  <si>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</si>
  <si>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</si>
  <si>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</si>
  <si>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</si>
  <si>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</si>
  <si>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</si>
  <si>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</si>
  <si>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</si>
  <si>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</si>
  <si>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</si>
  <si>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</si>
  <si>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</si>
  <si>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</si>
  <si>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</si>
  <si>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</si>
  <si>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</si>
  <si>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</si>
  <si>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</si>
  <si>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</si>
  <si>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</si>
  <si>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</si>
  <si>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</si>
  <si>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</si>
  <si>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</si>
  <si>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</si>
  <si>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</si>
  <si>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</si>
  <si>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</si>
  <si>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</si>
  <si>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</si>
  <si>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</si>
  <si>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</si>
  <si>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</si>
  <si>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</si>
  <si>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</si>
  <si>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</si>
  <si>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</si>
  <si>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</si>
  <si>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</si>
  <si>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</si>
  <si>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</si>
  <si>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</si>
  <si>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</si>
  <si>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</si>
  <si>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</si>
  <si>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</si>
  <si>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</si>
  <si>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</si>
  <si>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</si>
  <si>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</si>
  <si>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</si>
  <si>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</si>
  <si>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</si>
  <si>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</si>
  <si>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</si>
  <si>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</si>
  <si>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</si>
  <si>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</si>
  <si>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</si>
  <si>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</si>
  <si>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</si>
  <si>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</si>
  <si>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</si>
  <si>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</si>
  <si>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</si>
  <si>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</si>
  <si>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</si>
  <si>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</si>
  <si>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</si>
  <si>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</si>
  <si>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</si>
  <si>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</si>
  <si>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</si>
  <si>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</si>
  <si>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</si>
  <si>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</si>
  <si>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</si>
  <si>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</si>
  <si>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</si>
  <si>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</si>
  <si>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</si>
  <si>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</si>
  <si>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</si>
  <si>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</si>
  <si>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</si>
  <si>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</si>
  <si>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</si>
  <si>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</si>
  <si>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</si>
  <si>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</si>
  <si>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</si>
  <si>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</si>
  <si>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</si>
  <si>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</si>
  <si>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</si>
  <si>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</si>
  <si>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</si>
  <si>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</si>
  <si>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</si>
  <si>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</si>
  <si>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</si>
  <si>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</si>
  <si>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</si>
  <si>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</si>
  <si>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</si>
  <si>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</si>
  <si>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</si>
  <si>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</si>
  <si>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</si>
  <si>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</si>
  <si>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</si>
  <si>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</si>
  <si>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</si>
  <si>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</si>
  <si>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</si>
  <si>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</si>
  <si>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</si>
  <si>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</si>
  <si>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</si>
  <si>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</si>
  <si>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</si>
  <si>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</si>
  <si>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</si>
  <si>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</si>
  <si>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</si>
  <si>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</si>
  <si>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</si>
  <si>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</si>
  <si>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</si>
  <si>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</si>
  <si>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</si>
  <si>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</si>
  <si>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</si>
  <si>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</si>
  <si>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</si>
  <si>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</si>
  <si>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</si>
  <si>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</si>
  <si>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</si>
  <si>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</si>
  <si>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</si>
  <si>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</si>
  <si>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</si>
  <si>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</si>
  <si>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</si>
  <si>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</si>
  <si>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</si>
  <si>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</si>
  <si>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</si>
  <si>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</si>
  <si>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</si>
  <si>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</si>
  <si>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</si>
  <si>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</si>
  <si>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</si>
  <si>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</si>
  <si>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</si>
  <si>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</si>
  <si>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</si>
  <si>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</si>
  <si>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</si>
  <si>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</si>
  <si>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</si>
  <si>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</si>
  <si>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</si>
  <si>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</si>
  <si>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</si>
  <si>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</si>
  <si>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</si>
  <si>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</si>
  <si>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</si>
  <si>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</si>
  <si>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</si>
  <si>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</si>
  <si>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</si>
  <si>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</si>
  <si>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</si>
  <si>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</si>
  <si>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</si>
  <si>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</si>
  <si>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</si>
  <si>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</si>
  <si>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</si>
  <si>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</si>
  <si>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</si>
  <si>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</si>
  <si>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</si>
  <si>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</si>
  <si>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</si>
  <si>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</si>
  <si>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</si>
  <si>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</si>
  <si>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</si>
  <si>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</si>
  <si>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</si>
  <si>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</si>
  <si>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</si>
  <si>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</si>
  <si>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</si>
  <si>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</si>
  <si>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</si>
  <si>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</si>
  <si>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</si>
  <si>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</si>
  <si>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</si>
  <si>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</si>
  <si>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</si>
  <si>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</si>
  <si>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</si>
  <si>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</si>
  <si>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</si>
  <si>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</si>
  <si>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</si>
  <si>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</si>
  <si>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</si>
  <si>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</si>
  <si>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</si>
  <si>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</si>
  <si>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</si>
  <si>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</si>
  <si>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</si>
  <si>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</si>
  <si>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</si>
  <si>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</si>
  <si>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</si>
  <si>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</si>
  <si>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</si>
  <si>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</si>
  <si>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</si>
  <si>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</si>
  <si>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</si>
  <si>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</si>
  <si>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</si>
  <si>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</si>
  <si>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</si>
  <si>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</si>
  <si>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</si>
  <si>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</si>
  <si>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</si>
  <si>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</si>
  <si>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</si>
  <si>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</si>
  <si>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</si>
  <si>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</si>
  <si>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</si>
  <si>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</si>
  <si>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</si>
  <si>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</si>
  <si>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</si>
  <si>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</si>
  <si>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</si>
  <si>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</si>
  <si>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</si>
  <si>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</si>
  <si>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</si>
  <si>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</si>
  <si>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</si>
  <si>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</si>
  <si>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</si>
  <si>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</si>
  <si>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</si>
  <si>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</si>
  <si>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</si>
  <si>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</si>
  <si>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</si>
  <si>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</si>
  <si>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</si>
  <si>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</si>
  <si>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</si>
  <si>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</si>
  <si>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</si>
  <si>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</si>
  <si>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</si>
  <si>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</si>
  <si>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</si>
  <si>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</si>
  <si>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</si>
  <si>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</si>
  <si>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</si>
  <si>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</si>
  <si>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</si>
  <si>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</si>
  <si>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</si>
  <si>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</si>
  <si>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</si>
  <si>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</si>
  <si>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</si>
  <si>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</si>
  <si>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</si>
  <si>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</si>
  <si>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</si>
  <si>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</si>
  <si>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</si>
  <si>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</si>
  <si>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</si>
  <si>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</si>
  <si>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</si>
  <si>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</si>
  <si>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</si>
  <si>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</si>
  <si>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</si>
  <si>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</si>
  <si>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</si>
  <si>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</si>
  <si>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</si>
  <si>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</si>
  <si>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</si>
  <si>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</si>
  <si>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</si>
  <si>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</si>
  <si>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</si>
  <si>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</si>
  <si>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</si>
  <si>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</si>
  <si>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</si>
  <si>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</si>
  <si>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</si>
  <si>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</si>
  <si>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</si>
  <si>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</si>
  <si>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</si>
  <si>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</si>
  <si>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</si>
  <si>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</si>
  <si>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</si>
  <si>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</si>
  <si>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</si>
  <si>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</si>
  <si>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</si>
  <si>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</si>
  <si>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</si>
  <si>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</si>
  <si>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</si>
  <si>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</si>
  <si>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</si>
  <si>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</si>
  <si>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</si>
  <si>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</si>
  <si>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</si>
  <si>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</si>
  <si>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</si>
  <si>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</si>
  <si>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</si>
  <si>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</si>
  <si>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</si>
  <si>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</si>
  <si>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</si>
  <si>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</si>
  <si>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</si>
  <si>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</si>
  <si>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</si>
  <si>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</si>
  <si>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</si>
  <si>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</si>
  <si>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</si>
  <si>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</si>
  <si>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</si>
  <si>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</si>
  <si>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</si>
  <si>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</si>
  <si>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</si>
  <si>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</si>
  <si>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</si>
  <si>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</si>
  <si>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</si>
  <si>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</si>
  <si>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</si>
  <si>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</si>
  <si>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</si>
  <si>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</si>
  <si>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</si>
  <si>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</si>
  <si>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</si>
  <si>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</si>
  <si>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</si>
  <si>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</si>
  <si>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</si>
  <si>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</si>
  <si>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</si>
  <si>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</si>
  <si>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</si>
  <si>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</si>
  <si>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</si>
  <si>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</si>
  <si>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</si>
  <si>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</si>
  <si>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</si>
  <si>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</si>
  <si>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</si>
  <si>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</si>
  <si>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</si>
  <si>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</si>
  <si>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</si>
  <si>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</si>
  <si>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</si>
  <si>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</si>
  <si>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</si>
  <si>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</si>
  <si>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</si>
  <si>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</si>
  <si>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</si>
  <si>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</si>
  <si>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</si>
  <si>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</si>
  <si>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</si>
  <si>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</si>
  <si>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</si>
  <si>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</si>
  <si>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</si>
  <si>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</si>
  <si>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</si>
  <si>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</si>
  <si>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</si>
  <si>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</si>
  <si>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</si>
  <si>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</si>
  <si>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</si>
  <si>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</si>
  <si>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</si>
  <si>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</si>
  <si>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</si>
  <si>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</si>
  <si>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</si>
  <si>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</si>
  <si>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</si>
  <si>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</si>
  <si>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</si>
  <si>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</si>
  <si>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</si>
  <si>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</si>
  <si>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</si>
  <si>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</si>
  <si>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</si>
  <si>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</si>
  <si>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</si>
  <si>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</si>
  <si>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</si>
  <si>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</si>
  <si>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</si>
  <si>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</si>
  <si>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</si>
  <si>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</si>
  <si>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</si>
  <si>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</si>
  <si>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</si>
  <si>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</si>
  <si>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</si>
  <si>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</si>
  <si>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</si>
  <si>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</si>
  <si>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</si>
  <si>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</si>
  <si>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</si>
  <si>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</si>
  <si>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</si>
  <si>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</si>
  <si>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</si>
  <si>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</si>
  <si>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</si>
  <si>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</si>
  <si>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</si>
  <si>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</si>
  <si>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</si>
  <si>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</si>
  <si>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</si>
  <si>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</si>
  <si>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</si>
  <si>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</si>
  <si>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</si>
  <si>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</si>
  <si>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</si>
  <si>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</si>
  <si>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</si>
  <si>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</si>
  <si>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</si>
  <si>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</si>
  <si>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</si>
  <si>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</si>
  <si>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</si>
  <si>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</si>
  <si>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</si>
  <si>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</si>
  <si>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</si>
  <si>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</si>
  <si>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</si>
  <si>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</si>
  <si>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</si>
  <si>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</si>
  <si>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</si>
  <si>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</si>
  <si>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</si>
  <si>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</si>
  <si>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</si>
  <si>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</si>
  <si>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</si>
  <si>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</si>
  <si>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</si>
  <si>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</si>
  <si>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</si>
  <si>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</si>
  <si>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</si>
  <si>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</si>
  <si>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</si>
  <si>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</si>
  <si>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</si>
  <si>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</si>
  <si>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</si>
  <si>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</si>
  <si>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</si>
  <si>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</si>
  <si>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</si>
  <si>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</si>
  <si>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</si>
  <si>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</si>
  <si>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</si>
  <si>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</si>
  <si>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</si>
  <si>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</si>
  <si>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</si>
  <si>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</si>
  <si>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</si>
  <si>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</si>
  <si>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</si>
  <si>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</si>
  <si>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</si>
  <si>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</si>
  <si>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</si>
  <si>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</si>
  <si>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</si>
  <si>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</si>
  <si>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</si>
  <si>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</si>
  <si>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</si>
  <si>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</si>
  <si>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</si>
  <si>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</si>
  <si>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</si>
  <si>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</si>
  <si>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</si>
  <si>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</si>
  <si>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</si>
  <si>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</si>
  <si>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</si>
  <si>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</si>
  <si>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</si>
  <si>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</si>
  <si>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</si>
  <si>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</si>
  <si>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</si>
  <si>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</si>
  <si>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</si>
  <si>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</si>
  <si>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</si>
  <si>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</si>
  <si>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</si>
  <si>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</si>
  <si>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</si>
  <si>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</si>
  <si>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</si>
  <si>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</si>
  <si>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</si>
  <si>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</si>
  <si>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</si>
  <si>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</si>
  <si>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</si>
  <si>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</si>
  <si>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</si>
  <si>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</si>
  <si>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</si>
  <si>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</si>
  <si>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</si>
  <si>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</si>
  <si>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</si>
  <si>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</si>
  <si>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</si>
  <si>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</si>
  <si>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</si>
  <si>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</si>
  <si>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</si>
  <si>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</si>
  <si>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</si>
  <si>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</si>
  <si>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</si>
  <si>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</si>
  <si>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</si>
  <si>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</si>
  <si>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</si>
  <si>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</si>
  <si>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</si>
  <si>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</si>
  <si>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</si>
  <si>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</si>
  <si>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</si>
  <si>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</si>
  <si>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</si>
  <si>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</si>
  <si>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</si>
  <si>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</si>
  <si>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</si>
  <si>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</si>
  <si>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</si>
  <si>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</si>
  <si>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</si>
  <si>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</si>
  <si>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</si>
  <si>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</si>
  <si>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</si>
  <si>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</si>
  <si>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</si>
  <si>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</si>
  <si>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</si>
  <si>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</si>
  <si>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</si>
  <si>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</si>
  <si>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</si>
  <si>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</si>
  <si>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</si>
  <si>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</si>
  <si>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</si>
  <si>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</si>
  <si>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</si>
  <si>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</si>
  <si>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</si>
  <si>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</si>
  <si>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</si>
  <si>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</si>
  <si>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</si>
  <si>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</si>
  <si>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</si>
  <si>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</si>
  <si>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</si>
  <si>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</si>
  <si>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</si>
  <si>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</si>
  <si>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</si>
  <si>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</si>
  <si>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</si>
  <si>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</si>
  <si>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</si>
  <si>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</si>
  <si>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</si>
  <si>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</si>
  <si>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</si>
  <si>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</si>
  <si>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</si>
  <si>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</si>
  <si>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</si>
  <si>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</si>
  <si>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</si>
  <si>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</si>
  <si>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</si>
  <si>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</si>
  <si>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</si>
  <si>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</si>
  <si>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</si>
  <si>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</si>
  <si>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</si>
  <si>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</si>
  <si>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</si>
  <si>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</si>
  <si>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</si>
  <si>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</si>
  <si>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</si>
  <si>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</si>
  <si>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</si>
  <si>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</si>
  <si>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</si>
  <si>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</si>
  <si>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</si>
  <si>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</si>
  <si>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</si>
  <si>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</si>
  <si>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</si>
  <si>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</si>
  <si>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</si>
  <si>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</si>
  <si>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</si>
  <si>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</si>
  <si>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</si>
  <si>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</si>
  <si>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</si>
  <si>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</si>
  <si>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</si>
  <si>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</si>
  <si>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</si>
  <si>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</si>
  <si>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</si>
  <si>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</si>
  <si>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</si>
  <si>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</si>
  <si>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</si>
  <si>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</si>
  <si>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</si>
  <si>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</si>
  <si>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</si>
  <si>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</si>
  <si>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</si>
  <si>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</si>
  <si>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</si>
  <si>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</si>
  <si>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</si>
  <si>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</si>
  <si>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</si>
  <si>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</si>
  <si>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</si>
  <si>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</si>
  <si>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</si>
  <si>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</si>
  <si>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</si>
  <si>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</si>
  <si>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</si>
  <si>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</si>
  <si>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</si>
  <si>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</si>
  <si>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</si>
  <si>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</si>
  <si>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</si>
  <si>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</si>
  <si>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</si>
  <si>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</si>
  <si>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</si>
  <si>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</si>
  <si>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</si>
  <si>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</si>
  <si>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</si>
  <si>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</si>
  <si>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</si>
  <si>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</si>
  <si>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</si>
  <si>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</si>
  <si>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</si>
  <si>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</si>
  <si>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</si>
  <si>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</si>
  <si>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</si>
  <si>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</si>
  <si>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</si>
  <si>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</si>
  <si>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</si>
  <si>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</si>
  <si>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</si>
  <si>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</si>
  <si>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</si>
  <si>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</si>
  <si>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</si>
  <si>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</si>
  <si>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</si>
  <si>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</si>
  <si>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</si>
  <si>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</si>
  <si>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</si>
  <si>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</si>
  <si>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</si>
  <si>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</si>
  <si>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</si>
  <si>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</si>
  <si>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</si>
  <si>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</si>
  <si>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</si>
  <si>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</si>
  <si>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</si>
  <si>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</si>
  <si>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</si>
  <si>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</si>
  <si>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</si>
  <si>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</si>
  <si>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</si>
  <si>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</si>
  <si>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</si>
  <si>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</si>
  <si>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</si>
  <si>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</si>
  <si>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</si>
  <si>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</si>
  <si>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</si>
  <si>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</si>
  <si>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</si>
  <si>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</si>
  <si>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</si>
  <si>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</si>
  <si>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</si>
  <si>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</si>
  <si>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</si>
  <si>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</si>
  <si>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</si>
  <si>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</si>
  <si>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</si>
  <si>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</si>
  <si>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</si>
  <si>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</si>
  <si>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</si>
  <si>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</si>
  <si>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</si>
  <si>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</si>
  <si>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</si>
  <si>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</si>
  <si>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</si>
  <si>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</si>
  <si>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</si>
  <si>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</si>
  <si>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</si>
  <si>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</si>
  <si>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</si>
  <si>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</si>
  <si>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</si>
  <si>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</si>
  <si>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</si>
  <si>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</si>
  <si>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</si>
  <si>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</si>
  <si>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</si>
  <si>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</si>
  <si>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</si>
  <si>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</si>
  <si>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</si>
  <si>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</si>
  <si>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</si>
  <si>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</si>
  <si>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</si>
  <si>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</si>
  <si>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</si>
  <si>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</si>
  <si>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</si>
  <si>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</si>
  <si>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</si>
  <si>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</si>
  <si>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</si>
  <si>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</si>
  <si>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</si>
  <si>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</si>
  <si>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</si>
  <si>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</si>
  <si>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</si>
  <si>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</si>
  <si>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</si>
  <si>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</si>
  <si>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</si>
  <si>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</si>
  <si>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</si>
  <si>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</si>
  <si>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</si>
  <si>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</si>
  <si>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</si>
  <si>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</si>
  <si>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</si>
  <si>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</si>
  <si>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</si>
  <si>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</si>
  <si>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</si>
  <si>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</si>
  <si>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</si>
  <si>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</si>
  <si>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</si>
  <si>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</si>
  <si>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</si>
  <si>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</si>
  <si>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</si>
  <si>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</si>
  <si>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</si>
  <si>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</si>
  <si>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</si>
  <si>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</si>
  <si>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</si>
  <si>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</si>
  <si>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</si>
  <si>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</si>
  <si>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</si>
  <si>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</si>
  <si>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</si>
  <si>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</si>
  <si>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</si>
  <si>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</si>
  <si>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</si>
  <si>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</si>
  <si>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</si>
  <si>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</si>
  <si>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</si>
  <si>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</si>
  <si>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</si>
  <si>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</si>
  <si>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</si>
  <si>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</si>
  <si>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</si>
  <si>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</si>
  <si>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</si>
  <si>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</si>
  <si>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</si>
  <si>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</si>
  <si>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</si>
  <si>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</si>
  <si>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</si>
  <si>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</si>
  <si>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</si>
  <si>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</si>
  <si>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</si>
  <si>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</si>
  <si>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</si>
  <si>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</si>
  <si>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</si>
  <si>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</si>
  <si>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</si>
  <si>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</si>
  <si>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</si>
  <si>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</si>
  <si>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</si>
  <si>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</si>
  <si>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</si>
  <si>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</si>
  <si>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</si>
  <si>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</si>
  <si>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</si>
  <si>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</si>
  <si>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</si>
  <si>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</si>
  <si>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</si>
  <si>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</si>
  <si>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</si>
  <si>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</si>
  <si>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</si>
  <si>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</si>
  <si>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</si>
  <si>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</si>
  <si>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</si>
  <si>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</si>
  <si>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</si>
  <si>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</si>
  <si>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</si>
  <si>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</si>
  <si>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</si>
  <si>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</si>
  <si>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</si>
  <si>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</si>
  <si>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</si>
  <si>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</si>
  <si>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</si>
  <si>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</si>
  <si>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</si>
  <si>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</si>
  <si>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</si>
  <si>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</si>
  <si>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</si>
  <si>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</si>
  <si>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</si>
  <si>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</si>
  <si>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</si>
  <si>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</si>
  <si>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</si>
  <si>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</si>
  <si>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</si>
  <si>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</si>
  <si>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</si>
  <si>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</si>
  <si>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</si>
  <si>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</si>
  <si>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</si>
  <si>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</si>
  <si>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</si>
  <si>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</si>
  <si>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</si>
  <si>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</si>
  <si>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</si>
  <si>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</si>
  <si>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</si>
  <si>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</si>
  <si>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</si>
  <si>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</si>
  <si>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</si>
  <si>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</si>
  <si>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</si>
  <si>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</si>
  <si>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</si>
  <si>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</si>
  <si>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</si>
  <si>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</si>
  <si>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</si>
  <si>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</si>
  <si>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</si>
  <si>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</si>
  <si>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</si>
  <si>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</si>
  <si>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</si>
  <si>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</si>
  <si>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</si>
  <si>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</si>
  <si>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</si>
  <si>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</si>
  <si>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</si>
  <si>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</si>
  <si>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</si>
  <si>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</si>
  <si>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</si>
  <si>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</si>
  <si>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</si>
  <si>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</si>
  <si>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</si>
  <si>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</si>
  <si>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</si>
  <si>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</si>
  <si>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</si>
  <si>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</si>
  <si>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</si>
  <si>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</si>
  <si>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</si>
  <si>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</si>
  <si>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</si>
  <si>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</si>
  <si>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</si>
  <si>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</si>
  <si>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</si>
  <si>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</si>
  <si>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</si>
  <si>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</si>
  <si>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</si>
  <si>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</si>
  <si>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</si>
  <si>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</si>
  <si>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</si>
  <si>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</si>
  <si>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</si>
  <si>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</si>
  <si>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</si>
  <si>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</si>
  <si>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</si>
  <si>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</si>
  <si>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</si>
  <si>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</si>
  <si>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</si>
  <si>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</si>
  <si>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</si>
  <si>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</si>
  <si>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</si>
  <si>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</si>
  <si>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</si>
  <si>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</si>
  <si>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</si>
  <si>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</si>
  <si>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</si>
  <si>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</si>
  <si>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</si>
  <si>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</si>
  <si>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</si>
  <si>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</si>
  <si>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</si>
  <si>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</si>
  <si>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</si>
  <si>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</si>
  <si>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</si>
  <si>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</si>
  <si>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</si>
  <si>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</si>
  <si>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</si>
  <si>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</si>
  <si>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</si>
  <si>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</si>
  <si>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</si>
  <si>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</si>
  <si>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</si>
  <si>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</si>
  <si>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</si>
  <si>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</si>
  <si>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</si>
  <si>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</si>
  <si>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</si>
  <si>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</si>
  <si>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</si>
  <si>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</si>
  <si>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</si>
  <si>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</si>
  <si>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</si>
  <si>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</si>
  <si>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</si>
  <si>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</si>
  <si>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</si>
  <si>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</si>
  <si>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</si>
  <si>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</si>
  <si>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</si>
  <si>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</si>
  <si>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</si>
  <si>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</si>
  <si>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</si>
  <si>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</si>
  <si>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</si>
  <si>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</si>
  <si>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</si>
  <si>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</si>
  <si>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</si>
  <si>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</si>
  <si>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</si>
  <si>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</si>
  <si>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</si>
  <si>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</si>
  <si>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</si>
  <si>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</si>
  <si>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</si>
  <si>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</si>
  <si>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</si>
  <si>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</si>
  <si>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</si>
  <si>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</si>
  <si>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</si>
  <si>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</si>
  <si>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</si>
  <si>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</si>
  <si>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</si>
  <si>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</si>
  <si>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</si>
  <si>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</si>
  <si>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</si>
  <si>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</si>
  <si>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</si>
  <si>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</si>
  <si>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</si>
  <si>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</si>
  <si>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</si>
  <si>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</si>
  <si>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</si>
  <si>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</si>
  <si>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</si>
  <si>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</si>
  <si>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</si>
  <si>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</si>
  <si>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</si>
  <si>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</si>
  <si>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</si>
  <si>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</si>
  <si>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</si>
  <si>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</si>
  <si>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</si>
  <si>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</si>
  <si>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</si>
  <si>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</si>
  <si>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</si>
  <si>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</si>
  <si>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</si>
  <si>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</si>
  <si>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</si>
  <si>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</si>
  <si>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</si>
  <si>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</si>
  <si>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</si>
  <si>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</si>
  <si>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</si>
  <si>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</si>
  <si>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</si>
  <si>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</si>
  <si>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</si>
  <si>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</si>
  <si>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</si>
  <si>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</si>
  <si>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</si>
  <si>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</si>
  <si>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</si>
  <si>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</si>
  <si>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</si>
  <si>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</si>
  <si>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</si>
  <si>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</si>
  <si>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</si>
  <si>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</si>
  <si>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</si>
  <si>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</si>
  <si>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</si>
  <si>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</si>
  <si>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</si>
  <si>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</si>
  <si>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</si>
  <si>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</si>
  <si>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</si>
  <si>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</si>
  <si>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</si>
  <si>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</si>
  <si>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</si>
  <si>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</si>
  <si>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</si>
  <si>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</si>
  <si>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</si>
  <si>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</si>
  <si>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</si>
  <si>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</si>
  <si>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</si>
  <si>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</si>
  <si>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</si>
  <si>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</si>
  <si>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</si>
  <si>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</si>
  <si>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</si>
  <si>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</si>
  <si>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</si>
  <si>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</si>
  <si>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</si>
  <si>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</si>
  <si>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</si>
  <si>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</si>
  <si>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</si>
  <si>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</si>
  <si>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</si>
  <si>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</si>
  <si>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</si>
  <si>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</si>
  <si>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</si>
  <si>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</si>
  <si>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</si>
  <si>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</si>
  <si>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</si>
  <si>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</si>
  <si>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</si>
  <si>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</si>
  <si>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</si>
  <si>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</si>
  <si>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</si>
  <si>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</si>
  <si>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</si>
  <si>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</si>
  <si>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</si>
  <si>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</si>
  <si>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</si>
  <si>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</si>
  <si>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</si>
  <si>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</si>
  <si>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</si>
  <si>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</si>
  <si>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</si>
  <si>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</si>
  <si>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</si>
  <si>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</si>
  <si>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</si>
  <si>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</si>
  <si>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</si>
  <si>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</si>
  <si>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</si>
  <si>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</si>
  <si>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</si>
  <si>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</si>
  <si>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</si>
  <si>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</si>
  <si>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</si>
  <si>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</si>
  <si>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</si>
  <si>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</si>
  <si>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</si>
  <si>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</si>
  <si>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</si>
  <si>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</si>
  <si>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</si>
  <si>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</si>
  <si>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</si>
  <si>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</si>
  <si>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</si>
  <si>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</si>
  <si>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</si>
  <si>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</si>
  <si>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</si>
  <si>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</si>
  <si>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</si>
  <si>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</si>
  <si>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</si>
  <si>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</si>
  <si>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</si>
  <si>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</si>
  <si>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</si>
  <si>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</si>
  <si>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</si>
  <si>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</si>
  <si>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</si>
  <si>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</si>
  <si>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</si>
  <si>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</si>
  <si>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</si>
  <si>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</si>
  <si>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</si>
  <si>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</si>
  <si>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</si>
  <si>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</si>
  <si>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</si>
  <si>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</si>
  <si>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</si>
  <si>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</si>
  <si>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</si>
  <si>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</si>
  <si>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</si>
  <si>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</si>
  <si>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</si>
  <si>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</si>
  <si>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</si>
  <si>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</si>
  <si>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</si>
  <si>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</si>
  <si>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</si>
  <si>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</si>
  <si>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</si>
  <si>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</si>
  <si>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</si>
  <si>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</si>
  <si>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</si>
  <si>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</si>
  <si>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</si>
  <si>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</si>
  <si>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</si>
  <si>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</si>
  <si>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</si>
  <si>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</si>
  <si>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</si>
  <si>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</si>
  <si>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</si>
  <si>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</si>
  <si>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</si>
  <si>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</si>
  <si>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</si>
  <si>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</si>
  <si>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</si>
  <si>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</si>
  <si>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</si>
  <si>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</si>
  <si>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</si>
  <si>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</si>
  <si>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</si>
  <si>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</si>
  <si>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</si>
  <si>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</si>
  <si>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</si>
  <si>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</si>
  <si>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</si>
  <si>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</si>
  <si>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</si>
  <si>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</si>
  <si>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</si>
  <si>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</si>
  <si>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</si>
  <si>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</si>
  <si>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</si>
  <si>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</si>
  <si>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</si>
  <si>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</si>
  <si>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</si>
  <si>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</si>
  <si>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</si>
  <si>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</si>
  <si>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</si>
  <si>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</si>
  <si>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</si>
  <si>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</si>
  <si>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</si>
  <si>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</si>
  <si>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</si>
  <si>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</si>
  <si>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</si>
  <si>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</si>
  <si>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</si>
  <si>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</si>
  <si>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</si>
  <si>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</si>
  <si>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</si>
  <si>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</si>
  <si>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</si>
  <si>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</si>
  <si>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</si>
  <si>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</si>
  <si>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</si>
  <si>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</si>
  <si>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</si>
  <si>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</si>
  <si>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</si>
  <si>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</si>
  <si>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</si>
  <si>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</si>
  <si>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</si>
  <si>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</si>
  <si>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</si>
  <si>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</si>
  <si>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</si>
  <si>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</si>
  <si>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</si>
  <si>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</si>
  <si>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</si>
  <si>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</si>
  <si>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</si>
  <si>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</si>
  <si>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</si>
  <si>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</si>
  <si>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</si>
  <si>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</si>
  <si>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</si>
  <si>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</si>
  <si>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</si>
  <si>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</si>
  <si>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</si>
  <si>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</si>
  <si>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</si>
  <si>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</si>
  <si>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</si>
  <si>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</si>
  <si>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</si>
  <si>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</si>
  <si>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</si>
  <si>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</si>
  <si>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</si>
  <si>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</si>
  <si>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</si>
  <si>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</si>
  <si>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</si>
  <si>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</si>
  <si>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</si>
  <si>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</si>
  <si>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</si>
  <si>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</si>
  <si>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</si>
  <si>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</si>
  <si>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</si>
  <si>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</si>
  <si>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</si>
  <si>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</si>
  <si>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</si>
  <si>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</si>
  <si>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</si>
  <si>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</si>
  <si>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</si>
  <si>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</si>
  <si>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</si>
  <si>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</si>
  <si>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</si>
  <si>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</si>
  <si>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</si>
  <si>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</si>
  <si>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</si>
  <si>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</si>
  <si>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</si>
  <si>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</si>
  <si>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</si>
  <si>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</si>
  <si>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</si>
  <si>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</si>
  <si>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</si>
  <si>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</si>
  <si>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</si>
  <si>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</si>
  <si>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</si>
  <si>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</si>
  <si>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</si>
  <si>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</si>
  <si>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</si>
  <si>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</si>
  <si>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</si>
  <si>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</si>
  <si>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</si>
  <si>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</si>
  <si>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</si>
  <si>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</si>
  <si>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</si>
  <si>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</si>
  <si>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</si>
  <si>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</si>
  <si>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</si>
  <si>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</si>
  <si>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</si>
  <si>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</si>
  <si>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</si>
  <si>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</si>
  <si>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</si>
  <si>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</si>
  <si>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</si>
  <si>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</si>
  <si>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</si>
  <si>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</si>
  <si>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</si>
  <si>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</si>
  <si>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</si>
  <si>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</si>
  <si>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</si>
  <si>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</si>
  <si>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</si>
  <si>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</si>
  <si>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</si>
  <si>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</si>
  <si>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</si>
  <si>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</si>
  <si>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</si>
  <si>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</si>
  <si>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</si>
  <si>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</si>
  <si>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</si>
  <si>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</si>
  <si>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</si>
  <si>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</si>
  <si>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</si>
  <si>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</si>
  <si>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</si>
  <si>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</si>
  <si>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</si>
  <si>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</si>
  <si>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</si>
  <si>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</si>
  <si>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</si>
  <si>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</si>
  <si>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</si>
  <si>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</si>
  <si>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</si>
  <si>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</si>
  <si>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</si>
  <si>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</si>
  <si>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</si>
  <si>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</si>
  <si>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</si>
  <si>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</si>
  <si>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</si>
  <si>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</si>
  <si>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</si>
  <si>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</si>
  <si>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</si>
  <si>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</si>
  <si>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</si>
  <si>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</si>
  <si>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</si>
  <si>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</si>
  <si>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</si>
  <si>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</si>
  <si>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</si>
  <si>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</si>
  <si>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</si>
  <si>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</si>
  <si>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</si>
  <si>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</si>
  <si>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</si>
  <si>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</si>
  <si>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</si>
  <si>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</si>
  <si>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</si>
  <si>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</si>
  <si>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</si>
  <si>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</si>
  <si>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</si>
  <si>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</si>
  <si>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</si>
  <si>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</si>
  <si>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</si>
  <si>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</si>
  <si>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</si>
  <si>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</si>
  <si>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</si>
  <si>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</si>
  <si>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</si>
  <si>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</si>
  <si>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</si>
  <si>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</si>
  <si>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</si>
  <si>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</si>
  <si>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</si>
  <si>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</si>
  <si>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</si>
  <si>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</si>
  <si>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</si>
  <si>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</si>
  <si>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</si>
  <si>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</si>
  <si>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</si>
  <si>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</si>
  <si>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</si>
  <si>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</si>
  <si>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</si>
  <si>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</si>
  <si>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</si>
  <si>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</si>
  <si>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</si>
  <si>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</si>
  <si>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</si>
  <si>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</si>
  <si>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</si>
  <si>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</si>
  <si>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</si>
  <si>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</si>
  <si>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</si>
  <si>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</si>
  <si>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</si>
  <si>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</si>
  <si>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</si>
  <si>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</si>
  <si>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</si>
  <si>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</si>
  <si>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</si>
  <si>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</si>
  <si>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</si>
  <si>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</si>
  <si>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</si>
  <si>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</si>
  <si>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</si>
  <si>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</si>
  <si>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</si>
  <si>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</si>
  <si>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</si>
  <si>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</si>
  <si>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</si>
  <si>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</si>
  <si>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</si>
  <si>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</si>
  <si>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</si>
  <si>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</si>
  <si>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</si>
  <si>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</si>
  <si>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</si>
  <si>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</si>
  <si>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</si>
  <si>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</si>
  <si>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</si>
  <si>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</si>
  <si>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</si>
  <si>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</si>
  <si>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</si>
  <si>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</si>
  <si>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</si>
  <si>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</si>
  <si>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</si>
  <si>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</si>
  <si>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</si>
  <si>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</si>
  <si>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</si>
  <si>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</si>
  <si>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</si>
  <si>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</si>
  <si>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</si>
  <si>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</si>
  <si>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</si>
  <si>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</si>
  <si>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</si>
  <si>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</si>
  <si>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</si>
  <si>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</si>
  <si>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</si>
  <si>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</si>
  <si>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</si>
  <si>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</si>
  <si>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</si>
  <si>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</si>
  <si>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</si>
  <si>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</si>
  <si>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</si>
  <si>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</si>
  <si>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</si>
  <si>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</si>
  <si>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</si>
  <si>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</si>
  <si>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</si>
  <si>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</si>
  <si>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</si>
  <si>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</si>
  <si>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</si>
  <si>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</si>
  <si>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</si>
  <si>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</si>
  <si>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</si>
  <si>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</si>
  <si>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</si>
  <si>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</si>
  <si>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</si>
  <si>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</si>
  <si>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</si>
  <si>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</si>
  <si>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</si>
  <si>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</si>
  <si>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</si>
  <si>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</si>
  <si>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</si>
  <si>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</si>
  <si>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</si>
  <si>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</si>
  <si>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</si>
  <si>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</si>
  <si>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</si>
  <si>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</si>
  <si>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</si>
  <si>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</si>
  <si>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</si>
  <si>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</si>
  <si>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</si>
  <si>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</si>
  <si>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</si>
  <si>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</si>
  <si>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</si>
  <si>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</si>
  <si>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</si>
  <si>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</si>
  <si>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</si>
  <si>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</si>
  <si>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</si>
  <si>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</si>
  <si>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</si>
  <si>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</si>
  <si>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</si>
  <si>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</si>
  <si>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</si>
  <si>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</si>
  <si>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</si>
  <si>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</si>
  <si>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</si>
  <si>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</si>
  <si>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</si>
  <si>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</si>
  <si>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</si>
  <si>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</si>
  <si>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</si>
  <si>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</si>
  <si>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</si>
  <si>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</si>
  <si>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</si>
  <si>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</si>
  <si>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</si>
  <si>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</si>
  <si>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</si>
  <si>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</si>
  <si>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</si>
  <si>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</si>
  <si>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</si>
  <si>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</si>
  <si>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</si>
  <si>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</si>
  <si>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</si>
  <si>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</si>
  <si>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</si>
  <si>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</si>
  <si>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</si>
  <si>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</si>
  <si>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</si>
  <si>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</si>
  <si>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</si>
  <si>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</si>
  <si>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</si>
  <si>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</si>
  <si>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</si>
  <si>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</si>
  <si>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</si>
  <si>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</si>
  <si>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</si>
  <si>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</si>
  <si>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</si>
  <si>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</si>
  <si>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</si>
  <si>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</si>
  <si>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</si>
  <si>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</si>
  <si>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</si>
  <si>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</si>
  <si>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</si>
  <si>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</si>
  <si>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</si>
  <si>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</si>
  <si>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</si>
  <si>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</si>
  <si>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</si>
  <si>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</si>
  <si>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</si>
  <si>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</si>
  <si>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</si>
  <si>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</si>
  <si>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</si>
  <si>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</si>
  <si>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</si>
  <si>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</si>
  <si>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</si>
  <si>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</si>
  <si>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</si>
  <si>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</si>
  <si>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</si>
  <si>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</si>
  <si>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</si>
  <si>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</si>
  <si>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</si>
  <si>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</si>
  <si>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</si>
  <si>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</si>
  <si>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</si>
  <si>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</si>
  <si>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</si>
  <si>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</si>
  <si>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</si>
  <si>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</si>
  <si>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</si>
  <si>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</si>
  <si>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</si>
  <si>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</si>
  <si>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</si>
  <si>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</si>
  <si>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</si>
  <si>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</si>
  <si>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</si>
  <si>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</si>
  <si>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</si>
  <si>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</si>
  <si>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</si>
  <si>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</si>
  <si>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</si>
  <si>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</si>
  <si>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</si>
  <si>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</si>
  <si>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</si>
  <si>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</si>
  <si>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</si>
  <si>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</si>
  <si>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</si>
  <si>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</si>
  <si>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</si>
  <si>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</si>
  <si>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</si>
  <si>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</si>
  <si>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</si>
  <si>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</si>
  <si>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</si>
  <si>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</si>
  <si>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</si>
  <si>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</si>
  <si>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</si>
  <si>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</si>
  <si>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</si>
  <si>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</si>
  <si>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</si>
  <si>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</si>
  <si>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</si>
  <si>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</si>
  <si>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</si>
  <si>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</si>
  <si>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</si>
  <si>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</si>
  <si>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</si>
  <si>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</si>
  <si>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</si>
  <si>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</si>
  <si>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</si>
  <si>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</si>
  <si>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</si>
  <si>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</si>
  <si>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</si>
  <si>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</si>
  <si>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</si>
  <si>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</si>
  <si>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</si>
  <si>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</si>
  <si>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</si>
  <si>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</si>
  <si>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</si>
  <si>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</si>
  <si>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</si>
  <si>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</si>
  <si>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</si>
  <si>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</si>
  <si>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</si>
  <si>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</si>
  <si>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</si>
  <si>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</si>
  <si>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</si>
  <si>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</si>
  <si>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</si>
  <si>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</si>
  <si>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</si>
  <si>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</si>
  <si>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</si>
  <si>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</si>
  <si>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</si>
  <si>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</si>
  <si>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</si>
  <si>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</si>
  <si>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</si>
  <si>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</si>
  <si>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</si>
  <si>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</si>
  <si>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</si>
  <si>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</si>
  <si>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</si>
  <si>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</si>
  <si>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</si>
  <si>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</si>
  <si>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</si>
  <si>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</si>
  <si>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</si>
  <si>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</si>
  <si>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</si>
  <si>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</si>
  <si>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</si>
  <si>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</si>
  <si>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</si>
  <si>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</si>
  <si>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</si>
  <si>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</si>
  <si>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</si>
  <si>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</si>
  <si>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</si>
  <si>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</si>
  <si>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</si>
  <si>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</si>
  <si>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</si>
  <si>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</si>
  <si>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</si>
  <si>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</si>
  <si>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</si>
  <si>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</si>
  <si>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</si>
  <si>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</si>
  <si>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</si>
  <si>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</si>
  <si>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</si>
  <si>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</si>
  <si>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</si>
  <si>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</si>
  <si>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</si>
  <si>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</si>
  <si>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</si>
  <si>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</si>
  <si>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</si>
  <si>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</si>
  <si>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</si>
  <si>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</si>
  <si>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</si>
  <si>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</si>
  <si>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</si>
  <si>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</si>
  <si>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</si>
  <si>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</si>
  <si>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</si>
  <si>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</si>
  <si>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</si>
  <si>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</si>
  <si>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</si>
  <si>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</si>
  <si>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</si>
  <si>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</si>
  <si>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</si>
  <si>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</si>
  <si>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</si>
  <si>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</si>
  <si>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</si>
  <si>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</si>
  <si>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</si>
  <si>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</si>
  <si>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</si>
  <si>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</si>
  <si>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</si>
  <si>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</si>
  <si>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</si>
  <si>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</si>
  <si>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</si>
  <si>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</si>
  <si>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</si>
  <si>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</si>
  <si>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</si>
  <si>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</si>
  <si>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</si>
  <si>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</si>
  <si>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</si>
  <si>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</si>
  <si>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</si>
  <si>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</si>
  <si>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</si>
  <si>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</si>
  <si>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</si>
  <si>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</si>
  <si>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</si>
  <si>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</si>
  <si>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</si>
  <si>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</si>
  <si>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</si>
  <si>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</si>
  <si>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</si>
  <si>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</si>
  <si>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</si>
  <si>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</si>
  <si>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</si>
  <si>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</si>
  <si>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</si>
  <si>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</si>
  <si>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</si>
  <si>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</si>
  <si>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</si>
  <si>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</si>
  <si>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</si>
  <si>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</si>
  <si>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</si>
  <si>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</si>
  <si>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</si>
  <si>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</si>
  <si>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</si>
  <si>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</si>
  <si>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</si>
  <si>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</si>
  <si>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</si>
  <si>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</si>
  <si>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</si>
  <si>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</si>
  <si>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</si>
  <si>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</si>
  <si>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</si>
  <si>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</si>
  <si>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</si>
  <si>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</si>
  <si>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</si>
  <si>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</si>
  <si>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</si>
  <si>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</si>
  <si>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</si>
  <si>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</si>
  <si>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</si>
  <si>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</si>
  <si>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</si>
  <si>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</si>
  <si>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</si>
  <si>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</si>
  <si>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</si>
  <si>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</si>
  <si>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</si>
  <si>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</si>
  <si>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</si>
  <si>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</si>
  <si>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</si>
  <si>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</si>
  <si>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</si>
  <si>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</si>
  <si>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</si>
  <si>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</si>
  <si>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</si>
  <si>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</si>
  <si>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</si>
  <si>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</si>
  <si>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</si>
  <si>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</si>
  <si>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</si>
  <si>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</si>
  <si>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</si>
  <si>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</si>
  <si>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</si>
  <si>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</si>
  <si>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</si>
  <si>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</si>
  <si>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</si>
  <si>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</si>
  <si>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</si>
  <si>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</si>
  <si>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</si>
  <si>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</si>
  <si>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</si>
  <si>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</si>
  <si>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</si>
  <si>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</si>
  <si>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</si>
  <si>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</si>
  <si>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</si>
  <si>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</si>
  <si>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</si>
  <si>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</si>
  <si>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</si>
  <si>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</si>
  <si>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</si>
  <si>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</si>
  <si>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</si>
  <si>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</si>
  <si>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</si>
  <si>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</si>
  <si>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</si>
  <si>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</si>
  <si>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</si>
  <si>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</si>
  <si>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</si>
  <si>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</si>
  <si>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</si>
  <si>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</si>
  <si>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</si>
  <si>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</si>
  <si>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</si>
  <si>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</si>
  <si>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</si>
  <si>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</si>
  <si>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</si>
  <si>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</si>
  <si>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</si>
  <si>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</si>
  <si>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</si>
  <si>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</si>
  <si>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</si>
  <si>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</si>
  <si>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</si>
  <si>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</si>
  <si>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</si>
  <si>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</si>
  <si>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</si>
  <si>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</si>
  <si>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</si>
  <si>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</si>
  <si>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</si>
  <si>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</si>
  <si>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</si>
  <si>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</si>
  <si>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</si>
  <si>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</si>
  <si>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</si>
  <si>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</si>
  <si>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</si>
  <si>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</si>
  <si>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</si>
  <si>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</si>
  <si>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</si>
  <si>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</si>
  <si>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</si>
  <si>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</si>
  <si>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</si>
  <si>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</si>
  <si>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</si>
  <si>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</si>
  <si>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</si>
  <si>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</si>
  <si>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</si>
  <si>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</si>
  <si>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</si>
  <si>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</si>
  <si>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</si>
  <si>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</si>
  <si>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</si>
  <si>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</si>
  <si>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</si>
  <si>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</si>
  <si>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</si>
  <si>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</si>
  <si>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</si>
  <si>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</si>
  <si>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</si>
  <si>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</si>
  <si>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</si>
  <si>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</si>
  <si>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</si>
  <si>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</si>
  <si>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</si>
  <si>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</si>
  <si>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</si>
  <si>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</si>
  <si>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</si>
  <si>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</si>
  <si>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</si>
  <si>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</si>
  <si>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</si>
  <si>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</si>
  <si>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</si>
  <si>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</si>
  <si>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</si>
  <si>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</si>
  <si>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</si>
  <si>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</si>
  <si>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</si>
  <si>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</si>
  <si>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</si>
  <si>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</si>
  <si>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</si>
  <si>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</si>
  <si>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</si>
  <si>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</si>
  <si>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</si>
  <si>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</si>
  <si>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</si>
  <si>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</si>
  <si>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</si>
  <si>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</si>
  <si>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</si>
  <si>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</si>
  <si>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</si>
  <si>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</si>
  <si>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</si>
  <si>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</si>
  <si>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</si>
  <si>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</si>
  <si>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</si>
  <si>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</si>
  <si>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</si>
  <si>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</si>
  <si>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</si>
  <si>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</si>
  <si>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</si>
  <si>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</si>
  <si>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</si>
  <si>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</si>
  <si>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</si>
  <si>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</si>
  <si>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</si>
  <si>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</si>
  <si>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</si>
  <si>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</si>
  <si>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</si>
  <si>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</si>
  <si>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</si>
  <si>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</si>
  <si>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</si>
  <si>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</si>
  <si>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</si>
  <si>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</si>
  <si>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</si>
  <si>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</si>
  <si>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</si>
  <si>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</si>
  <si>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</si>
  <si>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</si>
  <si>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</si>
  <si>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</si>
  <si>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</si>
  <si>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</si>
  <si>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</si>
  <si>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</si>
  <si>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</si>
  <si>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</si>
  <si>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</si>
  <si>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</si>
  <si>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</si>
  <si>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</si>
  <si>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</si>
  <si>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</si>
  <si>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</si>
  <si>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</si>
  <si>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</si>
  <si>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</si>
  <si>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</si>
  <si>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</si>
  <si>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</si>
  <si>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</si>
  <si>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</si>
  <si>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</si>
  <si>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</si>
  <si>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</si>
  <si>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</si>
  <si>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</si>
  <si>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</si>
  <si>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</si>
  <si>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</si>
  <si>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</si>
  <si>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</si>
  <si>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</si>
  <si>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</si>
  <si>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</si>
  <si>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</si>
  <si>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</si>
  <si>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</si>
  <si>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</si>
  <si>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</si>
  <si>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</si>
  <si>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</si>
  <si>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</si>
  <si>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</si>
  <si>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</si>
  <si>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</si>
  <si>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</si>
  <si>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</si>
  <si>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</si>
  <si>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</si>
  <si>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</si>
  <si>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</si>
  <si>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</si>
  <si>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</si>
  <si>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</si>
  <si>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</si>
  <si>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</si>
  <si>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</si>
  <si>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</si>
  <si>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</si>
  <si>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</si>
  <si>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</si>
  <si>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</si>
  <si>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</si>
  <si>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</si>
  <si>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</si>
  <si>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</si>
  <si>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</si>
  <si>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</si>
  <si>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</si>
  <si>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</si>
  <si>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</si>
  <si>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</si>
  <si>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</si>
  <si>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</si>
  <si>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</si>
  <si>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</si>
  <si>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</si>
  <si>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</si>
  <si>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</si>
  <si>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</si>
  <si>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</si>
  <si>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</si>
  <si>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</si>
  <si>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</si>
  <si>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</si>
  <si>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</si>
  <si>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</si>
  <si>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</si>
  <si>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</si>
  <si>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</si>
  <si>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</si>
  <si>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</si>
  <si>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</si>
  <si>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</si>
  <si>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</si>
  <si>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</si>
  <si>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</si>
  <si>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</si>
  <si>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</si>
  <si>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</si>
  <si>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</si>
  <si>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</si>
  <si>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</si>
  <si>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</si>
  <si>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</si>
  <si>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</si>
  <si>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</si>
  <si>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</si>
  <si>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</si>
  <si>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</si>
  <si>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</si>
  <si>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</si>
  <si>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</si>
  <si>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</si>
  <si>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</si>
  <si>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</si>
  <si>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</si>
  <si>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</si>
  <si>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</si>
  <si>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</si>
  <si>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</si>
  <si>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</si>
  <si>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</si>
  <si>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</si>
  <si>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</si>
  <si>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</si>
  <si>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</si>
  <si>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</si>
  <si>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</si>
  <si>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</si>
  <si>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</si>
  <si>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</si>
  <si>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</si>
  <si>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</si>
  <si>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</si>
  <si>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</si>
  <si>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</si>
  <si>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</si>
  <si>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</si>
  <si>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</si>
  <si>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</si>
  <si>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</si>
  <si>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</si>
  <si>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</si>
  <si>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</si>
  <si>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</si>
  <si>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</si>
  <si>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</si>
  <si>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</si>
  <si>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</si>
  <si>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</si>
  <si>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</si>
  <si>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</si>
  <si>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</si>
  <si>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</si>
  <si>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</si>
  <si>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</si>
  <si>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</si>
  <si>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</si>
  <si>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</si>
  <si>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</si>
  <si>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</si>
  <si>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</si>
  <si>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</si>
  <si>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</si>
  <si>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</si>
  <si>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</si>
  <si>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</si>
  <si>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</si>
  <si>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</si>
  <si>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</si>
  <si>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</si>
  <si>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</si>
  <si>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</si>
  <si>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</si>
  <si>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</si>
  <si>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</si>
  <si>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</si>
  <si>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</si>
  <si>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</si>
  <si>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</si>
  <si>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</si>
  <si>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</si>
  <si>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</si>
  <si>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</si>
  <si>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</si>
  <si>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</si>
  <si>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</si>
  <si>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</si>
  <si>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</si>
  <si>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</si>
  <si>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</si>
  <si>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</si>
  <si>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</si>
  <si>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</si>
  <si>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</si>
  <si>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</si>
  <si>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</si>
  <si>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</si>
  <si>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</si>
  <si>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</si>
  <si>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</si>
  <si>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</si>
  <si>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</si>
  <si>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</si>
  <si>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</si>
  <si>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</si>
  <si>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</si>
  <si>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</si>
  <si>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</si>
  <si>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</si>
  <si>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</si>
  <si>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</si>
  <si>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</si>
  <si>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</si>
  <si>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</si>
  <si>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</si>
  <si>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</si>
  <si>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</si>
  <si>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</si>
  <si>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</si>
  <si>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</si>
  <si>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</si>
  <si>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</si>
  <si>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</si>
  <si>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</si>
  <si>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</si>
  <si>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</si>
  <si>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</si>
  <si>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</si>
  <si>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</si>
  <si>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</si>
  <si>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</si>
  <si>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</si>
  <si>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</si>
  <si>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</si>
  <si>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</si>
  <si>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</si>
  <si>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</si>
  <si>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</si>
  <si>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</si>
  <si>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</si>
  <si>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</si>
  <si>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</si>
  <si>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</si>
  <si>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</si>
  <si>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</si>
  <si>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</si>
  <si>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</si>
  <si>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</si>
  <si>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</si>
  <si>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</si>
  <si>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</si>
  <si>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</si>
  <si>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</si>
  <si>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</si>
  <si>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</si>
  <si>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</si>
  <si>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</si>
  <si>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</si>
  <si>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</si>
  <si>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</si>
  <si>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</si>
  <si>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</si>
  <si>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</si>
  <si>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</si>
  <si>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</si>
  <si>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</si>
  <si>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</si>
  <si>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</si>
  <si>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</si>
  <si>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</si>
  <si>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</si>
  <si>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</si>
  <si>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</si>
  <si>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</si>
  <si>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</si>
  <si>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</si>
  <si>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</si>
  <si>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</si>
  <si>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</si>
  <si>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</si>
  <si>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</si>
  <si>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</si>
  <si>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</si>
  <si>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</si>
  <si>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</si>
  <si>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</si>
  <si>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</si>
  <si>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</si>
  <si>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</si>
  <si>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</si>
  <si>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</si>
  <si>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</si>
  <si>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</si>
  <si>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</si>
  <si>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</si>
  <si>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</si>
  <si>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</si>
  <si>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</si>
  <si>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</si>
  <si>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</si>
  <si>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</si>
  <si>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</si>
  <si>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</si>
  <si>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</si>
  <si>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</si>
  <si>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</si>
  <si>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</si>
  <si>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</si>
  <si>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</si>
  <si>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</si>
  <si>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</si>
  <si>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</si>
  <si>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</si>
  <si>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</si>
  <si>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</si>
  <si>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</si>
  <si>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</si>
  <si>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</si>
  <si>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</si>
  <si>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</si>
  <si>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</si>
  <si>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</si>
  <si>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</si>
  <si>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</si>
  <si>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</si>
  <si>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</si>
  <si>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</si>
  <si>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</si>
  <si>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</si>
  <si>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</si>
  <si>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</si>
  <si>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</si>
  <si>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</si>
  <si>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</si>
  <si>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</si>
  <si>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</si>
  <si>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</si>
  <si>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</si>
  <si>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</si>
  <si>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</si>
  <si>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</si>
  <si>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</si>
  <si>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</si>
  <si>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</si>
  <si>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</si>
  <si>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</si>
  <si>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</si>
  <si>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</si>
  <si>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</si>
  <si>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</si>
  <si>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</si>
  <si>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</si>
  <si>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</si>
  <si>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</si>
  <si>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</si>
  <si>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</si>
  <si>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</si>
  <si>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</si>
  <si>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</si>
  <si>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</si>
  <si>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</si>
  <si>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</si>
  <si>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</si>
  <si>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</si>
  <si>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</si>
  <si>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</si>
  <si>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</si>
  <si>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</si>
  <si>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</si>
  <si>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</si>
  <si>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</si>
  <si>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</si>
  <si>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</si>
  <si>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</si>
  <si>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</si>
  <si>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</si>
  <si>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</si>
  <si>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</si>
  <si>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</si>
  <si>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</si>
  <si>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</si>
  <si>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</si>
  <si>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</si>
  <si>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</si>
  <si>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</si>
  <si>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</si>
  <si>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</si>
  <si>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</si>
  <si>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</si>
  <si>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</si>
  <si>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</si>
  <si>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</si>
  <si>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</si>
  <si>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</si>
  <si>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</si>
  <si>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</si>
  <si>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</si>
  <si>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</si>
  <si>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</si>
  <si>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</si>
  <si>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</si>
  <si>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</si>
  <si>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</si>
  <si>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</si>
  <si>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</si>
  <si>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</si>
  <si>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</si>
  <si>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</si>
  <si>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</si>
  <si>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</si>
  <si>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</si>
  <si>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</si>
  <si>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</si>
  <si>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</si>
  <si>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</si>
  <si>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</si>
  <si>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</si>
  <si>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</si>
  <si>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</si>
  <si>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</si>
  <si>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</si>
  <si>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</si>
  <si>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</si>
  <si>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</si>
  <si>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</si>
  <si>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</si>
  <si>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</si>
  <si>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</si>
  <si>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</si>
  <si>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</si>
  <si>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</si>
  <si>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</si>
  <si>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</si>
  <si>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</si>
  <si>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</si>
  <si>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</si>
  <si>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</si>
  <si>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</si>
  <si>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</si>
  <si>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</si>
  <si>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</si>
  <si>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</si>
  <si>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</si>
  <si>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</si>
  <si>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</si>
  <si>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</si>
  <si>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</si>
  <si>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</si>
  <si>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</si>
  <si>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</si>
  <si>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</si>
  <si>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</si>
  <si>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</si>
  <si>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</si>
  <si>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</si>
  <si>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</si>
  <si>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</si>
  <si>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</si>
  <si>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</si>
  <si>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</si>
  <si>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</si>
  <si>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</si>
  <si>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</si>
  <si>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</si>
  <si>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</si>
  <si>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</si>
  <si>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</si>
  <si>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</si>
  <si>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</si>
  <si>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</si>
  <si>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</si>
  <si>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</si>
  <si>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</si>
  <si>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</si>
  <si>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</si>
  <si>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</si>
  <si>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</si>
  <si>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</si>
  <si>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</si>
  <si>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</si>
  <si>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</si>
  <si>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</si>
  <si>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</si>
  <si>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</si>
  <si>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</si>
  <si>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</si>
  <si>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</si>
  <si>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</si>
  <si>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</si>
  <si>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</si>
  <si>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</si>
  <si>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</si>
  <si>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</si>
  <si>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</si>
  <si>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</si>
  <si>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</si>
  <si>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</si>
  <si>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</si>
  <si>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</si>
  <si>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</si>
  <si>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</si>
  <si>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</si>
  <si>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</si>
  <si>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</si>
  <si>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</si>
  <si>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</si>
  <si>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</si>
  <si>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</si>
  <si>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</si>
  <si>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</si>
  <si>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</si>
  <si>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</si>
  <si>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</si>
  <si>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</si>
  <si>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</si>
  <si>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</si>
  <si>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</si>
  <si>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</si>
  <si>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</si>
  <si>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</si>
  <si>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</si>
  <si>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</si>
  <si>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</si>
  <si>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</si>
  <si>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</si>
  <si>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</si>
  <si>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</si>
  <si>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</si>
  <si>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</si>
  <si>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</si>
  <si>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</si>
  <si>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</si>
  <si>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</si>
  <si>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</si>
  <si>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</si>
  <si>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</si>
  <si>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</si>
  <si>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</si>
  <si>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</si>
  <si>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</si>
  <si>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</si>
  <si>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</si>
  <si>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</si>
  <si>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</si>
  <si>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</si>
  <si>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</si>
  <si>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</si>
  <si>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</si>
  <si>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</si>
  <si>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</si>
  <si>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</si>
  <si>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</si>
  <si>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</si>
  <si>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</si>
  <si>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</si>
  <si>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</si>
  <si>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</si>
  <si>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</si>
  <si>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</si>
  <si>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</si>
  <si>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</si>
  <si>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</si>
  <si>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</si>
  <si>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</si>
  <si>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</si>
  <si>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</si>
  <si>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</si>
  <si>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</si>
  <si>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</si>
  <si>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</si>
  <si>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</si>
  <si>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</si>
  <si>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</si>
  <si>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</si>
  <si>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</si>
  <si>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</si>
  <si>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</si>
  <si>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</si>
  <si>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</si>
  <si>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</si>
  <si>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</si>
  <si>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</si>
  <si>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</si>
  <si>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</si>
  <si>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</si>
  <si>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</si>
  <si>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</si>
  <si>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</si>
  <si>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</si>
  <si>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</si>
  <si>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</si>
  <si>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</si>
  <si>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</si>
  <si>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</si>
  <si>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</si>
  <si>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</si>
  <si>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</si>
  <si>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</si>
  <si>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</si>
  <si>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</si>
  <si>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</si>
  <si>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</si>
  <si>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</si>
  <si>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</si>
  <si>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</si>
  <si>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</si>
  <si>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</si>
  <si>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</si>
  <si>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</si>
  <si>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</si>
  <si>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</si>
  <si>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</si>
  <si>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</si>
  <si>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</si>
  <si>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</si>
  <si>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</si>
  <si>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</si>
  <si>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</si>
  <si>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</si>
  <si>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</si>
  <si>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</si>
  <si>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</si>
  <si>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</si>
  <si>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</si>
  <si>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</si>
  <si>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</si>
  <si>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</si>
  <si>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</si>
  <si>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</si>
  <si>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</si>
  <si>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</si>
  <si>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</si>
  <si>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</si>
  <si>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</si>
  <si>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</si>
  <si>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</si>
  <si>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</si>
  <si>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</si>
  <si>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</si>
  <si>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</si>
  <si>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</si>
  <si>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</si>
  <si>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</si>
  <si>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</si>
  <si>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</si>
  <si>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</si>
  <si>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</si>
  <si>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</si>
  <si>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</si>
  <si>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</si>
  <si>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</si>
  <si>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</si>
  <si>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</si>
  <si>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</si>
  <si>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</si>
  <si>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</si>
  <si>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</si>
  <si>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</si>
  <si>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</si>
  <si>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</si>
  <si>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</si>
  <si>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</si>
  <si>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</si>
  <si>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</si>
  <si>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</si>
  <si>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</si>
  <si>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</si>
  <si>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</si>
  <si>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</si>
  <si>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</si>
  <si>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</si>
  <si>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</si>
  <si>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</si>
  <si>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</si>
  <si>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</si>
  <si>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</si>
  <si>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</si>
  <si>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</si>
  <si>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</si>
  <si>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</si>
  <si>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</si>
  <si>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</si>
  <si>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</si>
  <si>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</si>
  <si>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</si>
  <si>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</si>
  <si>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</si>
  <si>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</si>
  <si>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</si>
  <si>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</si>
  <si>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</si>
  <si>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</si>
  <si>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</si>
  <si>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</si>
  <si>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</si>
  <si>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</si>
  <si>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</si>
  <si>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</si>
  <si>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</si>
  <si>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</si>
  <si>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</si>
  <si>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</si>
  <si>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</si>
  <si>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</si>
  <si>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</si>
  <si>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</si>
  <si>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</si>
  <si>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</si>
  <si>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</si>
  <si>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</si>
  <si>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</si>
  <si>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</si>
  <si>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</si>
  <si>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</si>
  <si>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</si>
  <si>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</si>
  <si>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</si>
  <si>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</si>
  <si>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</si>
  <si>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</si>
  <si>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</si>
  <si>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</si>
  <si>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</si>
  <si>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</si>
  <si>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</si>
  <si>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</si>
  <si>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</si>
  <si>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</si>
  <si>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</si>
  <si>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</si>
  <si>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</si>
  <si>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</si>
  <si>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</si>
  <si>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</si>
  <si>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</si>
  <si>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</si>
  <si>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</si>
  <si>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</si>
  <si>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</si>
  <si>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</si>
  <si>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</si>
  <si>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</si>
  <si>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</si>
  <si>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</si>
  <si>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</si>
  <si>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</si>
  <si>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</si>
  <si>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</si>
  <si>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</si>
  <si>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</si>
  <si>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</si>
  <si>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</si>
  <si>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</si>
  <si>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</si>
  <si>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</si>
  <si>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</si>
  <si>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</si>
  <si>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</si>
  <si>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</si>
  <si>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</si>
  <si>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</si>
  <si>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</si>
  <si>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</si>
  <si>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</si>
  <si>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</si>
  <si>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</si>
  <si>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</si>
  <si>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</si>
  <si>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</si>
  <si>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</si>
  <si>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</si>
  <si>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</si>
  <si>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</si>
  <si>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</si>
  <si>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</si>
  <si>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</si>
  <si>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</si>
  <si>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</si>
  <si>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</si>
  <si>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</si>
  <si>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</si>
  <si>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</si>
  <si>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</si>
  <si>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</si>
  <si>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</si>
  <si>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</si>
  <si>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</si>
  <si>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</si>
  <si>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</si>
  <si>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</si>
  <si>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</si>
  <si>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</si>
  <si>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</si>
  <si>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</si>
  <si>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</si>
  <si>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</si>
  <si>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</si>
  <si>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</si>
  <si>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</si>
  <si>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</si>
  <si>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</si>
  <si>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</si>
  <si>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</si>
  <si>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</si>
  <si>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</si>
  <si>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</si>
  <si>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</si>
  <si>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</si>
  <si>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</si>
  <si>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</si>
  <si>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</si>
  <si>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</si>
  <si>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</si>
  <si>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</si>
  <si>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</si>
  <si>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</si>
  <si>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</si>
  <si>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</si>
  <si>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</si>
  <si>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</si>
  <si>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</si>
  <si>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</si>
  <si>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</si>
  <si>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</si>
  <si>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</si>
  <si>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</si>
  <si>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</si>
  <si>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</si>
  <si>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</si>
  <si>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</si>
  <si>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</si>
  <si>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</si>
  <si>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</si>
  <si>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</si>
  <si>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</si>
  <si>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</si>
  <si>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</si>
  <si>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</si>
  <si>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</si>
  <si>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</si>
  <si>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</si>
  <si>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</si>
  <si>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</si>
  <si>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</si>
  <si>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</si>
  <si>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</si>
  <si>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</si>
  <si>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</si>
  <si>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</si>
  <si>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</si>
  <si>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</si>
  <si>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</si>
  <si>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</si>
  <si>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</si>
  <si>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</si>
  <si>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</si>
  <si>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</si>
  <si>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</si>
  <si>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</si>
  <si>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</si>
  <si>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</si>
  <si>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</si>
  <si>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</si>
  <si>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</si>
  <si>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</si>
  <si>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</si>
  <si>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</si>
  <si>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</si>
  <si>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</si>
  <si>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</si>
  <si>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</si>
  <si>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</si>
  <si>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</si>
  <si>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</si>
  <si>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</si>
  <si>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</si>
  <si>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</si>
  <si>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</si>
  <si>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</si>
  <si>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</si>
  <si>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</si>
  <si>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</si>
  <si>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</si>
  <si>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</si>
  <si>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</si>
  <si>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</si>
  <si>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</si>
  <si>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</si>
  <si>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</si>
  <si>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</si>
  <si>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</si>
  <si>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</si>
  <si>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</si>
  <si>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</si>
  <si>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</si>
  <si>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</si>
  <si>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</si>
  <si>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</si>
  <si>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</si>
  <si>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</si>
  <si>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</si>
  <si>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</si>
  <si>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</si>
  <si>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</si>
  <si>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</si>
  <si>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</si>
  <si>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</si>
  <si>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</si>
  <si>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</si>
  <si>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</si>
  <si>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</si>
  <si>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</si>
  <si>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</si>
  <si>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</si>
  <si>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</si>
  <si>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</si>
  <si>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</si>
  <si>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</si>
  <si>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</si>
  <si>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</si>
  <si>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</si>
  <si>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</si>
  <si>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</si>
  <si>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</si>
  <si>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</si>
  <si>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</si>
  <si>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</si>
  <si>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</si>
  <si>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</si>
  <si>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</si>
  <si>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</si>
  <si>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</si>
  <si>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</si>
  <si>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</si>
  <si>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</si>
  <si>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</si>
  <si>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</si>
  <si>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</si>
  <si>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</si>
  <si>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</si>
  <si>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</si>
  <si>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</si>
  <si>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</si>
  <si>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</si>
  <si>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</si>
  <si>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</si>
  <si>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</si>
  <si>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</si>
  <si>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</si>
  <si>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</si>
  <si>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</si>
  <si>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</si>
  <si>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</si>
  <si>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</si>
  <si>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</si>
  <si>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</si>
  <si>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</si>
  <si>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</si>
  <si>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</si>
  <si>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</si>
  <si>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</si>
  <si>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</si>
  <si>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</si>
  <si>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</si>
  <si>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</si>
  <si>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</si>
  <si>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</si>
  <si>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</si>
  <si>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</si>
  <si>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</si>
  <si>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</si>
  <si>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</si>
  <si>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</si>
  <si>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</si>
  <si>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</si>
  <si>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</si>
  <si>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</si>
  <si>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</si>
  <si>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</si>
  <si>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</si>
  <si>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</si>
  <si>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</si>
  <si>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</si>
  <si>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</si>
  <si>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</si>
  <si>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</si>
  <si>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</si>
  <si>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</si>
  <si>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</si>
  <si>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</si>
  <si>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</si>
  <si>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</si>
  <si>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</si>
  <si>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</si>
  <si>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</si>
  <si>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</si>
  <si>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</si>
  <si>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</si>
  <si>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</si>
  <si>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</si>
  <si>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</si>
  <si>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</si>
  <si>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</si>
  <si>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</si>
  <si>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</si>
  <si>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</si>
  <si>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</si>
  <si>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</si>
  <si>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</si>
  <si>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</si>
  <si>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</si>
  <si>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</si>
  <si>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</si>
  <si>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</si>
  <si>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</si>
  <si>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</si>
  <si>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</si>
  <si>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</si>
  <si>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</si>
  <si>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</si>
  <si>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</si>
  <si>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</si>
  <si>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</si>
  <si>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</si>
  <si>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</si>
  <si>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</si>
  <si>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</si>
  <si>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</si>
  <si>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</si>
  <si>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</si>
  <si>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</si>
  <si>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</si>
  <si>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</si>
  <si>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</si>
  <si>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</si>
  <si>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</si>
  <si>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</si>
  <si>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</si>
  <si>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</si>
  <si>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</si>
  <si>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</si>
  <si>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</si>
  <si>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</si>
  <si>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</si>
  <si>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</si>
  <si>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</si>
  <si>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</si>
  <si>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</si>
  <si>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</si>
  <si>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</si>
  <si>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</si>
  <si>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</si>
  <si>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</si>
  <si>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</si>
  <si>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</si>
  <si>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</si>
  <si>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</si>
  <si>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</si>
  <si>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</si>
  <si>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</si>
  <si>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</si>
  <si>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</si>
  <si>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</si>
  <si>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</si>
  <si>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</si>
  <si>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</si>
  <si>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</si>
  <si>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</si>
  <si>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</si>
  <si>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</si>
  <si>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</si>
  <si>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</si>
  <si>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</si>
  <si>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</si>
  <si>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</si>
  <si>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</si>
  <si>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</si>
  <si>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</si>
  <si>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</si>
  <si>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</si>
  <si>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</si>
  <si>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</si>
  <si>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</si>
  <si>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</si>
  <si>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</si>
  <si>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</si>
  <si>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</si>
  <si>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</si>
  <si>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</si>
  <si>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</si>
  <si>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</si>
  <si>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</si>
  <si>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</si>
  <si>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</si>
  <si>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</si>
  <si>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</si>
  <si>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</si>
  <si>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</si>
  <si>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</si>
  <si>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</si>
  <si>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</si>
  <si>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</si>
  <si>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</si>
  <si>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</si>
  <si>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</si>
  <si>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</si>
  <si>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</si>
  <si>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</si>
  <si>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</si>
  <si>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</si>
  <si>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</si>
  <si>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</si>
  <si>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</si>
  <si>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</si>
  <si>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</si>
  <si>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</si>
  <si>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</si>
  <si>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</si>
  <si>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</si>
  <si>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</si>
  <si>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</si>
  <si>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</si>
  <si>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</si>
  <si>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</si>
  <si>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</si>
  <si>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</si>
  <si>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</si>
  <si>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</si>
  <si>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</si>
  <si>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</si>
  <si>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</si>
  <si>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</si>
  <si>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</si>
  <si>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</si>
  <si>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</si>
  <si>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</si>
  <si>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</si>
  <si>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</si>
  <si>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</si>
  <si>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</si>
  <si>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</si>
  <si>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</si>
  <si>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</si>
  <si>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</si>
  <si>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</si>
  <si>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</si>
  <si>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</si>
  <si>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</si>
  <si>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</si>
  <si>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</si>
  <si>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</si>
  <si>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</si>
  <si>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</si>
  <si>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</si>
  <si>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</si>
  <si>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</si>
  <si>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</si>
  <si>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</si>
  <si>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</si>
  <si>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</si>
  <si>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</si>
  <si>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</si>
  <si>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</si>
  <si>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</si>
  <si>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</si>
  <si>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</si>
  <si>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</si>
  <si>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</si>
  <si>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</si>
  <si>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</si>
  <si>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</si>
  <si>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</si>
  <si>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</si>
  <si>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</si>
  <si>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</si>
  <si>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</si>
  <si>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</si>
  <si>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</si>
  <si>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</si>
  <si>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</si>
  <si>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</si>
  <si>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</si>
  <si>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</si>
  <si>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</si>
  <si>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</si>
  <si>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</si>
  <si>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</si>
  <si>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</si>
  <si>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</si>
  <si>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</si>
  <si>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</si>
  <si>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</si>
  <si>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</si>
  <si>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</si>
  <si>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</si>
  <si>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</si>
  <si>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</si>
  <si>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</si>
  <si>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</si>
  <si>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</si>
  <si>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</si>
  <si>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</si>
  <si>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</si>
  <si>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</si>
  <si>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</si>
  <si>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</si>
  <si>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</si>
  <si>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</si>
  <si>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</si>
  <si>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</si>
  <si>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</si>
  <si>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</si>
  <si>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</si>
  <si>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</si>
  <si>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</si>
  <si>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</si>
  <si>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</si>
  <si>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</si>
  <si>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</si>
  <si>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</si>
  <si>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</si>
  <si>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</si>
  <si>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</si>
  <si>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</si>
  <si>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</si>
  <si>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</si>
  <si>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</si>
  <si>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</si>
  <si>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</si>
  <si>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</si>
  <si>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</si>
  <si>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</si>
  <si>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</si>
  <si>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</si>
  <si>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</si>
  <si>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</si>
  <si>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</si>
  <si>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</si>
  <si>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</si>
  <si>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</si>
  <si>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</si>
  <si>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</si>
  <si>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</si>
  <si>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</si>
  <si>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</si>
  <si>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</si>
  <si>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</si>
  <si>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</si>
  <si>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</si>
  <si>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</si>
  <si>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</si>
  <si>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</si>
  <si>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</si>
  <si>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</si>
  <si>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</si>
  <si>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</si>
  <si>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</si>
  <si>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</si>
  <si>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</si>
  <si>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</si>
  <si>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</si>
  <si>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</si>
  <si>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</si>
  <si>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</si>
  <si>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</si>
  <si>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</si>
  <si>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</si>
  <si>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</si>
  <si>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</si>
  <si>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</si>
  <si>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</si>
  <si>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</si>
  <si>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</si>
  <si>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</si>
  <si>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</si>
  <si>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</si>
  <si>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</si>
  <si>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</si>
  <si>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</si>
  <si>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</si>
  <si>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</si>
  <si>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</si>
  <si>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</si>
  <si>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</si>
  <si>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</si>
  <si>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</si>
  <si>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</si>
  <si>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</si>
  <si>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</si>
  <si>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</si>
  <si>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</si>
  <si>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</si>
  <si>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</si>
  <si>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</si>
  <si>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</si>
  <si>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</si>
  <si>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</si>
  <si>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</si>
  <si>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</si>
  <si>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</si>
  <si>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</si>
  <si>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</si>
  <si>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</si>
  <si>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</si>
  <si>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</si>
  <si>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</si>
  <si>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</si>
  <si>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</si>
  <si>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</si>
  <si>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</si>
  <si>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</si>
  <si>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</si>
  <si>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</si>
  <si>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</si>
  <si>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</si>
  <si>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</si>
  <si>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</si>
  <si>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</si>
  <si>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</si>
  <si>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</si>
  <si>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</si>
  <si>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</si>
  <si>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</si>
  <si>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</si>
  <si>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</si>
  <si>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</si>
  <si>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</si>
  <si>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</si>
  <si>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</si>
  <si>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</si>
  <si>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</si>
  <si>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</si>
  <si>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</si>
  <si>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</si>
  <si>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</si>
  <si>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</si>
  <si>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</si>
  <si>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</si>
  <si>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</si>
  <si>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</si>
  <si>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</si>
  <si>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</si>
  <si>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</si>
  <si>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</si>
  <si>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</si>
  <si>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</si>
  <si>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</si>
  <si>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</si>
  <si>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</si>
  <si>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</si>
  <si>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</si>
  <si>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</si>
  <si>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</si>
  <si>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</si>
  <si>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</si>
  <si>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</si>
  <si>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</si>
  <si>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</si>
  <si>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</si>
  <si>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</si>
  <si>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</si>
  <si>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</si>
  <si>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</si>
  <si>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</si>
  <si>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</si>
  <si>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</si>
  <si>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</si>
  <si>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</si>
  <si>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</si>
  <si>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</si>
  <si>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</si>
  <si>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</si>
  <si>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</si>
  <si>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</si>
  <si>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</si>
  <si>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</si>
  <si>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</si>
  <si>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</si>
  <si>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</si>
  <si>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</si>
  <si>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</si>
  <si>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</si>
  <si>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</si>
  <si>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</si>
  <si>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</si>
  <si>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</si>
  <si>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</si>
  <si>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</si>
  <si>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</si>
  <si>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</si>
  <si>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</si>
  <si>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</si>
  <si>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</si>
  <si>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</si>
  <si>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</si>
  <si>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</si>
  <si>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</si>
  <si>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</si>
  <si>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</si>
  <si>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</si>
  <si>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</si>
  <si>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</si>
  <si>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</si>
  <si>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</si>
  <si>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</si>
  <si>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</si>
  <si>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</si>
  <si>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</si>
  <si>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</si>
  <si>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</si>
  <si>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</si>
  <si>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</si>
  <si>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</si>
  <si>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</si>
  <si>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</si>
  <si>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</si>
  <si>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</si>
  <si>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</si>
  <si>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</si>
  <si>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</si>
  <si>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</si>
  <si>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</si>
  <si>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</si>
  <si>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</si>
  <si>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</si>
  <si>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</si>
  <si>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</si>
  <si>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</si>
  <si>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</si>
  <si>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</si>
  <si>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</si>
  <si>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</si>
  <si>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</si>
  <si>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</si>
  <si>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</si>
  <si>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</si>
  <si>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</si>
  <si>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</si>
  <si>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</si>
  <si>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</si>
  <si>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</si>
  <si>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</si>
  <si>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</si>
  <si>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</si>
  <si>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</si>
  <si>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</si>
  <si>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</si>
  <si>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</si>
  <si>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</si>
  <si>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</si>
  <si>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</si>
  <si>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</si>
  <si>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</si>
  <si>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</si>
  <si>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</si>
  <si>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</si>
  <si>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</si>
  <si>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</si>
  <si>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</si>
  <si>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</si>
  <si>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</si>
  <si>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</si>
  <si>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</si>
  <si>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</si>
  <si>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</si>
  <si>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</si>
  <si>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</si>
  <si>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</si>
  <si>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</si>
  <si>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</si>
  <si>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</si>
  <si>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</si>
  <si>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</si>
  <si>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</si>
  <si>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</si>
  <si>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</si>
  <si>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</si>
  <si>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</si>
  <si>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</si>
  <si>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</si>
  <si>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</si>
  <si>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</si>
  <si>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</si>
  <si>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</si>
  <si>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</si>
  <si>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</si>
  <si>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</si>
  <si>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</si>
  <si>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</si>
  <si>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</si>
  <si>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</si>
  <si>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</si>
  <si>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</si>
  <si>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</si>
  <si>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</si>
  <si>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</si>
  <si>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</si>
  <si>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</si>
  <si>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</si>
  <si>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</si>
  <si>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</si>
  <si>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</si>
  <si>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</si>
  <si>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</si>
  <si>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</si>
  <si>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</si>
  <si>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</si>
  <si>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</si>
  <si>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</si>
  <si>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</si>
  <si>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</si>
  <si>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</si>
  <si>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</si>
  <si>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</si>
  <si>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</si>
  <si>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</si>
  <si>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</si>
  <si>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</si>
  <si>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</si>
  <si>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</si>
  <si>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</si>
  <si>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</si>
  <si>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</si>
  <si>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</si>
  <si>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</si>
  <si>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</si>
  <si>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</si>
  <si>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</si>
  <si>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</si>
  <si>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</si>
  <si>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</si>
  <si>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</si>
  <si>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</si>
  <si>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</si>
  <si>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</si>
  <si>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</si>
  <si>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</si>
  <si>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</si>
  <si>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</si>
  <si>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</si>
  <si>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</si>
  <si>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</si>
  <si>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</si>
  <si>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</si>
  <si>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</si>
  <si>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</si>
  <si>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</si>
  <si>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</si>
  <si>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</si>
  <si>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</si>
  <si>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</si>
  <si>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</si>
  <si>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</si>
  <si>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</si>
  <si>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</si>
  <si>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</si>
  <si>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</si>
  <si>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</si>
  <si>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</si>
  <si>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</si>
  <si>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</si>
  <si>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</si>
  <si>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</si>
  <si>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</si>
  <si>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</si>
  <si>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</si>
  <si>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</si>
  <si>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</si>
  <si>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</si>
  <si>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</si>
  <si>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</si>
  <si>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</si>
  <si>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</si>
  <si>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</si>
  <si>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</si>
  <si>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</si>
  <si>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</si>
  <si>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</si>
  <si>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</si>
  <si>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</si>
  <si>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</si>
  <si>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</si>
  <si>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</si>
  <si>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</si>
  <si>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</si>
  <si>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</si>
  <si>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</si>
  <si>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</si>
  <si>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</si>
  <si>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</si>
  <si>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</si>
  <si>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</si>
  <si>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</si>
  <si>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</si>
  <si>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</si>
  <si>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</si>
  <si>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</si>
  <si>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</si>
  <si>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</si>
  <si>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</si>
  <si>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</si>
  <si>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</si>
  <si>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</si>
  <si>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</si>
  <si>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</si>
  <si>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</si>
  <si>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</si>
  <si>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</si>
  <si>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</si>
  <si>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</si>
  <si>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</si>
  <si>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</si>
  <si>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</si>
  <si>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</si>
  <si>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</si>
  <si>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</si>
  <si>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</si>
  <si>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</si>
  <si>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</si>
  <si>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</si>
  <si>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</si>
  <si>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</si>
  <si>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</si>
  <si>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</si>
  <si>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</si>
  <si>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</si>
  <si>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</si>
  <si>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</si>
  <si>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</si>
  <si>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</si>
  <si>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</si>
  <si>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</si>
  <si>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</si>
  <si>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</si>
  <si>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</si>
  <si>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</si>
  <si>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</si>
  <si>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</si>
  <si>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</si>
  <si>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</si>
  <si>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</si>
  <si>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</si>
  <si>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</si>
  <si>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</si>
  <si>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</si>
  <si>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</si>
  <si>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</si>
  <si>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</si>
  <si>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</si>
  <si>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</si>
  <si>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</si>
  <si>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</si>
  <si>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</si>
  <si>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</si>
  <si>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</si>
  <si>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</si>
  <si>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</si>
  <si>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</si>
  <si>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</si>
  <si>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</si>
  <si>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</si>
  <si>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</si>
  <si>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</si>
  <si>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</si>
  <si>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</si>
  <si>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</si>
  <si>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</si>
  <si>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</si>
  <si>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</si>
  <si>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</si>
  <si>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</si>
  <si>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</si>
  <si>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</si>
  <si>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</si>
  <si>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</si>
  <si>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</si>
  <si>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</si>
  <si>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</si>
  <si>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</si>
  <si>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</si>
  <si>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</si>
  <si>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</si>
  <si>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</si>
  <si>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</si>
  <si>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</si>
  <si>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</si>
  <si>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</si>
  <si>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</si>
  <si>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</si>
  <si>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</si>
  <si>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</si>
  <si>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</si>
  <si>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</si>
  <si>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</si>
  <si>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</si>
  <si>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</si>
  <si>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</si>
  <si>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</si>
  <si>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</si>
  <si>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</si>
  <si>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</si>
  <si>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</si>
  <si>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</si>
  <si>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</si>
  <si>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</si>
  <si>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</si>
  <si>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</si>
  <si>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</si>
  <si>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</si>
  <si>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</si>
  <si>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</si>
  <si>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</si>
  <si>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</si>
  <si>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</si>
  <si>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</si>
  <si>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</si>
  <si>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</si>
  <si>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</si>
  <si>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</si>
  <si>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</si>
  <si>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</si>
  <si>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</si>
  <si>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</si>
  <si>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</si>
  <si>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</si>
  <si>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</si>
  <si>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</si>
  <si>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</si>
  <si>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</si>
  <si>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</si>
  <si>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</si>
  <si>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</si>
  <si>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</si>
  <si>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</si>
  <si>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</si>
  <si>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</si>
  <si>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</si>
  <si>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</si>
  <si>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</si>
  <si>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</si>
  <si>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</si>
  <si>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</si>
  <si>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</si>
  <si>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</si>
  <si>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</si>
  <si>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</si>
  <si>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</si>
  <si>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</si>
  <si>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</si>
  <si>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</si>
  <si>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</si>
  <si>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</si>
  <si>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</si>
  <si>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</si>
  <si>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</si>
  <si>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</si>
  <si>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</si>
  <si>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</si>
  <si>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</si>
  <si>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</si>
  <si>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</si>
  <si>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</si>
  <si>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</si>
  <si>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</si>
  <si>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</si>
  <si>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</si>
  <si>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</si>
  <si>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</si>
  <si>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</si>
  <si>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</si>
  <si>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</si>
  <si>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</si>
  <si>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</si>
  <si>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</si>
  <si>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</si>
  <si>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</si>
  <si>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</si>
  <si>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</si>
  <si>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</si>
  <si>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</si>
  <si>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</si>
  <si>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</si>
  <si>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</si>
  <si>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</si>
  <si>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</si>
  <si>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</si>
  <si>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</si>
  <si>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</si>
  <si>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</si>
  <si>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</si>
  <si>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</si>
  <si>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</si>
  <si>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</si>
  <si>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</si>
  <si>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</si>
  <si>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</si>
  <si>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</si>
  <si>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</si>
  <si>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</si>
  <si>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</si>
  <si>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</si>
  <si>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</si>
  <si>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</si>
  <si>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</si>
  <si>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</si>
  <si>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</si>
  <si>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</si>
  <si>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</si>
  <si>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</si>
  <si>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</si>
  <si>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</si>
  <si>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</si>
  <si>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</si>
  <si>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</si>
  <si>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</si>
  <si>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</si>
  <si>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</si>
  <si>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</si>
  <si>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</si>
  <si>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</si>
  <si>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</si>
  <si>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</si>
  <si>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</si>
  <si>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</si>
  <si>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</si>
  <si>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</si>
  <si>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</si>
  <si>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</si>
  <si>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</si>
  <si>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</si>
  <si>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</si>
  <si>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</si>
  <si>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</si>
  <si>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</si>
  <si>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</si>
  <si>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</si>
  <si>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</si>
  <si>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</si>
  <si>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</si>
  <si>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</si>
  <si>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</si>
  <si>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</si>
  <si>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</si>
  <si>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</si>
  <si>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</si>
  <si>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</si>
  <si>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</si>
  <si>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</si>
  <si>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</si>
  <si>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</si>
  <si>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</si>
  <si>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</si>
  <si>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</si>
  <si>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</si>
  <si>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</si>
  <si>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</si>
  <si>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</si>
  <si>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</si>
  <si>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</si>
  <si>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</si>
  <si>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</si>
  <si>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</si>
  <si>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</si>
  <si>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</si>
  <si>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</si>
  <si>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</si>
  <si>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</si>
  <si>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</si>
  <si>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</si>
  <si>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</si>
  <si>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</si>
  <si>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</si>
  <si>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</si>
  <si>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</si>
  <si>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</si>
  <si>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</si>
  <si>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</si>
  <si>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</si>
  <si>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</si>
  <si>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</si>
  <si>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</si>
  <si>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</si>
  <si>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</si>
  <si>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</si>
  <si>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</si>
  <si>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</si>
  <si>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</si>
  <si>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</si>
  <si>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</si>
  <si>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</si>
  <si>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</si>
  <si>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</si>
  <si>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</si>
  <si>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</si>
  <si>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</si>
  <si>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</si>
  <si>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</si>
  <si>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</si>
  <si>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</si>
  <si>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</si>
  <si>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</si>
  <si>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</si>
  <si>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</si>
  <si>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</si>
  <si>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</si>
  <si>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</si>
  <si>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</si>
  <si>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</si>
  <si>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</si>
  <si>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</si>
  <si>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</si>
  <si>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</si>
  <si>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</si>
  <si>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</si>
  <si>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</si>
  <si>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</si>
  <si>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</si>
  <si>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</si>
  <si>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</si>
  <si>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</si>
  <si>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</si>
  <si>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</si>
  <si>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</si>
  <si>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</si>
  <si>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</si>
  <si>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</si>
  <si>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</si>
  <si>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</si>
  <si>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</si>
  <si>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</si>
  <si>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</si>
  <si>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</si>
  <si>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</si>
  <si>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</si>
  <si>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</si>
  <si>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</si>
  <si>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</si>
  <si>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</si>
  <si>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</si>
  <si>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</si>
  <si>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</si>
  <si>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</si>
  <si>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</si>
  <si>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</si>
  <si>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</si>
  <si>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</si>
  <si>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</si>
  <si>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</si>
  <si>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</si>
  <si>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</si>
  <si>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</si>
  <si>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</si>
  <si>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</si>
  <si>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</si>
  <si>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</si>
  <si>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</si>
  <si>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</si>
  <si>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</si>
  <si>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</si>
  <si>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</si>
  <si>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</si>
  <si>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</si>
  <si>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</si>
  <si>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</si>
  <si>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</si>
  <si>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</si>
  <si>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</si>
  <si>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</si>
  <si>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</si>
  <si>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</si>
  <si>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</si>
  <si>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</si>
  <si>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</si>
  <si>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</si>
  <si>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</si>
  <si>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</si>
  <si>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</si>
  <si>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</si>
  <si>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</si>
  <si>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</si>
  <si>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</si>
  <si>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</si>
  <si>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</si>
  <si>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</si>
  <si>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</si>
  <si>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</si>
  <si>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</si>
  <si>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</si>
  <si>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</si>
  <si>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</si>
  <si>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</si>
  <si>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</si>
  <si>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</si>
  <si>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</si>
  <si>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</si>
  <si>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</si>
  <si>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</si>
  <si>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</si>
  <si>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</si>
  <si>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</si>
  <si>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</si>
  <si>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</si>
  <si>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</si>
  <si>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</si>
  <si>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</si>
  <si>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</si>
  <si>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</si>
  <si>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</si>
  <si>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</si>
  <si>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</si>
  <si>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</si>
  <si>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</si>
  <si>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</si>
  <si>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</si>
  <si>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</si>
  <si>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</si>
  <si>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</si>
  <si>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</si>
  <si>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</si>
  <si>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</si>
  <si>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</si>
  <si>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</si>
  <si>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</si>
  <si>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</si>
  <si>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</si>
  <si>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</si>
  <si>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</si>
  <si>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</si>
  <si>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</si>
  <si>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</si>
  <si>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</si>
  <si>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</si>
  <si>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</si>
  <si>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</si>
  <si>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</si>
  <si>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</si>
  <si>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</si>
  <si>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</si>
  <si>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</si>
  <si>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</si>
  <si>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</si>
  <si>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</si>
  <si>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</si>
  <si>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</si>
  <si>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</si>
  <si>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</si>
  <si>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</si>
  <si>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</si>
  <si>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</si>
  <si>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</si>
  <si>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</si>
  <si>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</si>
  <si>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</si>
  <si>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</si>
  <si>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</si>
  <si>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</si>
  <si>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</si>
  <si>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</si>
  <si>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</si>
  <si>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</si>
  <si>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</si>
  <si>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</si>
  <si>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</si>
  <si>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</si>
  <si>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</si>
  <si>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</si>
  <si>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</si>
  <si>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</si>
  <si>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</si>
  <si>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</si>
  <si>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</si>
  <si>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</si>
  <si>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</si>
  <si>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</si>
  <si>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</si>
  <si>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</si>
  <si>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</si>
  <si>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</si>
  <si>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</si>
  <si>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</si>
  <si>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</si>
  <si>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</si>
  <si>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</si>
  <si>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</si>
  <si>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</si>
  <si>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</si>
  <si>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</si>
  <si>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</si>
  <si>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</si>
  <si>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</si>
  <si>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</si>
  <si>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</si>
  <si>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</si>
  <si>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</si>
  <si>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</si>
  <si>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</si>
  <si>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</si>
  <si>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</si>
  <si>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</si>
  <si>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</si>
  <si>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</si>
  <si>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</si>
  <si>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</si>
  <si>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</si>
  <si>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</si>
  <si>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</si>
  <si>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</si>
  <si>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</si>
  <si>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</si>
  <si>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</si>
  <si>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</si>
  <si>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</si>
  <si>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</si>
  <si>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</si>
  <si>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</si>
  <si>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</si>
  <si>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</si>
  <si>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</si>
  <si>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</si>
  <si>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</si>
  <si>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</si>
  <si>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</si>
  <si>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</si>
  <si>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</si>
  <si>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</si>
  <si>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</si>
  <si>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</si>
  <si>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</si>
  <si>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</si>
  <si>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</si>
  <si>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</si>
  <si>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</si>
  <si>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</si>
  <si>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</si>
  <si>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</si>
  <si>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</si>
  <si>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</si>
  <si>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</si>
  <si>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</si>
  <si>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</si>
  <si>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</si>
  <si>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</si>
  <si>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</si>
  <si>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</si>
  <si>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</si>
  <si>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</si>
  <si>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</si>
  <si>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</si>
  <si>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</si>
  <si>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</si>
  <si>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</si>
  <si>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</si>
  <si>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</si>
  <si>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</si>
  <si>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</si>
  <si>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</si>
  <si>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</si>
  <si>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</si>
  <si>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</si>
  <si>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</si>
  <si>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</si>
  <si>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</si>
  <si>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</si>
  <si>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</si>
  <si>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</si>
  <si>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</si>
  <si>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</si>
  <si>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</si>
  <si>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</si>
  <si>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</si>
  <si>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</si>
  <si>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</si>
  <si>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</si>
  <si>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</si>
  <si>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</si>
  <si>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</si>
  <si>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</si>
  <si>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</si>
  <si>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</si>
  <si>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</si>
  <si>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</si>
  <si>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</si>
  <si>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</si>
  <si>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</si>
  <si>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</si>
  <si>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</si>
  <si>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</si>
  <si>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</si>
  <si>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</si>
  <si>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</si>
  <si>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</si>
  <si>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</si>
  <si>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</si>
  <si>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</si>
  <si>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</si>
  <si>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</si>
  <si>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</si>
  <si>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</si>
  <si>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</si>
  <si>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</si>
  <si>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</si>
  <si>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</si>
  <si>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</si>
  <si>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</si>
  <si>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</si>
  <si>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</si>
  <si>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</si>
  <si>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</si>
  <si>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</si>
  <si>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</si>
  <si>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</si>
  <si>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</si>
  <si>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</si>
  <si>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</si>
  <si>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</si>
  <si>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</si>
  <si>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</si>
  <si>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</si>
  <si>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</si>
  <si>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</si>
  <si>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</si>
  <si>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</si>
  <si>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</si>
  <si>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</si>
  <si>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</si>
  <si>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</si>
  <si>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</si>
  <si>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</si>
  <si>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</si>
  <si>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</si>
  <si>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</si>
  <si>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</si>
  <si>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</si>
  <si>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</si>
  <si>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</si>
  <si>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</si>
  <si>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</si>
  <si>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</si>
  <si>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</si>
  <si>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</si>
  <si>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</si>
  <si>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</si>
  <si>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</si>
  <si>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</si>
  <si>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</si>
  <si>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</si>
  <si>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</si>
  <si>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</si>
  <si>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</si>
  <si>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</si>
  <si>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</si>
  <si>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</si>
  <si>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</si>
  <si>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</si>
  <si>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</si>
  <si>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</si>
  <si>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</si>
  <si>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</si>
  <si>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</si>
  <si>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</si>
  <si>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</si>
  <si>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</si>
  <si>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</si>
  <si>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</si>
  <si>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</si>
  <si>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</si>
  <si>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</si>
  <si>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</si>
  <si>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</si>
  <si>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</si>
  <si>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</si>
  <si>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</si>
  <si>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</si>
  <si>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</si>
  <si>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</si>
  <si>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</si>
  <si>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</si>
  <si>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</si>
  <si>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</si>
  <si>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</si>
  <si>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</si>
  <si>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</si>
  <si>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</si>
  <si>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</si>
  <si>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</si>
  <si>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</si>
  <si>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</si>
  <si>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</si>
  <si>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</si>
  <si>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</si>
  <si>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</si>
  <si>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</si>
  <si>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</si>
  <si>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</si>
  <si>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</si>
  <si>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</si>
  <si>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</si>
  <si>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</si>
  <si>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</si>
  <si>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</si>
  <si>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</si>
  <si>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</si>
  <si>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</si>
  <si>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</si>
  <si>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</si>
  <si>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</si>
  <si>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</si>
  <si>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</si>
  <si>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</si>
  <si>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</si>
  <si>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</si>
  <si>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</si>
  <si>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</si>
  <si>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</si>
  <si>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</si>
  <si>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</si>
  <si>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</si>
  <si>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</si>
  <si>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</si>
  <si>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</si>
  <si>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</si>
  <si>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</si>
  <si>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</si>
  <si>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</si>
  <si>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</si>
  <si>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</si>
  <si>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</si>
  <si>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</si>
  <si>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</si>
  <si>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</si>
  <si>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</si>
  <si>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</si>
  <si>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</si>
  <si>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</si>
  <si>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</si>
  <si>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</si>
  <si>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</si>
  <si>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</si>
  <si>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</si>
  <si>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</si>
  <si>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</si>
  <si>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</si>
  <si>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</si>
  <si>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</si>
  <si>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</si>
  <si>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</si>
  <si>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</si>
  <si>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</si>
  <si>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</si>
  <si>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</si>
  <si>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</si>
  <si>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</si>
  <si>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</si>
  <si>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</si>
  <si>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</si>
  <si>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</si>
  <si>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</si>
  <si>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</si>
  <si>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</si>
  <si>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</si>
  <si>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</si>
  <si>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</si>
  <si>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</si>
  <si>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</si>
  <si>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</si>
  <si>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</si>
  <si>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</si>
  <si>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</si>
  <si>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</si>
  <si>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</si>
  <si>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</si>
  <si>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</si>
  <si>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</si>
  <si>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</si>
  <si>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</si>
  <si>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</si>
  <si>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</si>
  <si>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</si>
  <si>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</si>
  <si>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</si>
  <si>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</si>
  <si>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</si>
  <si>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</si>
  <si>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</si>
  <si>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</si>
  <si>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</si>
  <si>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</si>
  <si>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</si>
  <si>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</si>
  <si>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</si>
  <si>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</si>
  <si>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</si>
  <si>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</si>
  <si>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</si>
  <si>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</si>
  <si>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</si>
  <si>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</si>
  <si>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</si>
  <si>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</si>
  <si>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</si>
  <si>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</si>
  <si>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</si>
  <si>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</si>
  <si>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</si>
  <si>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</si>
  <si>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</si>
  <si>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</si>
  <si>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</si>
  <si>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</si>
  <si>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</si>
  <si>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</si>
  <si>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</si>
  <si>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</si>
  <si>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</si>
  <si>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</si>
  <si>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</si>
  <si>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</si>
  <si>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</si>
  <si>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</si>
  <si>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</si>
  <si>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</si>
  <si>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</si>
  <si>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</si>
  <si>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</si>
  <si>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</si>
  <si>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</si>
  <si>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</si>
  <si>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</si>
  <si>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</si>
  <si>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</si>
  <si>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</si>
  <si>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Median Pledged</t>
  </si>
  <si>
    <t xml:space="preserve">Mean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</si>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</sst>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3" fillId="0" borderId="0" xfId="0" applyFont="1"/>
    <xf numFmtId="0" fontId="0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Font="1" applyAlignment="1">
      <alignment horizontal="center" vertical="center"/>
    </xf>
    <xf numFmtId="165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0-E941-80F5-EE24F281C8E6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A8-2E48-B392-03A3BFDD0573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A8-2E48-B392-03A3BFDD0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833535"/>
        <c:axId val="990813647"/>
      </c:lineChart>
      <c:catAx>
        <c:axId val="99083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13647"/>
        <c:crosses val="autoZero"/>
        <c:auto val="1"/>
        <c:lblAlgn val="ctr"/>
        <c:lblOffset val="100"/>
        <c:noMultiLvlLbl val="0"/>
      </c:catAx>
      <c:valAx>
        <c:axId val="99081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3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53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3-DA4E-AB19-04CC893F10B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47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3-DA4E-AB19-04CC893F10B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A3-DA4E-AB19-04CC893F1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5208287"/>
        <c:axId val="1315831583"/>
      </c:lineChart>
      <c:catAx>
        <c:axId val="1315208287"/>
        <c:scaling>
          <c:orientation val="minMax"/>
        </c:scaling>
        <c:delete val="0"/>
        <c:axPos val="b"/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831583"/>
        <c:crosses val="autoZero"/>
        <c:auto val="1"/>
        <c:lblAlgn val="ctr"/>
        <c:lblOffset val="100"/>
        <c:noMultiLvlLbl val="0"/>
      </c:catAx>
      <c:valAx>
        <c:axId val="131583158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208287"/>
        <c:crosses val="autoZero"/>
        <c:crossBetween val="between"/>
        <c:majorUnit val="10"/>
        <c:dispUnits>
          <c:builtInUnit val="hundre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Statisitcs!PivotTable1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Statisitcs'!$B$3:$B$4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2-194F-AC56-7073602867C8}"/>
            </c:ext>
          </c:extLst>
        </c:ser>
        <c:ser>
          <c:idx val="1"/>
          <c:order val="1"/>
          <c:tx>
            <c:strRef>
              <c:f>'Category Statisitcs'!$C$3:$C$4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42-194F-AC56-7073602867C8}"/>
            </c:ext>
          </c:extLst>
        </c:ser>
        <c:ser>
          <c:idx val="2"/>
          <c:order val="2"/>
          <c:tx>
            <c:strRef>
              <c:f>'Category Statisitcs'!$D$3:$D$4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42-194F-AC56-7073602867C8}"/>
            </c:ext>
          </c:extLst>
        </c:ser>
        <c:ser>
          <c:idx val="3"/>
          <c:order val="3"/>
          <c:tx>
            <c:strRef>
              <c:f>'Category Statisitcs'!$E$3:$E$4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42-194F-AC56-707360286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5370784"/>
        <c:axId val="1565478944"/>
      </c:barChart>
      <c:catAx>
        <c:axId val="156537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78944"/>
        <c:crosses val="autoZero"/>
        <c:auto val="1"/>
        <c:lblAlgn val="ctr"/>
        <c:lblOffset val="100"/>
        <c:noMultiLvlLbl val="0"/>
      </c:catAx>
      <c:valAx>
        <c:axId val="156547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7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C-7F4C-BC39-66312FF403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18C-7F4C-BC39-66312FF403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18C-7F4C-BC39-66312FF4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5750240"/>
        <c:axId val="1558354976"/>
      </c:barChart>
      <c:catAx>
        <c:axId val="179575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354976"/>
        <c:crosses val="autoZero"/>
        <c:auto val="1"/>
        <c:lblAlgn val="ctr"/>
        <c:lblOffset val="100"/>
        <c:noMultiLvlLbl val="0"/>
      </c:catAx>
      <c:valAx>
        <c:axId val="15583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7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F-A74F-A6A4-37CC62ECE6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F8F-A74F-A6A4-37CC62ECE6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F8F-A74F-A6A4-37CC62ECE6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F8F-A74F-A6A4-37CC62EC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775231"/>
        <c:axId val="2086776879"/>
      </c:lineChart>
      <c:catAx>
        <c:axId val="208677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76879"/>
        <c:crosses val="autoZero"/>
        <c:auto val="1"/>
        <c:lblAlgn val="ctr"/>
        <c:lblOffset val="100"/>
        <c:noMultiLvlLbl val="0"/>
      </c:catAx>
      <c:valAx>
        <c:axId val="208677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7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194777</xdr:colOff>
      <xdr:row>0</xdr:row>
      <xdr:rowOff>148452</xdr:rowOff>
    </xdr:from>
    <xdr:to>
      <xdr:col>10</xdr:col>
      <xdr:colOff>772528</xdr:colOff>
      <xdr:row>15</xdr:row>
      <xdr:rowOff>29217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4F881-F35B-D89E-1ABB-E339FDDCB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589643</xdr:colOff>
      <xdr:row>14</xdr:row>
      <xdr:rowOff>45357</xdr:rowOff>
    </xdr:from>
    <xdr:to>
      <xdr:col>10</xdr:col>
      <xdr:colOff>18142</xdr:colOff>
      <xdr:row>35</xdr:row>
      <xdr:rowOff>117929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AEE25A8-E41A-CBC9-2881-A900BC902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608292</xdr:colOff>
      <xdr:row>3</xdr:row>
      <xdr:rowOff>80996</xdr:rowOff>
    </xdr:from>
    <xdr:to>
      <xdr:col>13</xdr:col>
      <xdr:colOff>792523</xdr:colOff>
      <xdr:row>17</xdr:row>
      <xdr:rowOff>153381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4638E-D763-A094-128B-DB10E61CF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800100</xdr:colOff>
      <xdr:row>2</xdr:row>
      <xdr:rowOff>0</xdr:rowOff>
    </xdr:from>
    <xdr:to>
      <xdr:col>20</xdr:col>
      <xdr:colOff>368300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DD1EB-8202-B03A-8C77-9E0B87FC8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</xdr:row>
      <xdr:rowOff>38100</xdr:rowOff>
    </xdr:from>
    <xdr:to>
      <xdr:col>16</xdr:col>
      <xdr:colOff>609600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DF222-D6FA-8D98-AF68-195027727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thomas" refreshedDate="44788.613973263891" createdVersion="8" refreshedVersion="8" minRefreshableVersion="3" recordCount="4115" xr:uid="{16329E73-B0C2-EC4B-A04A-DA452EBF888E}">
  <cacheSource type="worksheet">
    <worksheetSource ref="A1:U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12T18:10:23"/>
        <d v="2015-12-08T04:57:52"/>
        <d v="2014-12-04T18:43:21"/>
        <d v="2015-09-08T19:00:21"/>
        <d v="2016-04-09T22:49:51"/>
        <d v="2016-06-09T23:49:58"/>
        <d v="2015-01-30T20:33:49"/>
        <d v="2016-03-09T18:41:57"/>
        <d v="2014-08-21T19:16:13"/>
        <d v="2016-09-02T08:19:25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6-01-04T23:36:10"/>
        <d v="2016-02-27T00:26:02"/>
        <d v="2016-11-08T16:15:52"/>
        <d v="2016-09-15T16:33:59"/>
        <d v="2015-05-30T19:39:06"/>
        <d v="2017-02-24T14:00:03"/>
        <d v="2015-01-27T00:16:12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5-06-25T03:29:56"/>
        <d v="2014-12-26T20:39:56"/>
        <d v="2014-08-03T14:27:49"/>
        <d v="2015-02-12T17:23:12"/>
        <d v="2016-05-08T00:12:05"/>
        <d v="2014-06-03T04:07:58"/>
        <d v="2015-03-02T18:59:52"/>
        <d v="2014-11-11T05:28:22"/>
        <d v="2016-04-04T23:00:50"/>
        <d v="2014-06-25T19:33:40"/>
        <d v="2015-09-08T16:42:15"/>
        <d v="2014-08-14T15:50:05"/>
        <d v="2016-01-03T14:58:48"/>
        <d v="2015-03-16T20:35:29"/>
        <d v="2014-07-28T16:18:55"/>
        <d v="2017-01-28T18:44:10"/>
        <d v="2015-05-17T17:47:29"/>
        <d v="2015-01-03T00:23:42"/>
        <d v="2017-01-21T00:26:39"/>
        <d v="2016-11-04T22:22:12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thomas" refreshedDate="44788.613973726853" createdVersion="8" refreshedVersion="8" minRefreshableVersion="3" recordCount="4115" xr:uid="{7F36F125-88E3-DB4E-AFB6-E5E5F9B0CD3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12T18:10:23"/>
        <d v="2015-12-08T04:57:52"/>
        <d v="2014-12-04T18:43:21"/>
        <d v="2015-09-08T19:00:21"/>
        <d v="2016-04-09T22:49:51"/>
        <d v="2016-06-09T23:49:58"/>
        <d v="2015-01-30T20:33:49"/>
        <d v="2016-03-09T18:41:57"/>
        <d v="2014-08-21T19:16:13"/>
        <d v="2016-09-02T08:19:25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6-01-04T23:36:10"/>
        <d v="2016-02-27T00:26:02"/>
        <d v="2016-11-08T16:15:52"/>
        <d v="2016-09-15T16:33:59"/>
        <d v="2015-05-30T19:39:06"/>
        <d v="2017-02-24T14:00:03"/>
        <d v="2015-01-27T00:16:12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5-06-25T03:29:56"/>
        <d v="2014-12-26T20:39:56"/>
        <d v="2014-08-03T14:27:49"/>
        <d v="2015-02-12T17:23:12"/>
        <d v="2016-05-08T00:12:05"/>
        <d v="2014-06-03T04:07:58"/>
        <d v="2015-03-02T18:59:52"/>
        <d v="2014-11-11T05:28:22"/>
        <d v="2016-04-04T23:00:50"/>
        <d v="2014-06-25T19:33:40"/>
        <d v="2015-09-08T16:42:15"/>
        <d v="2014-08-14T15:50:05"/>
        <d v="2016-01-03T14:58:48"/>
        <d v="2015-03-16T20:35:29"/>
        <d v="2014-07-28T16:18:55"/>
        <d v="2017-01-28T18:44:10"/>
        <d v="2015-05-17T17:47:29"/>
        <d v="2015-01-03T00:23:42"/>
        <d v="2017-01-21T00:26:39"/>
        <d v="2016-11-04T22:22:12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thomas" refreshedDate="44788.61397395833" createdVersion="8" refreshedVersion="8" minRefreshableVersion="3" recordCount="4115" xr:uid="{494FE178-7B37-824C-9F3C-24CE2888DEE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1"/>
    <d v="2014-09-11T18:10:23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2952"/>
    <d v="2016-01-07T04:57:5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953"/>
    <d v="2015-02-02T18:43:21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4"/>
    <d v="2015-10-08T19:00:2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955"/>
    <d v="2016-05-09T22:49:5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956"/>
    <d v="2016-07-09T23:49:5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2957"/>
    <d v="2015-03-01T20:33:49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9"/>
    <d v="2014-10-05T19:16:13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960"/>
    <d v="2016-09-03T10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121"/>
    <d v="2016-01-31T23:03:0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2"/>
    <d v="2016-03-27T23:26:0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123"/>
    <d v="2016-12-08T16:15:5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124"/>
    <d v="2016-10-17T04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125"/>
    <d v="2015-06-30T03:59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126"/>
    <d v="2017-03-16T13:00:0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127"/>
    <d v="2015-03-27T23:16:1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68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9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70"/>
    <d v="2014-09-02T14:27: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71"/>
    <d v="2015-03-14T03:11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872"/>
    <d v="2016-06-07T00:12:0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3"/>
    <d v="2014-07-03T04:07:58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74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75"/>
    <d v="2014-12-11T05:28:22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876"/>
    <d v="2016-05-04T23:00:5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7"/>
    <d v="2014-07-30T23:00:0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8"/>
    <d v="2015-10-08T16:42:1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79"/>
    <d v="2014-09-08T15:50:05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80"/>
    <d v="2016-02-02T14:58:48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1"/>
    <d v="2015-05-01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882"/>
    <d v="2014-09-26T16:18:55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83"/>
    <d v="2017-03-29T17:44:1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884"/>
    <d v="2015-06-16T17:47:29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85"/>
    <d v="2015-01-24T01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6"/>
    <d v="2017-02-20T00:26:39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887"/>
    <d v="2016-11-09T23:22:1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1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2952"/>
    <d v="2016-01-07T04:57:5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953"/>
    <d v="2015-02-02T18:43:2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4"/>
    <d v="2015-10-08T19:00: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955"/>
    <d v="2016-05-09T22:49:5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956"/>
    <d v="2016-07-09T23:49:5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2957"/>
    <d v="2015-03-01T20:33:4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9"/>
    <d v="2014-10-05T19:16: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960"/>
    <d v="2016-09-03T1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121"/>
    <d v="2016-01-31T23:03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2"/>
    <d v="2016-03-27T23:26:0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123"/>
    <d v="2016-12-08T16:15:5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124"/>
    <d v="2016-10-17T04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125"/>
    <d v="2015-06-30T03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126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127"/>
    <d v="2015-03-27T23:16: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68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9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70"/>
    <d v="2014-09-02T14:27: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71"/>
    <d v="2015-03-14T03:11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872"/>
    <d v="2016-06-07T00:12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3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74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75"/>
    <d v="2014-12-11T05:28:2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876"/>
    <d v="2016-05-04T23:00:5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7"/>
    <d v="2014-07-30T2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8"/>
    <d v="2015-10-08T16:42: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79"/>
    <d v="2014-09-08T15:50:0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80"/>
    <d v="2016-02-02T14:58:4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1"/>
    <d v="2015-05-01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882"/>
    <d v="2014-09-26T16:18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83"/>
    <d v="2017-03-29T17:44: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884"/>
    <d v="2015-06-16T17:47:2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85"/>
    <d v="2015-01-24T01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6"/>
    <d v="2017-02-20T00:26: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887"/>
    <d v="2016-11-09T23:22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F3EC8-EC02-C94C-BE54-C3E3D179181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68CFE-A295-5F47-AA70-69F006D6863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09E41-5B4B-F74F-8382-13A65DC5D2B2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666D2-D818-9445-9EBF-594739D24177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FFAE43-90F6-F046-8300-9CD3232E4F5C}" name="Table4" displayName="Table4" ref="A1:C15" headerRowCount="0" totalsRowShown="0">
  <tableColumns count="3">
    <tableColumn id="1" xr3:uid="{1F5F5453-E0DE-8846-9E6E-ED2ED74FECB2}" name="Column1"/>
    <tableColumn id="2" xr3:uid="{C555D7A1-F157-C345-85D7-EEDC472EA2B0}" name="Column2"/>
    <tableColumn id="3" xr3:uid="{A17218BC-C936-2C41-A47F-65056805E6D6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4522-C552-334A-95EC-25294E487A69}">
  <sheetPr codeName="Sheet1"/>
  <dimension ref="A1:E18"/>
  <sheetViews>
    <sheetView zoomScale="193" zoomScaleNormal="193" workbookViewId="0">
      <selection activeCell="L15" sqref="L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8400</v>
      </c>
      <c r="B2" t="s">
        <v>8363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9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9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9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9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9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9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9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9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3D412-B13D-AA49-948D-4FF3DBE9868C}">
  <sheetPr codeName="Sheet2"/>
  <dimension ref="A1:H13"/>
  <sheetViews>
    <sheetView topLeftCell="A6" zoomScale="140" zoomScaleNormal="140" workbookViewId="0">
      <selection activeCell="J12" sqref="J12"/>
    </sheetView>
  </sheetViews>
  <sheetFormatPr baseColWidth="10" defaultRowHeight="15" x14ac:dyDescent="0.2"/>
  <cols>
    <col min="1" max="1" width="13.1640625" customWidth="1"/>
    <col min="2" max="2" width="17.1640625" customWidth="1"/>
    <col min="3" max="3" width="12.6640625" customWidth="1"/>
    <col min="4" max="4" width="14.33203125" customWidth="1"/>
    <col min="5" max="5" width="12.6640625" customWidth="1"/>
    <col min="6" max="6" width="17" customWidth="1"/>
    <col min="7" max="7" width="14.33203125" customWidth="1"/>
    <col min="8" max="8" width="17.6640625" customWidth="1"/>
  </cols>
  <sheetData>
    <row r="1" spans="1:8" s="27" customFormat="1" x14ac:dyDescent="0.2">
      <c r="A1" s="26" t="s">
        <v>8383</v>
      </c>
      <c r="B1" s="26" t="s">
        <v>8401</v>
      </c>
      <c r="C1" s="26" t="s">
        <v>8402</v>
      </c>
      <c r="D1" s="26" t="s">
        <v>8403</v>
      </c>
      <c r="E1" s="26" t="s">
        <v>8404</v>
      </c>
      <c r="F1" s="26" t="s">
        <v>8405</v>
      </c>
      <c r="G1" s="26" t="s">
        <v>8406</v>
      </c>
      <c r="H1" s="26" t="s">
        <v>8407</v>
      </c>
    </row>
    <row r="2" spans="1:8" x14ac:dyDescent="0.2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8409</v>
      </c>
      <c r="B3">
        <f>COUNTIFS(Kickstarter!$D:$D,"&gt;=1000",Kickstarter!$F:$F,"successful",Kickstarter!$R:$R,"plays",Kickstarter!D:D,"&gt;=4999")</f>
        <v>166</v>
      </c>
      <c r="C3">
        <f>COUNTIFS(Kickstarter!$D:$D,"&gt;=1000",Kickstarter!$F:$F,"failed",Kickstarter!$R:$R,"plays",Kickstarter!D:D,"&lt;=4999")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SUM(B3:D3)</f>
        <v>312</v>
      </c>
      <c r="F3">
        <f>ROUND(B3/E3*100,0)</f>
        <v>53</v>
      </c>
      <c r="G3">
        <f t="shared" ref="G3:G13" si="1">ROUND(C3/E3*100,0)</f>
        <v>47</v>
      </c>
      <c r="H3">
        <f t="shared" ref="H3:H13" si="2">ROUND(D3/E3*100,0)</f>
        <v>0</v>
      </c>
    </row>
    <row r="4" spans="1:8" x14ac:dyDescent="0.2">
      <c r="A4" t="s">
        <v>8410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COUNTIFS(Kickstarter!$D:$D,"&gt;=5000",Kickstarter!$F:$F,"failed",Kickstarter!D:D,"&lt;=9999",Kickstarter!$R:$R,"plays")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>
        <f t="shared" ref="F4:F13" si="3">ROUND(B4/E4*100,0)</f>
        <v>55</v>
      </c>
      <c r="G4">
        <f t="shared" si="1"/>
        <v>45</v>
      </c>
      <c r="H4">
        <f t="shared" si="2"/>
        <v>0</v>
      </c>
    </row>
    <row r="5" spans="1:8" x14ac:dyDescent="0.2">
      <c r="A5" t="s">
        <v>8411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COUNTIFS(Kickstarter!$D:$D,"&gt;=10000",Kickstarter!$F:$F,"failed",Kickstarter!$R:$R,"plays",Kickstarter!D:D,"&lt;=14999")</f>
        <v>33</v>
      </c>
      <c r="D5">
        <f>COUNTIFS(Kickstarter!$D:$D,"&gt;=5000",Kickstarter!$F:$F,"canceled",Kickstarter!$R:$R,"plays",Kickstarter!$D:$D,"&lt;=9999")</f>
        <v>0</v>
      </c>
      <c r="E5">
        <f t="shared" si="0"/>
        <v>72</v>
      </c>
      <c r="F5">
        <f t="shared" si="3"/>
        <v>54</v>
      </c>
      <c r="G5">
        <f t="shared" si="1"/>
        <v>46</v>
      </c>
      <c r="H5">
        <f t="shared" si="2"/>
        <v>0</v>
      </c>
    </row>
    <row r="6" spans="1:8" x14ac:dyDescent="0.2">
      <c r="A6" t="s">
        <v>8412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COUNTIFS(Kickstarter!$D:$D,"&gt;=15000",Kickstarter!$F:$F,"failed",Kickstarter!$R:$R,"plays",Kickstarter!D:D,"&lt;=19999")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>
        <f t="shared" si="3"/>
        <v>50</v>
      </c>
      <c r="G6">
        <f t="shared" si="1"/>
        <v>50</v>
      </c>
      <c r="H6">
        <f t="shared" si="2"/>
        <v>0</v>
      </c>
    </row>
    <row r="7" spans="1:8" x14ac:dyDescent="0.2">
      <c r="A7" t="s">
        <v>8413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COUNTIFS(Kickstarter!$D:$D,"&gt;=20000",Kickstarter!$F:$F,"failed",Kickstarter!$R:$R,"plays",Kickstarter!D:D,"&lt;=24999")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>
        <f t="shared" si="3"/>
        <v>45</v>
      </c>
      <c r="G7">
        <f t="shared" si="1"/>
        <v>55</v>
      </c>
      <c r="H7">
        <f t="shared" si="2"/>
        <v>0</v>
      </c>
    </row>
    <row r="8" spans="1:8" x14ac:dyDescent="0.2">
      <c r="A8" t="s">
        <v>8414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COUNTIFS(Kickstarter!$D:$D,"&gt;=25000",Kickstarter!$F:$F,"failed",Kickstarter!$R:$R,"plays",Kickstarter!D:D,"&lt;=29999")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>
        <f t="shared" si="3"/>
        <v>20</v>
      </c>
      <c r="G8">
        <f t="shared" si="1"/>
        <v>80</v>
      </c>
      <c r="H8">
        <f t="shared" si="2"/>
        <v>0</v>
      </c>
    </row>
    <row r="9" spans="1:8" x14ac:dyDescent="0.2">
      <c r="A9" t="s">
        <v>8415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COUNTIFS(Kickstarter!$D:$D,"&gt;=30000",Kickstarter!$F:$F,"failed",Kickstarter!$R:$R,"plays",Kickstarter!D:D,"&lt;=34999")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>
        <f t="shared" si="3"/>
        <v>27</v>
      </c>
      <c r="G9">
        <f t="shared" si="1"/>
        <v>73</v>
      </c>
      <c r="H9">
        <f t="shared" si="2"/>
        <v>0</v>
      </c>
    </row>
    <row r="10" spans="1:8" x14ac:dyDescent="0.2">
      <c r="A10" t="s">
        <v>8416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COUNTIFS(Kickstarter!$D:$D,"&gt;=35000",Kickstarter!$F:$F,"failed",Kickstarter!$R:$R,"plays",Kickstarter!D:D,"&lt;=39999")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>
        <f t="shared" si="3"/>
        <v>67</v>
      </c>
      <c r="G10">
        <f t="shared" si="1"/>
        <v>33</v>
      </c>
      <c r="H10">
        <f t="shared" si="2"/>
        <v>0</v>
      </c>
    </row>
    <row r="11" spans="1:8" x14ac:dyDescent="0.2">
      <c r="A11" t="s">
        <v>8417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COUNTIFS(Kickstarter!$D:$D,"&gt;=40000",Kickstarter!$F:$F,"failed",Kickstarter!$R:$R,"plays",Kickstarter!D:D,"&lt;=44999")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>
        <f t="shared" si="3"/>
        <v>67</v>
      </c>
      <c r="G11">
        <f t="shared" si="1"/>
        <v>33</v>
      </c>
      <c r="H11">
        <f t="shared" si="2"/>
        <v>0</v>
      </c>
    </row>
    <row r="12" spans="1:8" x14ac:dyDescent="0.2">
      <c r="A12" t="s">
        <v>8418</v>
      </c>
      <c r="B12">
        <f>COUNTIFS(Kickstarter!$D:$D,"&gt;=45000",Kickstarter!$F:$F,"successful",Kickstarter!$R:$R,"plays",Kickstarter!$D:$D,"&lt;=50000")</f>
        <v>0</v>
      </c>
      <c r="C12">
        <f>COUNTIFS(Kickstarter!$D:$D,"&gt;=45000",Kickstarter!$F:$F,"failed",Kickstarter!$R:$R,"plays",Kickstarter!D:D,"&lt;=50000")</f>
        <v>5</v>
      </c>
      <c r="D12">
        <f>COUNTIFS(Kickstarter!$D:$D,"&gt;=45000",Kickstarter!$F:$F,"canceled",Kickstarter!$R:$R,"plays",Kickstarter!$D:$D,"&lt;=50000")</f>
        <v>0</v>
      </c>
      <c r="E12">
        <f t="shared" si="0"/>
        <v>5</v>
      </c>
      <c r="F12">
        <f t="shared" si="3"/>
        <v>0</v>
      </c>
      <c r="G12">
        <f t="shared" si="1"/>
        <v>100</v>
      </c>
      <c r="H12">
        <f t="shared" si="2"/>
        <v>0</v>
      </c>
    </row>
    <row r="13" spans="1:8" x14ac:dyDescent="0.2">
      <c r="A13" t="s">
        <v>8419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>
        <f t="shared" si="3"/>
        <v>13</v>
      </c>
      <c r="G13">
        <f t="shared" si="1"/>
        <v>88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6"/>
  <sheetViews>
    <sheetView tabSelected="1" zoomScale="114" zoomScaleNormal="114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O1" sqref="O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6640625" customWidth="1"/>
    <col min="16" max="16" width="26" customWidth="1"/>
    <col min="17" max="17" width="41.1640625" customWidth="1"/>
    <col min="18" max="18" width="17.6640625" customWidth="1"/>
    <col min="19" max="19" width="26.6640625" customWidth="1"/>
    <col min="20" max="20" width="26.33203125" style="18" customWidth="1"/>
    <col min="21" max="21" width="22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  <c r="U1" s="1" t="s">
        <v>8400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2952" si="230">ROUND(E2946/D2946*100,0)</f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0">
        <f t="shared" ref="P2947:P2952" si="231">IFERROR(ROUND(E2947/L2947,2),0)</f>
        <v>0</v>
      </c>
      <c r="Q2947" s="12" t="s">
        <v>8315</v>
      </c>
      <c r="R2947" t="s">
        <v>8355</v>
      </c>
      <c r="S2947" s="16">
        <f t="shared" ref="S2947:S2952" si="232">(((J2947/60)/60)/24)+DATE(1970,1,1)</f>
        <v>42118.139583333337</v>
      </c>
      <c r="T2947" s="16">
        <f t="shared" ref="T2947:T2952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48" x14ac:dyDescent="0.2">
      <c r="A2953">
        <v>2960</v>
      </c>
      <c r="B2953" s="9" t="s">
        <v>2960</v>
      </c>
      <c r="C2953" s="3" t="s">
        <v>7070</v>
      </c>
      <c r="D2953" s="5">
        <v>30000000</v>
      </c>
      <c r="E2953" s="7">
        <v>0</v>
      </c>
      <c r="F2953" t="s">
        <v>8219</v>
      </c>
      <c r="G2953" t="s">
        <v>8223</v>
      </c>
      <c r="H2953" t="s">
        <v>8245</v>
      </c>
      <c r="I2953">
        <v>1410459023</v>
      </c>
      <c r="J2953">
        <v>1407867023</v>
      </c>
      <c r="K2953" t="b">
        <v>0</v>
      </c>
      <c r="L2953">
        <v>0</v>
      </c>
      <c r="M2953" t="b">
        <v>0</v>
      </c>
      <c r="N2953" t="s">
        <v>8301</v>
      </c>
      <c r="O2953" s="10">
        <f t="shared" ref="O2953:O3016" si="235">ROUND(E2953/D2953*100,0)</f>
        <v>0</v>
      </c>
      <c r="P2953" s="10">
        <f t="shared" ref="P2953:P3016" si="236">IFERROR(ROUND(E2953/L2953,2),0)</f>
        <v>0</v>
      </c>
      <c r="Q2953" s="12" t="s">
        <v>8315</v>
      </c>
      <c r="R2953" t="s">
        <v>8355</v>
      </c>
      <c r="S2953" s="16">
        <f t="shared" ref="S2953:S3016" si="237">(((J2953/60)/60)/24)+DATE(1970,1,1)</f>
        <v>41863.757210648146</v>
      </c>
      <c r="T2953" s="16">
        <f t="shared" ref="T2953:T3016" si="238">(((I2953/60)/60)/24)+DATE(1970,1,1)</f>
        <v>41893.757210648146</v>
      </c>
      <c r="U2953">
        <f t="shared" si="234"/>
        <v>2014</v>
      </c>
    </row>
    <row r="2954" spans="1:21" ht="16" x14ac:dyDescent="0.2">
      <c r="A2954">
        <v>3125</v>
      </c>
      <c r="B2954" s="9" t="s">
        <v>3125</v>
      </c>
      <c r="C2954" s="3" t="s">
        <v>7235</v>
      </c>
      <c r="D2954" s="5">
        <v>1500000</v>
      </c>
      <c r="E2954" s="7">
        <v>0</v>
      </c>
      <c r="F2954" t="s">
        <v>8219</v>
      </c>
      <c r="G2954" t="s">
        <v>8223</v>
      </c>
      <c r="H2954" t="s">
        <v>8245</v>
      </c>
      <c r="I2954">
        <v>1452142672</v>
      </c>
      <c r="J2954">
        <v>1449550672</v>
      </c>
      <c r="K2954" t="b">
        <v>0</v>
      </c>
      <c r="L2954">
        <v>0</v>
      </c>
      <c r="M2954" t="b">
        <v>0</v>
      </c>
      <c r="N2954" t="s">
        <v>8301</v>
      </c>
      <c r="O2954" s="10">
        <f t="shared" si="235"/>
        <v>0</v>
      </c>
      <c r="P2954" s="10">
        <f t="shared" si="236"/>
        <v>0</v>
      </c>
      <c r="Q2954" s="12" t="s">
        <v>8315</v>
      </c>
      <c r="R2954" t="s">
        <v>8355</v>
      </c>
      <c r="S2954" s="16">
        <f t="shared" si="237"/>
        <v>42346.20685185185</v>
      </c>
      <c r="T2954" s="16">
        <f t="shared" si="238"/>
        <v>42376.20685185185</v>
      </c>
      <c r="U2954">
        <f t="shared" si="234"/>
        <v>2015</v>
      </c>
    </row>
    <row r="2955" spans="1:21" ht="32" x14ac:dyDescent="0.2">
      <c r="A2955">
        <v>3124</v>
      </c>
      <c r="B2955" s="9" t="s">
        <v>3124</v>
      </c>
      <c r="C2955" s="3" t="s">
        <v>7234</v>
      </c>
      <c r="D2955" s="5">
        <v>800000</v>
      </c>
      <c r="E2955" s="7">
        <v>26</v>
      </c>
      <c r="F2955" t="s">
        <v>8219</v>
      </c>
      <c r="G2955" t="s">
        <v>8223</v>
      </c>
      <c r="H2955" t="s">
        <v>8245</v>
      </c>
      <c r="I2955">
        <v>1422902601</v>
      </c>
      <c r="J2955">
        <v>1417718601</v>
      </c>
      <c r="K2955" t="b">
        <v>0</v>
      </c>
      <c r="L2955">
        <v>4</v>
      </c>
      <c r="M2955" t="b">
        <v>0</v>
      </c>
      <c r="N2955" t="s">
        <v>8301</v>
      </c>
      <c r="O2955" s="10">
        <f t="shared" si="235"/>
        <v>0</v>
      </c>
      <c r="P2955" s="10">
        <f t="shared" si="236"/>
        <v>6.5</v>
      </c>
      <c r="Q2955" s="12" t="s">
        <v>8315</v>
      </c>
      <c r="R2955" t="s">
        <v>8355</v>
      </c>
      <c r="S2955" s="16">
        <f t="shared" si="237"/>
        <v>41977.780104166668</v>
      </c>
      <c r="T2955" s="16">
        <f t="shared" si="238"/>
        <v>42037.780104166668</v>
      </c>
      <c r="U2955">
        <f t="shared" si="234"/>
        <v>2014</v>
      </c>
    </row>
    <row r="2956" spans="1:21" ht="48" x14ac:dyDescent="0.2">
      <c r="A2956">
        <v>2953</v>
      </c>
      <c r="B2956" s="9" t="s">
        <v>2953</v>
      </c>
      <c r="C2956" s="3" t="s">
        <v>7063</v>
      </c>
      <c r="D2956" s="5">
        <v>400000</v>
      </c>
      <c r="E2956" s="7">
        <v>605</v>
      </c>
      <c r="F2956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8301</v>
      </c>
      <c r="O2956" s="10">
        <f t="shared" si="235"/>
        <v>0</v>
      </c>
      <c r="P2956" s="10">
        <f t="shared" si="236"/>
        <v>201.67</v>
      </c>
      <c r="Q2956" s="12" t="s">
        <v>8315</v>
      </c>
      <c r="R2956" t="s">
        <v>8355</v>
      </c>
      <c r="S2956" s="16">
        <f t="shared" si="237"/>
        <v>42255.791909722218</v>
      </c>
      <c r="T2956" s="16">
        <f t="shared" si="238"/>
        <v>42285.791909722218</v>
      </c>
      <c r="U2956">
        <f t="shared" si="234"/>
        <v>2015</v>
      </c>
    </row>
    <row r="2957" spans="1:21" ht="48" x14ac:dyDescent="0.2">
      <c r="A2957">
        <v>3885</v>
      </c>
      <c r="B2957" s="9" t="s">
        <v>3882</v>
      </c>
      <c r="C2957" s="3" t="s">
        <v>7994</v>
      </c>
      <c r="D2957" s="5">
        <v>375000</v>
      </c>
      <c r="E2957" s="7">
        <v>0</v>
      </c>
      <c r="F2957" t="s">
        <v>8219</v>
      </c>
      <c r="G2957" t="s">
        <v>8223</v>
      </c>
      <c r="H2957" t="s">
        <v>8245</v>
      </c>
      <c r="I2957">
        <v>1462834191</v>
      </c>
      <c r="J2957">
        <v>1460242191</v>
      </c>
      <c r="K2957" t="b">
        <v>0</v>
      </c>
      <c r="L2957">
        <v>0</v>
      </c>
      <c r="M2957" t="b">
        <v>0</v>
      </c>
      <c r="N2957" t="s">
        <v>8303</v>
      </c>
      <c r="O2957" s="10">
        <f t="shared" si="235"/>
        <v>0</v>
      </c>
      <c r="P2957" s="10">
        <f t="shared" si="236"/>
        <v>0</v>
      </c>
      <c r="Q2957" s="12" t="s">
        <v>8315</v>
      </c>
      <c r="R2957" t="s">
        <v>8357</v>
      </c>
      <c r="S2957" s="16">
        <f t="shared" si="237"/>
        <v>42469.951284722221</v>
      </c>
      <c r="T2957" s="16">
        <f t="shared" si="238"/>
        <v>42499.951284722221</v>
      </c>
      <c r="U2957">
        <f t="shared" si="234"/>
        <v>2016</v>
      </c>
    </row>
    <row r="2958" spans="1:21" ht="48" x14ac:dyDescent="0.2">
      <c r="A2958">
        <v>3123</v>
      </c>
      <c r="B2958" s="9" t="s">
        <v>3123</v>
      </c>
      <c r="C2958" s="3" t="s">
        <v>7233</v>
      </c>
      <c r="D2958" s="5">
        <v>125000</v>
      </c>
      <c r="E2958" s="7">
        <v>85192</v>
      </c>
      <c r="F2958" t="s">
        <v>8219</v>
      </c>
      <c r="G2958" t="s">
        <v>8223</v>
      </c>
      <c r="H2958" t="s">
        <v>8245</v>
      </c>
      <c r="I2958">
        <v>1468108198</v>
      </c>
      <c r="J2958">
        <v>1465516198</v>
      </c>
      <c r="K2958" t="b">
        <v>0</v>
      </c>
      <c r="L2958">
        <v>348</v>
      </c>
      <c r="M2958" t="b">
        <v>0</v>
      </c>
      <c r="N2958" t="s">
        <v>8301</v>
      </c>
      <c r="O2958" s="10">
        <f t="shared" si="235"/>
        <v>68</v>
      </c>
      <c r="P2958" s="10">
        <f t="shared" si="236"/>
        <v>244.8</v>
      </c>
      <c r="Q2958" s="12" t="s">
        <v>8315</v>
      </c>
      <c r="R2958" t="s">
        <v>8355</v>
      </c>
      <c r="S2958" s="16">
        <f t="shared" si="237"/>
        <v>42530.993032407408</v>
      </c>
      <c r="T2958" s="16">
        <f t="shared" si="238"/>
        <v>42560.993032407408</v>
      </c>
      <c r="U2958">
        <f t="shared" si="234"/>
        <v>2016</v>
      </c>
    </row>
    <row r="2959" spans="1:21" ht="48" x14ac:dyDescent="0.2">
      <c r="A2959">
        <v>3127</v>
      </c>
      <c r="B2959" s="9" t="s">
        <v>3127</v>
      </c>
      <c r="C2959" s="3" t="s">
        <v>7237</v>
      </c>
      <c r="D2959" s="5">
        <v>100000</v>
      </c>
      <c r="E2959" s="7">
        <v>0</v>
      </c>
      <c r="F2959" t="s">
        <v>8219</v>
      </c>
      <c r="G2959" t="s">
        <v>8223</v>
      </c>
      <c r="H2959" t="s">
        <v>8245</v>
      </c>
      <c r="I2959">
        <v>1425242029</v>
      </c>
      <c r="J2959">
        <v>1422650029</v>
      </c>
      <c r="K2959" t="b">
        <v>0</v>
      </c>
      <c r="L2959">
        <v>0</v>
      </c>
      <c r="M2959" t="b">
        <v>0</v>
      </c>
      <c r="N2959" t="s">
        <v>8301</v>
      </c>
      <c r="O2959" s="10">
        <f t="shared" si="235"/>
        <v>0</v>
      </c>
      <c r="P2959" s="10">
        <f t="shared" si="236"/>
        <v>0</v>
      </c>
      <c r="Q2959" s="12" t="s">
        <v>8315</v>
      </c>
      <c r="R2959" t="s">
        <v>8355</v>
      </c>
      <c r="S2959" s="16">
        <f t="shared" si="237"/>
        <v>42034.856817129628</v>
      </c>
      <c r="T2959" s="16">
        <f t="shared" si="238"/>
        <v>42064.856817129628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5"/>
        <v>0</v>
      </c>
      <c r="P2960" s="10">
        <f t="shared" si="236"/>
        <v>0</v>
      </c>
      <c r="Q2960" s="12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4"/>
        <v>2016</v>
      </c>
    </row>
    <row r="2961" spans="1:21" ht="64" x14ac:dyDescent="0.2">
      <c r="A2961">
        <v>2951</v>
      </c>
      <c r="B2961" s="9" t="s">
        <v>2951</v>
      </c>
      <c r="C2961" s="3" t="s">
        <v>7061</v>
      </c>
      <c r="D2961" s="5">
        <v>50000</v>
      </c>
      <c r="E2961" s="7">
        <v>1096</v>
      </c>
      <c r="F2961" t="s">
        <v>8219</v>
      </c>
      <c r="G2961" t="s">
        <v>8223</v>
      </c>
      <c r="H2961" t="s">
        <v>8245</v>
      </c>
      <c r="I2961">
        <v>1412536573</v>
      </c>
      <c r="J2961">
        <v>1408648573</v>
      </c>
      <c r="K2961" t="b">
        <v>0</v>
      </c>
      <c r="L2961">
        <v>58</v>
      </c>
      <c r="M2961" t="b">
        <v>0</v>
      </c>
      <c r="N2961" t="s">
        <v>8301</v>
      </c>
      <c r="O2961" s="10">
        <f t="shared" si="235"/>
        <v>2</v>
      </c>
      <c r="P2961" s="10">
        <f t="shared" si="236"/>
        <v>18.899999999999999</v>
      </c>
      <c r="Q2961" s="12" t="s">
        <v>8315</v>
      </c>
      <c r="R2961" t="s">
        <v>8355</v>
      </c>
      <c r="S2961" s="16">
        <f t="shared" si="237"/>
        <v>41872.802928240737</v>
      </c>
      <c r="T2961" s="16">
        <f t="shared" si="238"/>
        <v>41917.802928240737</v>
      </c>
      <c r="U2961">
        <f t="shared" si="234"/>
        <v>2014</v>
      </c>
    </row>
    <row r="2962" spans="1:21" ht="48" x14ac:dyDescent="0.2">
      <c r="A2962">
        <v>3875</v>
      </c>
      <c r="B2962" s="9" t="s">
        <v>3872</v>
      </c>
      <c r="C2962" s="3" t="s">
        <v>7984</v>
      </c>
      <c r="D2962" s="5">
        <v>30000</v>
      </c>
      <c r="E2962" s="7">
        <v>0</v>
      </c>
      <c r="F2962" t="s">
        <v>8219</v>
      </c>
      <c r="G2962" t="s">
        <v>8231</v>
      </c>
      <c r="H2962" t="s">
        <v>8252</v>
      </c>
      <c r="I2962">
        <v>1472896800</v>
      </c>
      <c r="J2962">
        <v>1472804365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35"/>
        <v>0</v>
      </c>
      <c r="P2962" s="10">
        <f t="shared" si="236"/>
        <v>0</v>
      </c>
      <c r="Q2962" s="12" t="s">
        <v>8315</v>
      </c>
      <c r="R2962" t="s">
        <v>8357</v>
      </c>
      <c r="S2962" s="16">
        <f t="shared" si="237"/>
        <v>42615.346817129626</v>
      </c>
      <c r="T2962" s="16">
        <f t="shared" si="238"/>
        <v>42616.416666666672</v>
      </c>
      <c r="U2962">
        <f t="shared" si="234"/>
        <v>2016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5"/>
        <v>110</v>
      </c>
      <c r="P2963" s="10">
        <f t="shared" si="236"/>
        <v>50.75</v>
      </c>
      <c r="Q2963" s="12" t="s">
        <v>8315</v>
      </c>
      <c r="R2963" t="s">
        <v>8316</v>
      </c>
      <c r="S2963" s="16">
        <f t="shared" si="237"/>
        <v>42061.212488425925</v>
      </c>
      <c r="T2963" s="16">
        <f t="shared" si="238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5"/>
        <v>122</v>
      </c>
      <c r="P2964" s="10">
        <f t="shared" si="236"/>
        <v>60.9</v>
      </c>
      <c r="Q2964" s="12" t="s">
        <v>8315</v>
      </c>
      <c r="R2964" t="s">
        <v>8316</v>
      </c>
      <c r="S2964" s="16">
        <f t="shared" si="237"/>
        <v>42036.24428240741</v>
      </c>
      <c r="T2964" s="16">
        <f t="shared" si="238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5"/>
        <v>107</v>
      </c>
      <c r="P2965" s="10">
        <f t="shared" si="236"/>
        <v>109.03</v>
      </c>
      <c r="Q2965" s="12" t="s">
        <v>8315</v>
      </c>
      <c r="R2965" t="s">
        <v>8316</v>
      </c>
      <c r="S2965" s="16">
        <f t="shared" si="237"/>
        <v>42157.470185185186</v>
      </c>
      <c r="T2965" s="16">
        <f t="shared" si="238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5"/>
        <v>101</v>
      </c>
      <c r="P2966" s="10">
        <f t="shared" si="236"/>
        <v>25.69</v>
      </c>
      <c r="Q2966" s="12" t="s">
        <v>8315</v>
      </c>
      <c r="R2966" t="s">
        <v>8316</v>
      </c>
      <c r="S2966" s="16">
        <f t="shared" si="237"/>
        <v>41827.909942129627</v>
      </c>
      <c r="T2966" s="16">
        <f t="shared" si="238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5"/>
        <v>109</v>
      </c>
      <c r="P2967" s="10">
        <f t="shared" si="236"/>
        <v>41.92</v>
      </c>
      <c r="Q2967" s="12" t="s">
        <v>8315</v>
      </c>
      <c r="R2967" t="s">
        <v>8316</v>
      </c>
      <c r="S2967" s="16">
        <f t="shared" si="237"/>
        <v>42162.729548611111</v>
      </c>
      <c r="T2967" s="16">
        <f t="shared" si="238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5"/>
        <v>114</v>
      </c>
      <c r="P2968" s="10">
        <f t="shared" si="236"/>
        <v>88.77</v>
      </c>
      <c r="Q2968" s="12" t="s">
        <v>8315</v>
      </c>
      <c r="R2968" t="s">
        <v>8316</v>
      </c>
      <c r="S2968" s="16">
        <f t="shared" si="237"/>
        <v>42233.738564814819</v>
      </c>
      <c r="T2968" s="16">
        <f t="shared" si="238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5"/>
        <v>114</v>
      </c>
      <c r="P2969" s="10">
        <f t="shared" si="236"/>
        <v>80.23</v>
      </c>
      <c r="Q2969" s="12" t="s">
        <v>8315</v>
      </c>
      <c r="R2969" t="s">
        <v>8316</v>
      </c>
      <c r="S2969" s="16">
        <f t="shared" si="237"/>
        <v>42042.197824074072</v>
      </c>
      <c r="T2969" s="16">
        <f t="shared" si="238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5"/>
        <v>106</v>
      </c>
      <c r="P2970" s="10">
        <f t="shared" si="236"/>
        <v>78.94</v>
      </c>
      <c r="Q2970" s="12" t="s">
        <v>8315</v>
      </c>
      <c r="R2970" t="s">
        <v>8316</v>
      </c>
      <c r="S2970" s="16">
        <f t="shared" si="237"/>
        <v>42585.523842592593</v>
      </c>
      <c r="T2970" s="16">
        <f t="shared" si="238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5"/>
        <v>163</v>
      </c>
      <c r="P2971" s="10">
        <f t="shared" si="236"/>
        <v>95.59</v>
      </c>
      <c r="Q2971" s="12" t="s">
        <v>8315</v>
      </c>
      <c r="R2971" t="s">
        <v>8316</v>
      </c>
      <c r="S2971" s="16">
        <f t="shared" si="237"/>
        <v>42097.786493055552</v>
      </c>
      <c r="T2971" s="16">
        <f t="shared" si="238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5"/>
        <v>106</v>
      </c>
      <c r="P2972" s="10">
        <f t="shared" si="236"/>
        <v>69.89</v>
      </c>
      <c r="Q2972" s="12" t="s">
        <v>8315</v>
      </c>
      <c r="R2972" t="s">
        <v>8316</v>
      </c>
      <c r="S2972" s="16">
        <f t="shared" si="237"/>
        <v>41808.669571759259</v>
      </c>
      <c r="T2972" s="16">
        <f t="shared" si="238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5"/>
        <v>100</v>
      </c>
      <c r="P2973" s="10">
        <f t="shared" si="236"/>
        <v>74.53</v>
      </c>
      <c r="Q2973" s="12" t="s">
        <v>8315</v>
      </c>
      <c r="R2973" t="s">
        <v>8316</v>
      </c>
      <c r="S2973" s="16">
        <f t="shared" si="237"/>
        <v>41852.658310185187</v>
      </c>
      <c r="T2973" s="16">
        <f t="shared" si="238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5"/>
        <v>105</v>
      </c>
      <c r="P2974" s="10">
        <f t="shared" si="236"/>
        <v>123.94</v>
      </c>
      <c r="Q2974" s="12" t="s">
        <v>8315</v>
      </c>
      <c r="R2974" t="s">
        <v>8316</v>
      </c>
      <c r="S2974" s="16">
        <f t="shared" si="237"/>
        <v>42694.110185185185</v>
      </c>
      <c r="T2974" s="16">
        <f t="shared" si="238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5"/>
        <v>175</v>
      </c>
      <c r="P2975" s="10">
        <f t="shared" si="236"/>
        <v>264.85000000000002</v>
      </c>
      <c r="Q2975" s="12" t="s">
        <v>8315</v>
      </c>
      <c r="R2975" t="s">
        <v>8316</v>
      </c>
      <c r="S2975" s="16">
        <f t="shared" si="237"/>
        <v>42341.818379629629</v>
      </c>
      <c r="T2975" s="16">
        <f t="shared" si="238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5"/>
        <v>102</v>
      </c>
      <c r="P2976" s="10">
        <f t="shared" si="236"/>
        <v>58.62</v>
      </c>
      <c r="Q2976" s="12" t="s">
        <v>8315</v>
      </c>
      <c r="R2976" t="s">
        <v>8316</v>
      </c>
      <c r="S2976" s="16">
        <f t="shared" si="237"/>
        <v>41880.061006944445</v>
      </c>
      <c r="T2976" s="16">
        <f t="shared" si="238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5"/>
        <v>100</v>
      </c>
      <c r="P2977" s="10">
        <f t="shared" si="236"/>
        <v>70.88</v>
      </c>
      <c r="Q2977" s="12" t="s">
        <v>8315</v>
      </c>
      <c r="R2977" t="s">
        <v>8316</v>
      </c>
      <c r="S2977" s="16">
        <f t="shared" si="237"/>
        <v>41941.683865740742</v>
      </c>
      <c r="T2977" s="16">
        <f t="shared" si="238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5"/>
        <v>171</v>
      </c>
      <c r="P2978" s="10">
        <f t="shared" si="236"/>
        <v>8.57</v>
      </c>
      <c r="Q2978" s="12" t="s">
        <v>8315</v>
      </c>
      <c r="R2978" t="s">
        <v>8316</v>
      </c>
      <c r="S2978" s="16">
        <f t="shared" si="237"/>
        <v>42425.730671296296</v>
      </c>
      <c r="T2978" s="16">
        <f t="shared" si="238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5"/>
        <v>114</v>
      </c>
      <c r="P2979" s="10">
        <f t="shared" si="236"/>
        <v>113.57</v>
      </c>
      <c r="Q2979" s="12" t="s">
        <v>8315</v>
      </c>
      <c r="R2979" t="s">
        <v>8316</v>
      </c>
      <c r="S2979" s="16">
        <f t="shared" si="237"/>
        <v>42026.88118055556</v>
      </c>
      <c r="T2979" s="16">
        <f t="shared" si="238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5"/>
        <v>129</v>
      </c>
      <c r="P2980" s="10">
        <f t="shared" si="236"/>
        <v>60.69</v>
      </c>
      <c r="Q2980" s="12" t="s">
        <v>8315</v>
      </c>
      <c r="R2980" t="s">
        <v>8316</v>
      </c>
      <c r="S2980" s="16">
        <f t="shared" si="237"/>
        <v>41922.640590277777</v>
      </c>
      <c r="T2980" s="16">
        <f t="shared" si="238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5"/>
        <v>101</v>
      </c>
      <c r="P2981" s="10">
        <f t="shared" si="236"/>
        <v>110.22</v>
      </c>
      <c r="Q2981" s="12" t="s">
        <v>8315</v>
      </c>
      <c r="R2981" t="s">
        <v>8316</v>
      </c>
      <c r="S2981" s="16">
        <f t="shared" si="237"/>
        <v>41993.824340277773</v>
      </c>
      <c r="T2981" s="16">
        <f t="shared" si="238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5"/>
        <v>109</v>
      </c>
      <c r="P2982" s="10">
        <f t="shared" si="236"/>
        <v>136.46</v>
      </c>
      <c r="Q2982" s="12" t="s">
        <v>8315</v>
      </c>
      <c r="R2982" t="s">
        <v>8316</v>
      </c>
      <c r="S2982" s="16">
        <f t="shared" si="237"/>
        <v>42219.915856481486</v>
      </c>
      <c r="T2982" s="16">
        <f t="shared" si="238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5"/>
        <v>129</v>
      </c>
      <c r="P2983" s="10">
        <f t="shared" si="236"/>
        <v>53.16</v>
      </c>
      <c r="Q2983" s="12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5"/>
        <v>102</v>
      </c>
      <c r="P2984" s="10">
        <f t="shared" si="236"/>
        <v>86.49</v>
      </c>
      <c r="Q2984" s="12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5"/>
        <v>147</v>
      </c>
      <c r="P2985" s="10">
        <f t="shared" si="236"/>
        <v>155.24</v>
      </c>
      <c r="Q2985" s="12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5"/>
        <v>100</v>
      </c>
      <c r="P2986" s="10">
        <f t="shared" si="236"/>
        <v>115.08</v>
      </c>
      <c r="Q2986" s="12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5"/>
        <v>122</v>
      </c>
      <c r="P2987" s="10">
        <f t="shared" si="236"/>
        <v>109.59</v>
      </c>
      <c r="Q2987" s="12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5"/>
        <v>106</v>
      </c>
      <c r="P2988" s="10">
        <f t="shared" si="236"/>
        <v>45.21</v>
      </c>
      <c r="Q2988" s="12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5"/>
        <v>110</v>
      </c>
      <c r="P2989" s="10">
        <f t="shared" si="236"/>
        <v>104.15</v>
      </c>
      <c r="Q2989" s="12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5"/>
        <v>100</v>
      </c>
      <c r="P2990" s="10">
        <f t="shared" si="236"/>
        <v>35.71</v>
      </c>
      <c r="Q2990" s="12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5"/>
        <v>177</v>
      </c>
      <c r="P2991" s="10">
        <f t="shared" si="236"/>
        <v>97</v>
      </c>
      <c r="Q2991" s="12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5"/>
        <v>100</v>
      </c>
      <c r="P2992" s="10">
        <f t="shared" si="236"/>
        <v>370.37</v>
      </c>
      <c r="Q2992" s="12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5"/>
        <v>103</v>
      </c>
      <c r="P2993" s="10">
        <f t="shared" si="236"/>
        <v>94.41</v>
      </c>
      <c r="Q2993" s="12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5"/>
        <v>105</v>
      </c>
      <c r="P2994" s="10">
        <f t="shared" si="236"/>
        <v>48.98</v>
      </c>
      <c r="Q2994" s="12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5"/>
        <v>100</v>
      </c>
      <c r="P2995" s="10">
        <f t="shared" si="236"/>
        <v>45.59</v>
      </c>
      <c r="Q2995" s="12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5"/>
        <v>458</v>
      </c>
      <c r="P2996" s="10">
        <f t="shared" si="236"/>
        <v>23.28</v>
      </c>
      <c r="Q2996" s="12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5"/>
        <v>105</v>
      </c>
      <c r="P2997" s="10">
        <f t="shared" si="236"/>
        <v>63.23</v>
      </c>
      <c r="Q2997" s="12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5"/>
        <v>172</v>
      </c>
      <c r="P2998" s="10">
        <f t="shared" si="236"/>
        <v>153.52000000000001</v>
      </c>
      <c r="Q2998" s="12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5"/>
        <v>104</v>
      </c>
      <c r="P2999" s="10">
        <f t="shared" si="236"/>
        <v>90.2</v>
      </c>
      <c r="Q2999" s="12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5"/>
        <v>103</v>
      </c>
      <c r="P3000" s="10">
        <f t="shared" si="236"/>
        <v>118.97</v>
      </c>
      <c r="Q3000" s="12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5"/>
        <v>119</v>
      </c>
      <c r="P3001" s="10">
        <f t="shared" si="236"/>
        <v>80.25</v>
      </c>
      <c r="Q3001" s="12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5"/>
        <v>100</v>
      </c>
      <c r="P3002" s="10">
        <f t="shared" si="236"/>
        <v>62.5</v>
      </c>
      <c r="Q3002" s="12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5"/>
        <v>319</v>
      </c>
      <c r="P3003" s="10">
        <f t="shared" si="236"/>
        <v>131.38</v>
      </c>
      <c r="Q3003" s="12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5"/>
        <v>109</v>
      </c>
      <c r="P3004" s="10">
        <f t="shared" si="236"/>
        <v>73.03</v>
      </c>
      <c r="Q3004" s="12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5"/>
        <v>101</v>
      </c>
      <c r="P3005" s="10">
        <f t="shared" si="236"/>
        <v>178.53</v>
      </c>
      <c r="Q3005" s="12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5"/>
        <v>113</v>
      </c>
      <c r="P3006" s="10">
        <f t="shared" si="236"/>
        <v>162.91</v>
      </c>
      <c r="Q3006" s="12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5"/>
        <v>120</v>
      </c>
      <c r="P3007" s="10">
        <f t="shared" si="236"/>
        <v>108.24</v>
      </c>
      <c r="Q3007" s="12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5"/>
        <v>108</v>
      </c>
      <c r="P3008" s="10">
        <f t="shared" si="236"/>
        <v>88.87</v>
      </c>
      <c r="Q3008" s="12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5"/>
        <v>180</v>
      </c>
      <c r="P3009" s="10">
        <f t="shared" si="236"/>
        <v>54</v>
      </c>
      <c r="Q3009" s="12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5"/>
        <v>101</v>
      </c>
      <c r="P3010" s="10">
        <f t="shared" si="236"/>
        <v>116.73</v>
      </c>
      <c r="Q3010" s="12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0">
        <f t="shared" si="236"/>
        <v>233.9</v>
      </c>
      <c r="Q3011" s="12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ref="O3017:O3080" si="240">ROUND(E3017/D3017*100,0)</f>
        <v>103</v>
      </c>
      <c r="P3017" s="10">
        <f t="shared" ref="P3017:P3080" si="241">IFERROR(ROUND(E3017/L3017,2),0)</f>
        <v>87.7</v>
      </c>
      <c r="Q3017" s="12" t="s">
        <v>8315</v>
      </c>
      <c r="R3017" t="s">
        <v>8355</v>
      </c>
      <c r="S3017" s="16">
        <f t="shared" ref="S3017:S3080" si="242">(((J3017/60)/60)/24)+DATE(1970,1,1)</f>
        <v>41785.72729166667</v>
      </c>
      <c r="T3017" s="16">
        <f t="shared" ref="T3017:T3080" si="243">(((I3017/60)/60)/24)+DATE(1970,1,1)</f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0"/>
        <v>103</v>
      </c>
      <c r="P3018" s="10">
        <f t="shared" si="241"/>
        <v>242.28</v>
      </c>
      <c r="Q3018" s="12" t="s">
        <v>8315</v>
      </c>
      <c r="R3018" t="s">
        <v>8355</v>
      </c>
      <c r="S3018" s="16">
        <f t="shared" si="242"/>
        <v>41778.548055555555</v>
      </c>
      <c r="T3018" s="16">
        <f t="shared" si="243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0"/>
        <v>106</v>
      </c>
      <c r="P3019" s="10">
        <f t="shared" si="241"/>
        <v>146.44999999999999</v>
      </c>
      <c r="Q3019" s="12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0"/>
        <v>101</v>
      </c>
      <c r="P3020" s="10">
        <f t="shared" si="241"/>
        <v>103.17</v>
      </c>
      <c r="Q3020" s="12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0"/>
        <v>121</v>
      </c>
      <c r="P3021" s="10">
        <f t="shared" si="241"/>
        <v>80.459999999999994</v>
      </c>
      <c r="Q3021" s="12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0"/>
        <v>101</v>
      </c>
      <c r="P3022" s="10">
        <f t="shared" si="241"/>
        <v>234.67</v>
      </c>
      <c r="Q3022" s="12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0"/>
        <v>116</v>
      </c>
      <c r="P3023" s="10">
        <f t="shared" si="241"/>
        <v>50.69</v>
      </c>
      <c r="Q3023" s="12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0"/>
        <v>101</v>
      </c>
      <c r="P3024" s="10">
        <f t="shared" si="241"/>
        <v>162.71</v>
      </c>
      <c r="Q3024" s="12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0"/>
        <v>103</v>
      </c>
      <c r="P3025" s="10">
        <f t="shared" si="241"/>
        <v>120.17</v>
      </c>
      <c r="Q3025" s="12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0"/>
        <v>246</v>
      </c>
      <c r="P3026" s="10">
        <f t="shared" si="241"/>
        <v>67.7</v>
      </c>
      <c r="Q3026" s="12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0"/>
        <v>302</v>
      </c>
      <c r="P3027" s="10">
        <f t="shared" si="241"/>
        <v>52.1</v>
      </c>
      <c r="Q3027" s="12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0"/>
        <v>143</v>
      </c>
      <c r="P3028" s="10">
        <f t="shared" si="241"/>
        <v>51.6</v>
      </c>
      <c r="Q3028" s="12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0"/>
        <v>131</v>
      </c>
      <c r="P3029" s="10">
        <f t="shared" si="241"/>
        <v>164.3</v>
      </c>
      <c r="Q3029" s="12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0"/>
        <v>168</v>
      </c>
      <c r="P3030" s="10">
        <f t="shared" si="241"/>
        <v>84.86</v>
      </c>
      <c r="Q3030" s="12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0"/>
        <v>110</v>
      </c>
      <c r="P3031" s="10">
        <f t="shared" si="241"/>
        <v>94.55</v>
      </c>
      <c r="Q3031" s="12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0"/>
        <v>107</v>
      </c>
      <c r="P3032" s="10">
        <f t="shared" si="241"/>
        <v>45.54</v>
      </c>
      <c r="Q3032" s="12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0"/>
        <v>100</v>
      </c>
      <c r="P3033" s="10">
        <f t="shared" si="241"/>
        <v>51.72</v>
      </c>
      <c r="Q3033" s="12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0"/>
        <v>127</v>
      </c>
      <c r="P3034" s="10">
        <f t="shared" si="241"/>
        <v>50.88</v>
      </c>
      <c r="Q3034" s="12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0"/>
        <v>147</v>
      </c>
      <c r="P3035" s="10">
        <f t="shared" si="241"/>
        <v>191.13</v>
      </c>
      <c r="Q3035" s="12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0"/>
        <v>113</v>
      </c>
      <c r="P3036" s="10">
        <f t="shared" si="241"/>
        <v>89.31</v>
      </c>
      <c r="Q3036" s="12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0"/>
        <v>109</v>
      </c>
      <c r="P3037" s="10">
        <f t="shared" si="241"/>
        <v>88.59</v>
      </c>
      <c r="Q3037" s="12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0"/>
        <v>127</v>
      </c>
      <c r="P3038" s="10">
        <f t="shared" si="241"/>
        <v>96.3</v>
      </c>
      <c r="Q3038" s="12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0"/>
        <v>213</v>
      </c>
      <c r="P3039" s="10">
        <f t="shared" si="241"/>
        <v>33.31</v>
      </c>
      <c r="Q3039" s="12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0"/>
        <v>101</v>
      </c>
      <c r="P3040" s="10">
        <f t="shared" si="241"/>
        <v>37.22</v>
      </c>
      <c r="Q3040" s="12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0"/>
        <v>109</v>
      </c>
      <c r="P3041" s="10">
        <f t="shared" si="241"/>
        <v>92.13</v>
      </c>
      <c r="Q3041" s="12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0"/>
        <v>108</v>
      </c>
      <c r="P3042" s="10">
        <f t="shared" si="241"/>
        <v>76.790000000000006</v>
      </c>
      <c r="Q3042" s="12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0"/>
        <v>110</v>
      </c>
      <c r="P3043" s="10">
        <f t="shared" si="241"/>
        <v>96.53</v>
      </c>
      <c r="Q3043" s="12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0"/>
        <v>128</v>
      </c>
      <c r="P3044" s="10">
        <f t="shared" si="241"/>
        <v>51.89</v>
      </c>
      <c r="Q3044" s="12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0"/>
        <v>110</v>
      </c>
      <c r="P3045" s="10">
        <f t="shared" si="241"/>
        <v>128.91</v>
      </c>
      <c r="Q3045" s="12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0"/>
        <v>109</v>
      </c>
      <c r="P3046" s="10">
        <f t="shared" si="241"/>
        <v>84.11</v>
      </c>
      <c r="Q3046" s="12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0"/>
        <v>133</v>
      </c>
      <c r="P3047" s="10">
        <f t="shared" si="241"/>
        <v>82.94</v>
      </c>
      <c r="Q3047" s="12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0"/>
        <v>191</v>
      </c>
      <c r="P3048" s="10">
        <f t="shared" si="241"/>
        <v>259.95</v>
      </c>
      <c r="Q3048" s="12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0"/>
        <v>149</v>
      </c>
      <c r="P3049" s="10">
        <f t="shared" si="241"/>
        <v>37.25</v>
      </c>
      <c r="Q3049" s="12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0"/>
        <v>166</v>
      </c>
      <c r="P3050" s="10">
        <f t="shared" si="241"/>
        <v>177.02</v>
      </c>
      <c r="Q3050" s="12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0"/>
        <v>107</v>
      </c>
      <c r="P3051" s="10">
        <f t="shared" si="241"/>
        <v>74.069999999999993</v>
      </c>
      <c r="Q3051" s="12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0"/>
        <v>106</v>
      </c>
      <c r="P3052" s="10">
        <f t="shared" si="241"/>
        <v>70.67</v>
      </c>
      <c r="Q3052" s="12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0"/>
        <v>24</v>
      </c>
      <c r="P3053" s="10">
        <f t="shared" si="241"/>
        <v>23.63</v>
      </c>
      <c r="Q3053" s="12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0"/>
        <v>0</v>
      </c>
      <c r="P3054" s="10">
        <f t="shared" si="241"/>
        <v>37.5</v>
      </c>
      <c r="Q3054" s="12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0"/>
        <v>0</v>
      </c>
      <c r="P3055" s="10">
        <f t="shared" si="241"/>
        <v>13.33</v>
      </c>
      <c r="Q3055" s="12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0"/>
        <v>0</v>
      </c>
      <c r="P3056" s="10">
        <f t="shared" si="241"/>
        <v>0</v>
      </c>
      <c r="Q3056" s="12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0"/>
        <v>0</v>
      </c>
      <c r="P3057" s="10">
        <f t="shared" si="241"/>
        <v>1</v>
      </c>
      <c r="Q3057" s="12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0"/>
        <v>0</v>
      </c>
      <c r="P3058" s="10">
        <f t="shared" si="241"/>
        <v>0</v>
      </c>
      <c r="Q3058" s="12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0"/>
        <v>0</v>
      </c>
      <c r="P3059" s="10">
        <f t="shared" si="241"/>
        <v>0</v>
      </c>
      <c r="Q3059" s="12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0"/>
        <v>0</v>
      </c>
      <c r="P3060" s="10">
        <f t="shared" si="241"/>
        <v>1</v>
      </c>
      <c r="Q3060" s="12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0"/>
        <v>3</v>
      </c>
      <c r="P3061" s="10">
        <f t="shared" si="241"/>
        <v>41</v>
      </c>
      <c r="Q3061" s="12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0"/>
        <v>0</v>
      </c>
      <c r="P3062" s="10">
        <f t="shared" si="241"/>
        <v>55.83</v>
      </c>
      <c r="Q3062" s="12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0"/>
        <v>0</v>
      </c>
      <c r="P3063" s="10">
        <f t="shared" si="241"/>
        <v>0</v>
      </c>
      <c r="Q3063" s="12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0"/>
        <v>67</v>
      </c>
      <c r="P3064" s="10">
        <f t="shared" si="241"/>
        <v>99.76</v>
      </c>
      <c r="Q3064" s="12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0"/>
        <v>20</v>
      </c>
      <c r="P3065" s="10">
        <f t="shared" si="241"/>
        <v>25.52</v>
      </c>
      <c r="Q3065" s="12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0"/>
        <v>11</v>
      </c>
      <c r="P3066" s="10">
        <f t="shared" si="241"/>
        <v>117.65</v>
      </c>
      <c r="Q3066" s="12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0"/>
        <v>0</v>
      </c>
      <c r="P3067" s="10">
        <f t="shared" si="241"/>
        <v>5</v>
      </c>
      <c r="Q3067" s="12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0"/>
        <v>12</v>
      </c>
      <c r="P3068" s="10">
        <f t="shared" si="241"/>
        <v>2796.67</v>
      </c>
      <c r="Q3068" s="12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0"/>
        <v>3</v>
      </c>
      <c r="P3069" s="10">
        <f t="shared" si="241"/>
        <v>200</v>
      </c>
      <c r="Q3069" s="12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0"/>
        <v>0</v>
      </c>
      <c r="P3070" s="10">
        <f t="shared" si="241"/>
        <v>87.5</v>
      </c>
      <c r="Q3070" s="12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0"/>
        <v>14</v>
      </c>
      <c r="P3071" s="10">
        <f t="shared" si="241"/>
        <v>20.14</v>
      </c>
      <c r="Q3071" s="12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0"/>
        <v>3</v>
      </c>
      <c r="P3072" s="10">
        <f t="shared" si="241"/>
        <v>20.88</v>
      </c>
      <c r="Q3072" s="12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0"/>
        <v>60</v>
      </c>
      <c r="P3073" s="10">
        <f t="shared" si="241"/>
        <v>61.31</v>
      </c>
      <c r="Q3073" s="12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40"/>
        <v>0</v>
      </c>
      <c r="P3074" s="10">
        <f t="shared" si="241"/>
        <v>1</v>
      </c>
      <c r="Q3074" s="12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10">
        <f t="shared" si="241"/>
        <v>92.14</v>
      </c>
      <c r="Q3075" s="12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ref="O3081:O3144" si="245">ROUND(E3081/D3081*100,0)</f>
        <v>1</v>
      </c>
      <c r="P3081" s="10">
        <f t="shared" ref="P3081:P3144" si="246">IFERROR(ROUND(E3081/L3081,2),0)</f>
        <v>415.78</v>
      </c>
      <c r="Q3081" s="12" t="s">
        <v>8315</v>
      </c>
      <c r="R3081" t="s">
        <v>8355</v>
      </c>
      <c r="S3081" s="16">
        <f t="shared" ref="S3081:S3144" si="247">(((J3081/60)/60)/24)+DATE(1970,1,1)</f>
        <v>42055.713368055556</v>
      </c>
      <c r="T3081" s="16">
        <f t="shared" ref="T3081:T3144" si="248">(((I3081/60)/60)/24)+DATE(1970,1,1)</f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5"/>
        <v>0</v>
      </c>
      <c r="P3082" s="10">
        <f t="shared" si="246"/>
        <v>53.71</v>
      </c>
      <c r="Q3082" s="12" t="s">
        <v>8315</v>
      </c>
      <c r="R3082" t="s">
        <v>8355</v>
      </c>
      <c r="S3082" s="16">
        <f t="shared" si="247"/>
        <v>41940.028287037036</v>
      </c>
      <c r="T3082" s="16">
        <f t="shared" si="248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5"/>
        <v>0</v>
      </c>
      <c r="P3083" s="10">
        <f t="shared" si="246"/>
        <v>420.6</v>
      </c>
      <c r="Q3083" s="12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5"/>
        <v>0</v>
      </c>
      <c r="P3084" s="10">
        <f t="shared" si="246"/>
        <v>0</v>
      </c>
      <c r="Q3084" s="12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5"/>
        <v>0</v>
      </c>
      <c r="P3085" s="10">
        <f t="shared" si="246"/>
        <v>18.670000000000002</v>
      </c>
      <c r="Q3085" s="12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5"/>
        <v>12</v>
      </c>
      <c r="P3086" s="10">
        <f t="shared" si="246"/>
        <v>78.33</v>
      </c>
      <c r="Q3086" s="12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5"/>
        <v>2</v>
      </c>
      <c r="P3087" s="10">
        <f t="shared" si="246"/>
        <v>67.78</v>
      </c>
      <c r="Q3087" s="12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5"/>
        <v>0</v>
      </c>
      <c r="P3088" s="10">
        <f t="shared" si="246"/>
        <v>16.670000000000002</v>
      </c>
      <c r="Q3088" s="12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5"/>
        <v>1</v>
      </c>
      <c r="P3089" s="10">
        <f t="shared" si="246"/>
        <v>62.5</v>
      </c>
      <c r="Q3089" s="12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5"/>
        <v>0</v>
      </c>
      <c r="P3090" s="10">
        <f t="shared" si="246"/>
        <v>42</v>
      </c>
      <c r="Q3090" s="12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5"/>
        <v>23</v>
      </c>
      <c r="P3091" s="10">
        <f t="shared" si="246"/>
        <v>130.09</v>
      </c>
      <c r="Q3091" s="12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5"/>
        <v>5</v>
      </c>
      <c r="P3092" s="10">
        <f t="shared" si="246"/>
        <v>1270.22</v>
      </c>
      <c r="Q3092" s="12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5"/>
        <v>16</v>
      </c>
      <c r="P3093" s="10">
        <f t="shared" si="246"/>
        <v>88.44</v>
      </c>
      <c r="Q3093" s="12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5"/>
        <v>1</v>
      </c>
      <c r="P3094" s="10">
        <f t="shared" si="246"/>
        <v>56.34</v>
      </c>
      <c r="Q3094" s="12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5"/>
        <v>23</v>
      </c>
      <c r="P3095" s="10">
        <f t="shared" si="246"/>
        <v>53.53</v>
      </c>
      <c r="Q3095" s="12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5"/>
        <v>0</v>
      </c>
      <c r="P3096" s="10">
        <f t="shared" si="246"/>
        <v>25</v>
      </c>
      <c r="Q3096" s="12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5"/>
        <v>0</v>
      </c>
      <c r="P3097" s="10">
        <f t="shared" si="246"/>
        <v>50</v>
      </c>
      <c r="Q3097" s="12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5"/>
        <v>4</v>
      </c>
      <c r="P3098" s="10">
        <f t="shared" si="246"/>
        <v>56.79</v>
      </c>
      <c r="Q3098" s="12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5"/>
        <v>17</v>
      </c>
      <c r="P3099" s="10">
        <f t="shared" si="246"/>
        <v>40.83</v>
      </c>
      <c r="Q3099" s="12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5"/>
        <v>4</v>
      </c>
      <c r="P3100" s="10">
        <f t="shared" si="246"/>
        <v>65.11</v>
      </c>
      <c r="Q3100" s="12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5"/>
        <v>14</v>
      </c>
      <c r="P3101" s="10">
        <f t="shared" si="246"/>
        <v>55.6</v>
      </c>
      <c r="Q3101" s="12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5"/>
        <v>15</v>
      </c>
      <c r="P3102" s="10">
        <f t="shared" si="246"/>
        <v>140.54</v>
      </c>
      <c r="Q3102" s="12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5"/>
        <v>12</v>
      </c>
      <c r="P3103" s="10">
        <f t="shared" si="246"/>
        <v>25</v>
      </c>
      <c r="Q3103" s="12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5"/>
        <v>39</v>
      </c>
      <c r="P3104" s="10">
        <f t="shared" si="246"/>
        <v>69.53</v>
      </c>
      <c r="Q3104" s="12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5"/>
        <v>0</v>
      </c>
      <c r="P3105" s="10">
        <f t="shared" si="246"/>
        <v>5.5</v>
      </c>
      <c r="Q3105" s="12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5"/>
        <v>30</v>
      </c>
      <c r="P3106" s="10">
        <f t="shared" si="246"/>
        <v>237</v>
      </c>
      <c r="Q3106" s="12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5"/>
        <v>42</v>
      </c>
      <c r="P3107" s="10">
        <f t="shared" si="246"/>
        <v>79.87</v>
      </c>
      <c r="Q3107" s="12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5"/>
        <v>4</v>
      </c>
      <c r="P3108" s="10">
        <f t="shared" si="246"/>
        <v>10.25</v>
      </c>
      <c r="Q3108" s="12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5"/>
        <v>20</v>
      </c>
      <c r="P3109" s="10">
        <f t="shared" si="246"/>
        <v>272.58999999999997</v>
      </c>
      <c r="Q3109" s="12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5"/>
        <v>0</v>
      </c>
      <c r="P3110" s="10">
        <f t="shared" si="246"/>
        <v>13</v>
      </c>
      <c r="Q3110" s="12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5"/>
        <v>25</v>
      </c>
      <c r="P3111" s="10">
        <f t="shared" si="246"/>
        <v>58.18</v>
      </c>
      <c r="Q3111" s="12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5"/>
        <v>0</v>
      </c>
      <c r="P3112" s="10">
        <f t="shared" si="246"/>
        <v>10</v>
      </c>
      <c r="Q3112" s="12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5"/>
        <v>27</v>
      </c>
      <c r="P3113" s="10">
        <f t="shared" si="246"/>
        <v>70.11</v>
      </c>
      <c r="Q3113" s="12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5"/>
        <v>5</v>
      </c>
      <c r="P3114" s="10">
        <f t="shared" si="246"/>
        <v>57.89</v>
      </c>
      <c r="Q3114" s="12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5"/>
        <v>4</v>
      </c>
      <c r="P3115" s="10">
        <f t="shared" si="246"/>
        <v>125.27</v>
      </c>
      <c r="Q3115" s="12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5"/>
        <v>0</v>
      </c>
      <c r="P3116" s="10">
        <f t="shared" si="246"/>
        <v>0</v>
      </c>
      <c r="Q3116" s="12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5"/>
        <v>3</v>
      </c>
      <c r="P3117" s="10">
        <f t="shared" si="246"/>
        <v>300</v>
      </c>
      <c r="Q3117" s="12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5"/>
        <v>57</v>
      </c>
      <c r="P3118" s="10">
        <f t="shared" si="246"/>
        <v>43</v>
      </c>
      <c r="Q3118" s="12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5"/>
        <v>0</v>
      </c>
      <c r="P3119" s="10">
        <f t="shared" si="246"/>
        <v>1</v>
      </c>
      <c r="Q3119" s="12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5"/>
        <v>0</v>
      </c>
      <c r="P3120" s="10">
        <f t="shared" si="246"/>
        <v>775</v>
      </c>
      <c r="Q3120" s="12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5"/>
        <v>0</v>
      </c>
      <c r="P3121" s="10">
        <f t="shared" si="246"/>
        <v>5</v>
      </c>
      <c r="Q3121" s="12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5"/>
        <v>0</v>
      </c>
      <c r="P3122" s="10">
        <f t="shared" si="246"/>
        <v>12.8</v>
      </c>
      <c r="Q3122" s="12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4"/>
        <v>2016</v>
      </c>
    </row>
    <row r="3123" spans="1:21" ht="48" x14ac:dyDescent="0.2">
      <c r="A3123">
        <v>3882</v>
      </c>
      <c r="B3123" s="9" t="s">
        <v>3879</v>
      </c>
      <c r="C3123" s="3" t="s">
        <v>7991</v>
      </c>
      <c r="D3123" s="5">
        <v>30000</v>
      </c>
      <c r="E3123" s="7">
        <v>0</v>
      </c>
      <c r="F3123" t="s">
        <v>8219</v>
      </c>
      <c r="G3123" t="s">
        <v>8225</v>
      </c>
      <c r="H3123" t="s">
        <v>8247</v>
      </c>
      <c r="I3123">
        <v>1454281380</v>
      </c>
      <c r="J3123">
        <v>1451950570</v>
      </c>
      <c r="K3123" t="b">
        <v>0</v>
      </c>
      <c r="L3123">
        <v>0</v>
      </c>
      <c r="M3123" t="b">
        <v>0</v>
      </c>
      <c r="N3123" t="s">
        <v>8303</v>
      </c>
      <c r="O3123" s="10">
        <f t="shared" si="245"/>
        <v>0</v>
      </c>
      <c r="P3123" s="10">
        <f t="shared" si="246"/>
        <v>0</v>
      </c>
      <c r="Q3123" s="12" t="s">
        <v>8315</v>
      </c>
      <c r="R3123" t="s">
        <v>8357</v>
      </c>
      <c r="S3123" s="16">
        <f t="shared" si="247"/>
        <v>42373.983449074076</v>
      </c>
      <c r="T3123" s="16">
        <f t="shared" si="248"/>
        <v>42400.960416666669</v>
      </c>
      <c r="U3123">
        <f t="shared" si="244"/>
        <v>2016</v>
      </c>
    </row>
    <row r="3124" spans="1:21" ht="80" x14ac:dyDescent="0.2">
      <c r="A3124">
        <v>3126</v>
      </c>
      <c r="B3124" s="9" t="s">
        <v>3126</v>
      </c>
      <c r="C3124" s="3" t="s">
        <v>7236</v>
      </c>
      <c r="D3124" s="5">
        <v>25000</v>
      </c>
      <c r="E3124" s="7">
        <v>1040</v>
      </c>
      <c r="F3124" t="s">
        <v>8219</v>
      </c>
      <c r="G3124" t="s">
        <v>8223</v>
      </c>
      <c r="H3124" t="s">
        <v>8245</v>
      </c>
      <c r="I3124">
        <v>1459121162</v>
      </c>
      <c r="J3124">
        <v>1456532762</v>
      </c>
      <c r="K3124" t="b">
        <v>0</v>
      </c>
      <c r="L3124">
        <v>17</v>
      </c>
      <c r="M3124" t="b">
        <v>0</v>
      </c>
      <c r="N3124" t="s">
        <v>8301</v>
      </c>
      <c r="O3124" s="10">
        <f t="shared" si="245"/>
        <v>4</v>
      </c>
      <c r="P3124" s="10">
        <f t="shared" si="246"/>
        <v>61.18</v>
      </c>
      <c r="Q3124" s="12" t="s">
        <v>8315</v>
      </c>
      <c r="R3124" t="s">
        <v>8355</v>
      </c>
      <c r="S3124" s="16">
        <f t="shared" si="247"/>
        <v>42427.01807870371</v>
      </c>
      <c r="T3124" s="16">
        <f t="shared" si="248"/>
        <v>42456.976412037038</v>
      </c>
      <c r="U3124">
        <f t="shared" si="244"/>
        <v>2016</v>
      </c>
    </row>
    <row r="3125" spans="1:21" ht="48" x14ac:dyDescent="0.2">
      <c r="A3125">
        <v>3877</v>
      </c>
      <c r="B3125" s="9" t="s">
        <v>3874</v>
      </c>
      <c r="C3125" s="3" t="s">
        <v>7986</v>
      </c>
      <c r="D3125" s="5">
        <v>25000</v>
      </c>
      <c r="E3125" s="7">
        <v>1241</v>
      </c>
      <c r="F3125" t="s">
        <v>8219</v>
      </c>
      <c r="G3125" t="s">
        <v>8223</v>
      </c>
      <c r="H3125" t="s">
        <v>8245</v>
      </c>
      <c r="I3125">
        <v>1481213752</v>
      </c>
      <c r="J3125">
        <v>1478621752</v>
      </c>
      <c r="K3125" t="b">
        <v>0</v>
      </c>
      <c r="L3125">
        <v>14</v>
      </c>
      <c r="M3125" t="b">
        <v>0</v>
      </c>
      <c r="N3125" t="s">
        <v>8303</v>
      </c>
      <c r="O3125" s="10">
        <f t="shared" si="245"/>
        <v>5</v>
      </c>
      <c r="P3125" s="10">
        <f t="shared" si="246"/>
        <v>88.64</v>
      </c>
      <c r="Q3125" s="12" t="s">
        <v>8315</v>
      </c>
      <c r="R3125" t="s">
        <v>8357</v>
      </c>
      <c r="S3125" s="16">
        <f t="shared" si="247"/>
        <v>42682.67768518519</v>
      </c>
      <c r="T3125" s="16">
        <f t="shared" si="248"/>
        <v>42712.67768518519</v>
      </c>
      <c r="U3125">
        <f t="shared" si="244"/>
        <v>2016</v>
      </c>
    </row>
    <row r="3126" spans="1:21" ht="48" x14ac:dyDescent="0.2">
      <c r="A3126">
        <v>2952</v>
      </c>
      <c r="B3126" s="9" t="s">
        <v>2952</v>
      </c>
      <c r="C3126" s="3" t="s">
        <v>7062</v>
      </c>
      <c r="D3126" s="5">
        <v>20000</v>
      </c>
      <c r="E3126" s="7">
        <v>1605</v>
      </c>
      <c r="F3126" t="s">
        <v>8219</v>
      </c>
      <c r="G3126" t="s">
        <v>8223</v>
      </c>
      <c r="H3126" t="s">
        <v>8245</v>
      </c>
      <c r="I3126">
        <v>1476676800</v>
      </c>
      <c r="J3126">
        <v>1473957239</v>
      </c>
      <c r="K3126" t="b">
        <v>0</v>
      </c>
      <c r="L3126">
        <v>8</v>
      </c>
      <c r="M3126" t="b">
        <v>0</v>
      </c>
      <c r="N3126" t="s">
        <v>8301</v>
      </c>
      <c r="O3126" s="10">
        <f t="shared" si="245"/>
        <v>8</v>
      </c>
      <c r="P3126" s="10">
        <f t="shared" si="246"/>
        <v>200.63</v>
      </c>
      <c r="Q3126" s="12" t="s">
        <v>8315</v>
      </c>
      <c r="R3126" t="s">
        <v>8355</v>
      </c>
      <c r="S3126" s="16">
        <f t="shared" si="247"/>
        <v>42628.690266203703</v>
      </c>
      <c r="T3126" s="16">
        <f t="shared" si="248"/>
        <v>42660.166666666672</v>
      </c>
      <c r="U3126">
        <f t="shared" si="244"/>
        <v>2016</v>
      </c>
    </row>
    <row r="3127" spans="1:21" ht="48" x14ac:dyDescent="0.2">
      <c r="A3127">
        <v>3878</v>
      </c>
      <c r="B3127" s="9" t="s">
        <v>3875</v>
      </c>
      <c r="C3127" s="3" t="s">
        <v>7987</v>
      </c>
      <c r="D3127" s="5">
        <v>18000</v>
      </c>
      <c r="E3127" s="7">
        <v>10</v>
      </c>
      <c r="F3127" t="s">
        <v>8219</v>
      </c>
      <c r="G3127" t="s">
        <v>8223</v>
      </c>
      <c r="H3127" t="s">
        <v>8245</v>
      </c>
      <c r="I3127">
        <v>1435636740</v>
      </c>
      <c r="J3127">
        <v>1433014746</v>
      </c>
      <c r="K3127" t="b">
        <v>0</v>
      </c>
      <c r="L3127">
        <v>1</v>
      </c>
      <c r="M3127" t="b">
        <v>0</v>
      </c>
      <c r="N3127" t="s">
        <v>8303</v>
      </c>
      <c r="O3127" s="10">
        <f t="shared" si="245"/>
        <v>0</v>
      </c>
      <c r="P3127" s="10">
        <f t="shared" si="246"/>
        <v>10</v>
      </c>
      <c r="Q3127" s="12" t="s">
        <v>8315</v>
      </c>
      <c r="R3127" t="s">
        <v>8357</v>
      </c>
      <c r="S3127" s="16">
        <f t="shared" si="247"/>
        <v>42154.818819444445</v>
      </c>
      <c r="T3127" s="16">
        <f t="shared" si="248"/>
        <v>42185.165972222225</v>
      </c>
      <c r="U3127">
        <f t="shared" si="244"/>
        <v>2015</v>
      </c>
    </row>
    <row r="3128" spans="1:21" ht="48" x14ac:dyDescent="0.2">
      <c r="A3128">
        <v>2954</v>
      </c>
      <c r="B3128" s="9" t="s">
        <v>2954</v>
      </c>
      <c r="C3128" s="3" t="s">
        <v>7064</v>
      </c>
      <c r="D3128" s="5">
        <v>15000</v>
      </c>
      <c r="E3128" s="7">
        <v>0</v>
      </c>
      <c r="F3128" t="s">
        <v>8219</v>
      </c>
      <c r="G3128" t="s">
        <v>8223</v>
      </c>
      <c r="H3128" t="s">
        <v>8245</v>
      </c>
      <c r="I3128">
        <v>1489669203</v>
      </c>
      <c r="J3128">
        <v>1487944803</v>
      </c>
      <c r="K3128" t="b">
        <v>0</v>
      </c>
      <c r="L3128">
        <v>0</v>
      </c>
      <c r="M3128" t="b">
        <v>0</v>
      </c>
      <c r="N3128" t="s">
        <v>8301</v>
      </c>
      <c r="O3128" s="10">
        <f t="shared" si="245"/>
        <v>0</v>
      </c>
      <c r="P3128" s="10">
        <f t="shared" si="246"/>
        <v>0</v>
      </c>
      <c r="Q3128" s="12" t="s">
        <v>8315</v>
      </c>
      <c r="R3128" t="s">
        <v>8355</v>
      </c>
      <c r="S3128" s="16">
        <f t="shared" si="247"/>
        <v>42790.583368055552</v>
      </c>
      <c r="T3128" s="16">
        <f t="shared" si="248"/>
        <v>42810.541701388895</v>
      </c>
      <c r="U3128">
        <f t="shared" si="244"/>
        <v>2017</v>
      </c>
    </row>
    <row r="3129" spans="1:21" ht="48" x14ac:dyDescent="0.2">
      <c r="A3129">
        <v>2957</v>
      </c>
      <c r="B3129" s="9" t="s">
        <v>2957</v>
      </c>
      <c r="C3129" s="3" t="s">
        <v>7067</v>
      </c>
      <c r="D3129" s="5">
        <v>15000</v>
      </c>
      <c r="E3129" s="7">
        <v>280</v>
      </c>
      <c r="F3129" t="s">
        <v>8219</v>
      </c>
      <c r="G3129" t="s">
        <v>8223</v>
      </c>
      <c r="H3129" t="s">
        <v>8245</v>
      </c>
      <c r="I3129">
        <v>1427498172</v>
      </c>
      <c r="J3129">
        <v>1422317772</v>
      </c>
      <c r="K3129" t="b">
        <v>0</v>
      </c>
      <c r="L3129">
        <v>3</v>
      </c>
      <c r="M3129" t="b">
        <v>0</v>
      </c>
      <c r="N3129" t="s">
        <v>8301</v>
      </c>
      <c r="O3129" s="10">
        <f t="shared" si="245"/>
        <v>2</v>
      </c>
      <c r="P3129" s="10">
        <f t="shared" si="246"/>
        <v>93.33</v>
      </c>
      <c r="Q3129" s="12" t="s">
        <v>8315</v>
      </c>
      <c r="R3129" t="s">
        <v>8355</v>
      </c>
      <c r="S3129" s="16">
        <f t="shared" si="247"/>
        <v>42031.011249999996</v>
      </c>
      <c r="T3129" s="16">
        <f t="shared" si="248"/>
        <v>42090.969583333332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5"/>
        <v>109</v>
      </c>
      <c r="P3130" s="10">
        <f t="shared" si="246"/>
        <v>139.24</v>
      </c>
      <c r="Q3130" s="12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5"/>
        <v>1</v>
      </c>
      <c r="P3131" s="10">
        <f t="shared" si="246"/>
        <v>10</v>
      </c>
      <c r="Q3131" s="12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5"/>
        <v>4</v>
      </c>
      <c r="P3132" s="10">
        <f t="shared" si="246"/>
        <v>93.75</v>
      </c>
      <c r="Q3132" s="12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5"/>
        <v>16</v>
      </c>
      <c r="P3133" s="10">
        <f t="shared" si="246"/>
        <v>53.75</v>
      </c>
      <c r="Q3133" s="12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5"/>
        <v>0</v>
      </c>
      <c r="P3134" s="10">
        <f t="shared" si="246"/>
        <v>10</v>
      </c>
      <c r="Q3134" s="12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5"/>
        <v>108</v>
      </c>
      <c r="P3135" s="10">
        <f t="shared" si="246"/>
        <v>33.75</v>
      </c>
      <c r="Q3135" s="12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5"/>
        <v>23</v>
      </c>
      <c r="P3136" s="10">
        <f t="shared" si="246"/>
        <v>18.75</v>
      </c>
      <c r="Q3136" s="12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5"/>
        <v>21</v>
      </c>
      <c r="P3137" s="10">
        <f t="shared" si="246"/>
        <v>23.14</v>
      </c>
      <c r="Q3137" s="12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5"/>
        <v>128</v>
      </c>
      <c r="P3138" s="10">
        <f t="shared" si="246"/>
        <v>29.05</v>
      </c>
      <c r="Q3138" s="12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10">
        <f t="shared" si="246"/>
        <v>50</v>
      </c>
      <c r="Q3139" s="12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ref="O3145:O3208" si="250">ROUND(E3145/D3145*100,0)</f>
        <v>0</v>
      </c>
      <c r="P3145" s="10">
        <f t="shared" ref="P3145:P3208" si="251">IFERROR(ROUND(E3145/L3145,2),0)</f>
        <v>0</v>
      </c>
      <c r="Q3145" s="12" t="s">
        <v>8315</v>
      </c>
      <c r="R3145" t="s">
        <v>8316</v>
      </c>
      <c r="S3145" s="16">
        <f t="shared" ref="S3145:S3208" si="252">(((J3145/60)/60)/24)+DATE(1970,1,1)</f>
        <v>42808.358287037037</v>
      </c>
      <c r="T3145" s="16">
        <f t="shared" ref="T3145:T3208" si="253">(((I3145/60)/60)/24)+DATE(1970,1,1)</f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50"/>
        <v>75</v>
      </c>
      <c r="P3146" s="10">
        <f t="shared" si="251"/>
        <v>251.33</v>
      </c>
      <c r="Q3146" s="12" t="s">
        <v>8315</v>
      </c>
      <c r="R3146" t="s">
        <v>8316</v>
      </c>
      <c r="S3146" s="16">
        <f t="shared" si="252"/>
        <v>42796.538275462968</v>
      </c>
      <c r="T3146" s="16">
        <f t="shared" si="253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50"/>
        <v>0</v>
      </c>
      <c r="P3147" s="10">
        <f t="shared" si="251"/>
        <v>0</v>
      </c>
      <c r="Q3147" s="12" t="s">
        <v>8315</v>
      </c>
      <c r="R3147" t="s">
        <v>8316</v>
      </c>
      <c r="S3147" s="16">
        <f t="shared" si="252"/>
        <v>42762.040902777779</v>
      </c>
      <c r="T3147" s="16">
        <f t="shared" si="253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50"/>
        <v>11</v>
      </c>
      <c r="P3148" s="10">
        <f t="shared" si="251"/>
        <v>437.5</v>
      </c>
      <c r="Q3148" s="12" t="s">
        <v>8315</v>
      </c>
      <c r="R3148" t="s">
        <v>8316</v>
      </c>
      <c r="S3148" s="16">
        <f t="shared" si="252"/>
        <v>42796.682476851856</v>
      </c>
      <c r="T3148" s="16">
        <f t="shared" si="253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50"/>
        <v>118</v>
      </c>
      <c r="P3149" s="10">
        <f t="shared" si="251"/>
        <v>110.35</v>
      </c>
      <c r="Q3149" s="12" t="s">
        <v>8315</v>
      </c>
      <c r="R3149" t="s">
        <v>8316</v>
      </c>
      <c r="S3149" s="16">
        <f t="shared" si="252"/>
        <v>41909.969386574077</v>
      </c>
      <c r="T3149" s="16">
        <f t="shared" si="253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50"/>
        <v>131</v>
      </c>
      <c r="P3150" s="10">
        <f t="shared" si="251"/>
        <v>41.42</v>
      </c>
      <c r="Q3150" s="12" t="s">
        <v>8315</v>
      </c>
      <c r="R3150" t="s">
        <v>8316</v>
      </c>
      <c r="S3150" s="16">
        <f t="shared" si="252"/>
        <v>41891.665324074071</v>
      </c>
      <c r="T3150" s="16">
        <f t="shared" si="253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50"/>
        <v>104</v>
      </c>
      <c r="P3151" s="10">
        <f t="shared" si="251"/>
        <v>52</v>
      </c>
      <c r="Q3151" s="12" t="s">
        <v>8315</v>
      </c>
      <c r="R3151" t="s">
        <v>8316</v>
      </c>
      <c r="S3151" s="16">
        <f t="shared" si="252"/>
        <v>41226.017361111109</v>
      </c>
      <c r="T3151" s="16">
        <f t="shared" si="253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50"/>
        <v>101</v>
      </c>
      <c r="P3152" s="10">
        <f t="shared" si="251"/>
        <v>33.99</v>
      </c>
      <c r="Q3152" s="12" t="s">
        <v>8315</v>
      </c>
      <c r="R3152" t="s">
        <v>8316</v>
      </c>
      <c r="S3152" s="16">
        <f t="shared" si="252"/>
        <v>40478.263923611114</v>
      </c>
      <c r="T3152" s="16">
        <f t="shared" si="253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50"/>
        <v>100</v>
      </c>
      <c r="P3153" s="10">
        <f t="shared" si="251"/>
        <v>103.35</v>
      </c>
      <c r="Q3153" s="12" t="s">
        <v>8315</v>
      </c>
      <c r="R3153" t="s">
        <v>8316</v>
      </c>
      <c r="S3153" s="16">
        <f t="shared" si="252"/>
        <v>41862.83997685185</v>
      </c>
      <c r="T3153" s="16">
        <f t="shared" si="253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50"/>
        <v>106</v>
      </c>
      <c r="P3154" s="10">
        <f t="shared" si="251"/>
        <v>34.79</v>
      </c>
      <c r="Q3154" s="12" t="s">
        <v>8315</v>
      </c>
      <c r="R3154" t="s">
        <v>8316</v>
      </c>
      <c r="S3154" s="16">
        <f t="shared" si="252"/>
        <v>41550.867673611108</v>
      </c>
      <c r="T3154" s="16">
        <f t="shared" si="253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50"/>
        <v>336</v>
      </c>
      <c r="P3155" s="10">
        <f t="shared" si="251"/>
        <v>41.77</v>
      </c>
      <c r="Q3155" s="12" t="s">
        <v>8315</v>
      </c>
      <c r="R3155" t="s">
        <v>8316</v>
      </c>
      <c r="S3155" s="16">
        <f t="shared" si="252"/>
        <v>40633.154363425929</v>
      </c>
      <c r="T3155" s="16">
        <f t="shared" si="253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50"/>
        <v>113</v>
      </c>
      <c r="P3156" s="10">
        <f t="shared" si="251"/>
        <v>64.27</v>
      </c>
      <c r="Q3156" s="12" t="s">
        <v>8315</v>
      </c>
      <c r="R3156" t="s">
        <v>8316</v>
      </c>
      <c r="S3156" s="16">
        <f t="shared" si="252"/>
        <v>40970.875671296293</v>
      </c>
      <c r="T3156" s="16">
        <f t="shared" si="253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50"/>
        <v>189</v>
      </c>
      <c r="P3157" s="10">
        <f t="shared" si="251"/>
        <v>31.21</v>
      </c>
      <c r="Q3157" s="12" t="s">
        <v>8315</v>
      </c>
      <c r="R3157" t="s">
        <v>8316</v>
      </c>
      <c r="S3157" s="16">
        <f t="shared" si="252"/>
        <v>41233.499131944445</v>
      </c>
      <c r="T3157" s="16">
        <f t="shared" si="253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50"/>
        <v>102</v>
      </c>
      <c r="P3158" s="10">
        <f t="shared" si="251"/>
        <v>62.92</v>
      </c>
      <c r="Q3158" s="12" t="s">
        <v>8315</v>
      </c>
      <c r="R3158" t="s">
        <v>8316</v>
      </c>
      <c r="S3158" s="16">
        <f t="shared" si="252"/>
        <v>41026.953055555554</v>
      </c>
      <c r="T3158" s="16">
        <f t="shared" si="253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50"/>
        <v>101</v>
      </c>
      <c r="P3159" s="10">
        <f t="shared" si="251"/>
        <v>98.54</v>
      </c>
      <c r="Q3159" s="12" t="s">
        <v>8315</v>
      </c>
      <c r="R3159" t="s">
        <v>8316</v>
      </c>
      <c r="S3159" s="16">
        <f t="shared" si="252"/>
        <v>41829.788252314815</v>
      </c>
      <c r="T3159" s="16">
        <f t="shared" si="253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50"/>
        <v>114</v>
      </c>
      <c r="P3160" s="10">
        <f t="shared" si="251"/>
        <v>82.61</v>
      </c>
      <c r="Q3160" s="12" t="s">
        <v>8315</v>
      </c>
      <c r="R3160" t="s">
        <v>8316</v>
      </c>
      <c r="S3160" s="16">
        <f t="shared" si="252"/>
        <v>41447.839722222219</v>
      </c>
      <c r="T3160" s="16">
        <f t="shared" si="253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50"/>
        <v>133</v>
      </c>
      <c r="P3161" s="10">
        <f t="shared" si="251"/>
        <v>38.5</v>
      </c>
      <c r="Q3161" s="12" t="s">
        <v>8315</v>
      </c>
      <c r="R3161" t="s">
        <v>8316</v>
      </c>
      <c r="S3161" s="16">
        <f t="shared" si="252"/>
        <v>40884.066678240742</v>
      </c>
      <c r="T3161" s="16">
        <f t="shared" si="253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50"/>
        <v>102</v>
      </c>
      <c r="P3162" s="10">
        <f t="shared" si="251"/>
        <v>80.16</v>
      </c>
      <c r="Q3162" s="12" t="s">
        <v>8315</v>
      </c>
      <c r="R3162" t="s">
        <v>8316</v>
      </c>
      <c r="S3162" s="16">
        <f t="shared" si="252"/>
        <v>41841.26489583333</v>
      </c>
      <c r="T3162" s="16">
        <f t="shared" si="253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50"/>
        <v>105</v>
      </c>
      <c r="P3163" s="10">
        <f t="shared" si="251"/>
        <v>28.41</v>
      </c>
      <c r="Q3163" s="12" t="s">
        <v>8315</v>
      </c>
      <c r="R3163" t="s">
        <v>8316</v>
      </c>
      <c r="S3163" s="16">
        <f t="shared" si="252"/>
        <v>41897.536134259259</v>
      </c>
      <c r="T3163" s="16">
        <f t="shared" si="253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50"/>
        <v>127</v>
      </c>
      <c r="P3164" s="10">
        <f t="shared" si="251"/>
        <v>80.73</v>
      </c>
      <c r="Q3164" s="12" t="s">
        <v>8315</v>
      </c>
      <c r="R3164" t="s">
        <v>8316</v>
      </c>
      <c r="S3164" s="16">
        <f t="shared" si="252"/>
        <v>41799.685902777775</v>
      </c>
      <c r="T3164" s="16">
        <f t="shared" si="253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50"/>
        <v>111</v>
      </c>
      <c r="P3165" s="10">
        <f t="shared" si="251"/>
        <v>200.69</v>
      </c>
      <c r="Q3165" s="12" t="s">
        <v>8315</v>
      </c>
      <c r="R3165" t="s">
        <v>8316</v>
      </c>
      <c r="S3165" s="16">
        <f t="shared" si="252"/>
        <v>41775.753761574073</v>
      </c>
      <c r="T3165" s="16">
        <f t="shared" si="253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50"/>
        <v>107</v>
      </c>
      <c r="P3166" s="10">
        <f t="shared" si="251"/>
        <v>37.590000000000003</v>
      </c>
      <c r="Q3166" s="12" t="s">
        <v>8315</v>
      </c>
      <c r="R3166" t="s">
        <v>8316</v>
      </c>
      <c r="S3166" s="16">
        <f t="shared" si="252"/>
        <v>41766.80572916667</v>
      </c>
      <c r="T3166" s="16">
        <f t="shared" si="253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50"/>
        <v>163</v>
      </c>
      <c r="P3167" s="10">
        <f t="shared" si="251"/>
        <v>58.1</v>
      </c>
      <c r="Q3167" s="12" t="s">
        <v>8315</v>
      </c>
      <c r="R3167" t="s">
        <v>8316</v>
      </c>
      <c r="S3167" s="16">
        <f t="shared" si="252"/>
        <v>40644.159259259257</v>
      </c>
      <c r="T3167" s="16">
        <f t="shared" si="253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50"/>
        <v>160</v>
      </c>
      <c r="P3168" s="10">
        <f t="shared" si="251"/>
        <v>60.3</v>
      </c>
      <c r="Q3168" s="12" t="s">
        <v>8315</v>
      </c>
      <c r="R3168" t="s">
        <v>8316</v>
      </c>
      <c r="S3168" s="16">
        <f t="shared" si="252"/>
        <v>41940.69158564815</v>
      </c>
      <c r="T3168" s="16">
        <f t="shared" si="253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50"/>
        <v>116</v>
      </c>
      <c r="P3169" s="10">
        <f t="shared" si="251"/>
        <v>63.36</v>
      </c>
      <c r="Q3169" s="12" t="s">
        <v>8315</v>
      </c>
      <c r="R3169" t="s">
        <v>8316</v>
      </c>
      <c r="S3169" s="16">
        <f t="shared" si="252"/>
        <v>41839.175706018519</v>
      </c>
      <c r="T3169" s="16">
        <f t="shared" si="253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50"/>
        <v>124</v>
      </c>
      <c r="P3170" s="10">
        <f t="shared" si="251"/>
        <v>50.9</v>
      </c>
      <c r="Q3170" s="12" t="s">
        <v>8315</v>
      </c>
      <c r="R3170" t="s">
        <v>8316</v>
      </c>
      <c r="S3170" s="16">
        <f t="shared" si="252"/>
        <v>41772.105937500004</v>
      </c>
      <c r="T3170" s="16">
        <f t="shared" si="253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50"/>
        <v>103</v>
      </c>
      <c r="P3171" s="10">
        <f t="shared" si="251"/>
        <v>100.5</v>
      </c>
      <c r="Q3171" s="12" t="s">
        <v>8315</v>
      </c>
      <c r="R3171" t="s">
        <v>8316</v>
      </c>
      <c r="S3171" s="16">
        <f t="shared" si="252"/>
        <v>41591.737974537034</v>
      </c>
      <c r="T3171" s="16">
        <f t="shared" si="253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50"/>
        <v>112</v>
      </c>
      <c r="P3172" s="10">
        <f t="shared" si="251"/>
        <v>31.62</v>
      </c>
      <c r="Q3172" s="12" t="s">
        <v>8315</v>
      </c>
      <c r="R3172" t="s">
        <v>8316</v>
      </c>
      <c r="S3172" s="16">
        <f t="shared" si="252"/>
        <v>41789.080370370371</v>
      </c>
      <c r="T3172" s="16">
        <f t="shared" si="253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50"/>
        <v>109</v>
      </c>
      <c r="P3173" s="10">
        <f t="shared" si="251"/>
        <v>65.099999999999994</v>
      </c>
      <c r="Q3173" s="12" t="s">
        <v>8315</v>
      </c>
      <c r="R3173" t="s">
        <v>8316</v>
      </c>
      <c r="S3173" s="16">
        <f t="shared" si="252"/>
        <v>42466.608310185184</v>
      </c>
      <c r="T3173" s="16">
        <f t="shared" si="253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50"/>
        <v>115</v>
      </c>
      <c r="P3174" s="10">
        <f t="shared" si="251"/>
        <v>79.31</v>
      </c>
      <c r="Q3174" s="12" t="s">
        <v>8315</v>
      </c>
      <c r="R3174" t="s">
        <v>8316</v>
      </c>
      <c r="S3174" s="16">
        <f t="shared" si="252"/>
        <v>40923.729953703703</v>
      </c>
      <c r="T3174" s="16">
        <f t="shared" si="253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50"/>
        <v>103</v>
      </c>
      <c r="P3175" s="10">
        <f t="shared" si="251"/>
        <v>139.19</v>
      </c>
      <c r="Q3175" s="12" t="s">
        <v>8315</v>
      </c>
      <c r="R3175" t="s">
        <v>8316</v>
      </c>
      <c r="S3175" s="16">
        <f t="shared" si="252"/>
        <v>41878.878379629627</v>
      </c>
      <c r="T3175" s="16">
        <f t="shared" si="253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50"/>
        <v>101</v>
      </c>
      <c r="P3176" s="10">
        <f t="shared" si="251"/>
        <v>131.91</v>
      </c>
      <c r="Q3176" s="12" t="s">
        <v>8315</v>
      </c>
      <c r="R3176" t="s">
        <v>8316</v>
      </c>
      <c r="S3176" s="16">
        <f t="shared" si="252"/>
        <v>41862.864675925928</v>
      </c>
      <c r="T3176" s="16">
        <f t="shared" si="253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50"/>
        <v>110</v>
      </c>
      <c r="P3177" s="10">
        <f t="shared" si="251"/>
        <v>91.3</v>
      </c>
      <c r="Q3177" s="12" t="s">
        <v>8315</v>
      </c>
      <c r="R3177" t="s">
        <v>8316</v>
      </c>
      <c r="S3177" s="16">
        <f t="shared" si="252"/>
        <v>40531.886886574073</v>
      </c>
      <c r="T3177" s="16">
        <f t="shared" si="253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50"/>
        <v>115</v>
      </c>
      <c r="P3178" s="10">
        <f t="shared" si="251"/>
        <v>39.67</v>
      </c>
      <c r="Q3178" s="12" t="s">
        <v>8315</v>
      </c>
      <c r="R3178" t="s">
        <v>8316</v>
      </c>
      <c r="S3178" s="16">
        <f t="shared" si="252"/>
        <v>41477.930914351848</v>
      </c>
      <c r="T3178" s="16">
        <f t="shared" si="253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50"/>
        <v>117</v>
      </c>
      <c r="P3179" s="10">
        <f t="shared" si="251"/>
        <v>57.55</v>
      </c>
      <c r="Q3179" s="12" t="s">
        <v>8315</v>
      </c>
      <c r="R3179" t="s">
        <v>8316</v>
      </c>
      <c r="S3179" s="16">
        <f t="shared" si="252"/>
        <v>41781.666770833333</v>
      </c>
      <c r="T3179" s="16">
        <f t="shared" si="253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50"/>
        <v>172</v>
      </c>
      <c r="P3180" s="10">
        <f t="shared" si="251"/>
        <v>33.03</v>
      </c>
      <c r="Q3180" s="12" t="s">
        <v>8315</v>
      </c>
      <c r="R3180" t="s">
        <v>8316</v>
      </c>
      <c r="S3180" s="16">
        <f t="shared" si="252"/>
        <v>41806.605034722219</v>
      </c>
      <c r="T3180" s="16">
        <f t="shared" si="253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50"/>
        <v>114</v>
      </c>
      <c r="P3181" s="10">
        <f t="shared" si="251"/>
        <v>77.34</v>
      </c>
      <c r="Q3181" s="12" t="s">
        <v>8315</v>
      </c>
      <c r="R3181" t="s">
        <v>8316</v>
      </c>
      <c r="S3181" s="16">
        <f t="shared" si="252"/>
        <v>41375.702210648145</v>
      </c>
      <c r="T3181" s="16">
        <f t="shared" si="253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50"/>
        <v>120</v>
      </c>
      <c r="P3182" s="10">
        <f t="shared" si="251"/>
        <v>31.93</v>
      </c>
      <c r="Q3182" s="12" t="s">
        <v>8315</v>
      </c>
      <c r="R3182" t="s">
        <v>8316</v>
      </c>
      <c r="S3182" s="16">
        <f t="shared" si="252"/>
        <v>41780.412604166668</v>
      </c>
      <c r="T3182" s="16">
        <f t="shared" si="253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50"/>
        <v>109</v>
      </c>
      <c r="P3183" s="10">
        <f t="shared" si="251"/>
        <v>36.33</v>
      </c>
      <c r="Q3183" s="12" t="s">
        <v>8315</v>
      </c>
      <c r="R3183" t="s">
        <v>8316</v>
      </c>
      <c r="S3183" s="16">
        <f t="shared" si="252"/>
        <v>41779.310034722221</v>
      </c>
      <c r="T3183" s="16">
        <f t="shared" si="253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50"/>
        <v>101</v>
      </c>
      <c r="P3184" s="10">
        <f t="shared" si="251"/>
        <v>46.77</v>
      </c>
      <c r="Q3184" s="12" t="s">
        <v>8315</v>
      </c>
      <c r="R3184" t="s">
        <v>8316</v>
      </c>
      <c r="S3184" s="16">
        <f t="shared" si="252"/>
        <v>40883.949317129627</v>
      </c>
      <c r="T3184" s="16">
        <f t="shared" si="253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50"/>
        <v>109</v>
      </c>
      <c r="P3185" s="10">
        <f t="shared" si="251"/>
        <v>40.07</v>
      </c>
      <c r="Q3185" s="12" t="s">
        <v>8315</v>
      </c>
      <c r="R3185" t="s">
        <v>8316</v>
      </c>
      <c r="S3185" s="16">
        <f t="shared" si="252"/>
        <v>41491.79478009259</v>
      </c>
      <c r="T3185" s="16">
        <f t="shared" si="253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50"/>
        <v>107</v>
      </c>
      <c r="P3186" s="10">
        <f t="shared" si="251"/>
        <v>100.22</v>
      </c>
      <c r="Q3186" s="12" t="s">
        <v>8315</v>
      </c>
      <c r="R3186" t="s">
        <v>8316</v>
      </c>
      <c r="S3186" s="16">
        <f t="shared" si="252"/>
        <v>41791.993414351848</v>
      </c>
      <c r="T3186" s="16">
        <f t="shared" si="253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50"/>
        <v>100</v>
      </c>
      <c r="P3187" s="10">
        <f t="shared" si="251"/>
        <v>41.67</v>
      </c>
      <c r="Q3187" s="12" t="s">
        <v>8315</v>
      </c>
      <c r="R3187" t="s">
        <v>8316</v>
      </c>
      <c r="S3187" s="16">
        <f t="shared" si="252"/>
        <v>41829.977326388893</v>
      </c>
      <c r="T3187" s="16">
        <f t="shared" si="253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50"/>
        <v>102</v>
      </c>
      <c r="P3188" s="10">
        <f t="shared" si="251"/>
        <v>46.71</v>
      </c>
      <c r="Q3188" s="12" t="s">
        <v>8315</v>
      </c>
      <c r="R3188" t="s">
        <v>8316</v>
      </c>
      <c r="S3188" s="16">
        <f t="shared" si="252"/>
        <v>41868.924050925925</v>
      </c>
      <c r="T3188" s="16">
        <f t="shared" si="253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50"/>
        <v>116</v>
      </c>
      <c r="P3189" s="10">
        <f t="shared" si="251"/>
        <v>71.489999999999995</v>
      </c>
      <c r="Q3189" s="12" t="s">
        <v>8315</v>
      </c>
      <c r="R3189" t="s">
        <v>8316</v>
      </c>
      <c r="S3189" s="16">
        <f t="shared" si="252"/>
        <v>41835.666354166664</v>
      </c>
      <c r="T3189" s="16">
        <f t="shared" si="253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0"/>
        <v>65</v>
      </c>
      <c r="P3190" s="10">
        <f t="shared" si="251"/>
        <v>14.44</v>
      </c>
      <c r="Q3190" s="12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0"/>
        <v>12</v>
      </c>
      <c r="P3191" s="10">
        <f t="shared" si="251"/>
        <v>356.84</v>
      </c>
      <c r="Q3191" s="12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0"/>
        <v>0</v>
      </c>
      <c r="P3192" s="10">
        <f t="shared" si="251"/>
        <v>0</v>
      </c>
      <c r="Q3192" s="12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0"/>
        <v>4</v>
      </c>
      <c r="P3193" s="10">
        <f t="shared" si="251"/>
        <v>37.75</v>
      </c>
      <c r="Q3193" s="12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0"/>
        <v>1</v>
      </c>
      <c r="P3194" s="10">
        <f t="shared" si="251"/>
        <v>12.75</v>
      </c>
      <c r="Q3194" s="12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0"/>
        <v>12</v>
      </c>
      <c r="P3195" s="10">
        <f t="shared" si="251"/>
        <v>24.46</v>
      </c>
      <c r="Q3195" s="12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0"/>
        <v>0</v>
      </c>
      <c r="P3196" s="10">
        <f t="shared" si="251"/>
        <v>0</v>
      </c>
      <c r="Q3196" s="12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0"/>
        <v>59</v>
      </c>
      <c r="P3197" s="10">
        <f t="shared" si="251"/>
        <v>53.08</v>
      </c>
      <c r="Q3197" s="12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0"/>
        <v>0</v>
      </c>
      <c r="P3198" s="10">
        <f t="shared" si="251"/>
        <v>300</v>
      </c>
      <c r="Q3198" s="12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0"/>
        <v>11</v>
      </c>
      <c r="P3199" s="10">
        <f t="shared" si="251"/>
        <v>286.25</v>
      </c>
      <c r="Q3199" s="12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0"/>
        <v>0</v>
      </c>
      <c r="P3200" s="10">
        <f t="shared" si="251"/>
        <v>36.67</v>
      </c>
      <c r="Q3200" s="12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0"/>
        <v>52</v>
      </c>
      <c r="P3201" s="10">
        <f t="shared" si="251"/>
        <v>49.21</v>
      </c>
      <c r="Q3201" s="12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50"/>
        <v>0</v>
      </c>
      <c r="P3202" s="10">
        <f t="shared" si="251"/>
        <v>1</v>
      </c>
      <c r="Q3202" s="12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10">
        <f t="shared" si="251"/>
        <v>12.5</v>
      </c>
      <c r="Q3203" s="12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ref="O3209:O3272" si="255">ROUND(E3209/D3209*100,0)</f>
        <v>46</v>
      </c>
      <c r="P3209" s="10">
        <f t="shared" ref="P3209:P3272" si="256">IFERROR(ROUND(E3209/L3209,2),0)</f>
        <v>70.83</v>
      </c>
      <c r="Q3209" s="12" t="s">
        <v>8315</v>
      </c>
      <c r="R3209" t="s">
        <v>8357</v>
      </c>
      <c r="S3209" s="16">
        <f t="shared" ref="S3209:S3272" si="257">(((J3209/60)/60)/24)+DATE(1970,1,1)</f>
        <v>42057.277858796297</v>
      </c>
      <c r="T3209" s="16">
        <f t="shared" ref="T3209:T3272" si="258">(((I3209/60)/60)/24)+DATE(1970,1,1)</f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5"/>
        <v>104</v>
      </c>
      <c r="P3210" s="10">
        <f t="shared" si="256"/>
        <v>63.11</v>
      </c>
      <c r="Q3210" s="12" t="s">
        <v>8315</v>
      </c>
      <c r="R3210" t="s">
        <v>8316</v>
      </c>
      <c r="S3210" s="16">
        <f t="shared" si="257"/>
        <v>41827.605057870373</v>
      </c>
      <c r="T3210" s="16">
        <f t="shared" si="258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5"/>
        <v>119</v>
      </c>
      <c r="P3211" s="10">
        <f t="shared" si="256"/>
        <v>50.16</v>
      </c>
      <c r="Q3211" s="12" t="s">
        <v>8315</v>
      </c>
      <c r="R3211" t="s">
        <v>8316</v>
      </c>
      <c r="S3211" s="16">
        <f t="shared" si="257"/>
        <v>41778.637245370373</v>
      </c>
      <c r="T3211" s="16">
        <f t="shared" si="258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5"/>
        <v>126</v>
      </c>
      <c r="P3212" s="10">
        <f t="shared" si="256"/>
        <v>62.88</v>
      </c>
      <c r="Q3212" s="12" t="s">
        <v>8315</v>
      </c>
      <c r="R3212" t="s">
        <v>8316</v>
      </c>
      <c r="S3212" s="16">
        <f t="shared" si="257"/>
        <v>41013.936562499999</v>
      </c>
      <c r="T3212" s="16">
        <f t="shared" si="258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5"/>
        <v>120</v>
      </c>
      <c r="P3213" s="10">
        <f t="shared" si="256"/>
        <v>85.53</v>
      </c>
      <c r="Q3213" s="12" t="s">
        <v>8315</v>
      </c>
      <c r="R3213" t="s">
        <v>8316</v>
      </c>
      <c r="S3213" s="16">
        <f t="shared" si="257"/>
        <v>41834.586574074077</v>
      </c>
      <c r="T3213" s="16">
        <f t="shared" si="258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5"/>
        <v>126</v>
      </c>
      <c r="P3214" s="10">
        <f t="shared" si="256"/>
        <v>53.72</v>
      </c>
      <c r="Q3214" s="12" t="s">
        <v>8315</v>
      </c>
      <c r="R3214" t="s">
        <v>8316</v>
      </c>
      <c r="S3214" s="16">
        <f t="shared" si="257"/>
        <v>41829.795729166668</v>
      </c>
      <c r="T3214" s="16">
        <f t="shared" si="258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5"/>
        <v>100</v>
      </c>
      <c r="P3215" s="10">
        <f t="shared" si="256"/>
        <v>127.81</v>
      </c>
      <c r="Q3215" s="12" t="s">
        <v>8315</v>
      </c>
      <c r="R3215" t="s">
        <v>8316</v>
      </c>
      <c r="S3215" s="16">
        <f t="shared" si="257"/>
        <v>42171.763414351852</v>
      </c>
      <c r="T3215" s="16">
        <f t="shared" si="258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5"/>
        <v>102</v>
      </c>
      <c r="P3216" s="10">
        <f t="shared" si="256"/>
        <v>106.57</v>
      </c>
      <c r="Q3216" s="12" t="s">
        <v>8315</v>
      </c>
      <c r="R3216" t="s">
        <v>8316</v>
      </c>
      <c r="S3216" s="16">
        <f t="shared" si="257"/>
        <v>42337.792511574073</v>
      </c>
      <c r="T3216" s="16">
        <f t="shared" si="258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5"/>
        <v>100</v>
      </c>
      <c r="P3217" s="10">
        <f t="shared" si="256"/>
        <v>262.11</v>
      </c>
      <c r="Q3217" s="12" t="s">
        <v>8315</v>
      </c>
      <c r="R3217" t="s">
        <v>8316</v>
      </c>
      <c r="S3217" s="16">
        <f t="shared" si="257"/>
        <v>42219.665173611109</v>
      </c>
      <c r="T3217" s="16">
        <f t="shared" si="258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5"/>
        <v>100</v>
      </c>
      <c r="P3218" s="10">
        <f t="shared" si="256"/>
        <v>57.17</v>
      </c>
      <c r="Q3218" s="12" t="s">
        <v>8315</v>
      </c>
      <c r="R3218" t="s">
        <v>8316</v>
      </c>
      <c r="S3218" s="16">
        <f t="shared" si="257"/>
        <v>42165.462627314817</v>
      </c>
      <c r="T3218" s="16">
        <f t="shared" si="258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5"/>
        <v>116</v>
      </c>
      <c r="P3219" s="10">
        <f t="shared" si="256"/>
        <v>50.2</v>
      </c>
      <c r="Q3219" s="12" t="s">
        <v>8315</v>
      </c>
      <c r="R3219" t="s">
        <v>8316</v>
      </c>
      <c r="S3219" s="16">
        <f t="shared" si="257"/>
        <v>42648.546111111107</v>
      </c>
      <c r="T3219" s="16">
        <f t="shared" si="258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5"/>
        <v>102</v>
      </c>
      <c r="P3220" s="10">
        <f t="shared" si="256"/>
        <v>66.59</v>
      </c>
      <c r="Q3220" s="12" t="s">
        <v>8315</v>
      </c>
      <c r="R3220" t="s">
        <v>8316</v>
      </c>
      <c r="S3220" s="16">
        <f t="shared" si="257"/>
        <v>41971.002152777779</v>
      </c>
      <c r="T3220" s="16">
        <f t="shared" si="258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5"/>
        <v>100</v>
      </c>
      <c r="P3221" s="10">
        <f t="shared" si="256"/>
        <v>168.25</v>
      </c>
      <c r="Q3221" s="12" t="s">
        <v>8315</v>
      </c>
      <c r="R3221" t="s">
        <v>8316</v>
      </c>
      <c r="S3221" s="16">
        <f t="shared" si="257"/>
        <v>42050.983182870375</v>
      </c>
      <c r="T3221" s="16">
        <f t="shared" si="258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5"/>
        <v>101</v>
      </c>
      <c r="P3222" s="10">
        <f t="shared" si="256"/>
        <v>256.37</v>
      </c>
      <c r="Q3222" s="12" t="s">
        <v>8315</v>
      </c>
      <c r="R3222" t="s">
        <v>8316</v>
      </c>
      <c r="S3222" s="16">
        <f t="shared" si="257"/>
        <v>42772.833379629628</v>
      </c>
      <c r="T3222" s="16">
        <f t="shared" si="258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5"/>
        <v>103</v>
      </c>
      <c r="P3223" s="10">
        <f t="shared" si="256"/>
        <v>36.61</v>
      </c>
      <c r="Q3223" s="12" t="s">
        <v>8315</v>
      </c>
      <c r="R3223" t="s">
        <v>8316</v>
      </c>
      <c r="S3223" s="16">
        <f t="shared" si="257"/>
        <v>42155.696793981479</v>
      </c>
      <c r="T3223" s="16">
        <f t="shared" si="258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5"/>
        <v>125</v>
      </c>
      <c r="P3224" s="10">
        <f t="shared" si="256"/>
        <v>37.14</v>
      </c>
      <c r="Q3224" s="12" t="s">
        <v>8315</v>
      </c>
      <c r="R3224" t="s">
        <v>8316</v>
      </c>
      <c r="S3224" s="16">
        <f t="shared" si="257"/>
        <v>42270.582141203704</v>
      </c>
      <c r="T3224" s="16">
        <f t="shared" si="258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5"/>
        <v>110</v>
      </c>
      <c r="P3225" s="10">
        <f t="shared" si="256"/>
        <v>45.88</v>
      </c>
      <c r="Q3225" s="12" t="s">
        <v>8315</v>
      </c>
      <c r="R3225" t="s">
        <v>8316</v>
      </c>
      <c r="S3225" s="16">
        <f t="shared" si="257"/>
        <v>42206.835370370376</v>
      </c>
      <c r="T3225" s="16">
        <f t="shared" si="258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5"/>
        <v>102</v>
      </c>
      <c r="P3226" s="10">
        <f t="shared" si="256"/>
        <v>141.71</v>
      </c>
      <c r="Q3226" s="12" t="s">
        <v>8315</v>
      </c>
      <c r="R3226" t="s">
        <v>8316</v>
      </c>
      <c r="S3226" s="16">
        <f t="shared" si="257"/>
        <v>42697.850844907407</v>
      </c>
      <c r="T3226" s="16">
        <f t="shared" si="258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5"/>
        <v>102</v>
      </c>
      <c r="P3227" s="10">
        <f t="shared" si="256"/>
        <v>52.49</v>
      </c>
      <c r="Q3227" s="12" t="s">
        <v>8315</v>
      </c>
      <c r="R3227" t="s">
        <v>8316</v>
      </c>
      <c r="S3227" s="16">
        <f t="shared" si="257"/>
        <v>42503.559467592597</v>
      </c>
      <c r="T3227" s="16">
        <f t="shared" si="258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5"/>
        <v>104</v>
      </c>
      <c r="P3228" s="10">
        <f t="shared" si="256"/>
        <v>59.52</v>
      </c>
      <c r="Q3228" s="12" t="s">
        <v>8315</v>
      </c>
      <c r="R3228" t="s">
        <v>8316</v>
      </c>
      <c r="S3228" s="16">
        <f t="shared" si="257"/>
        <v>42277.583472222221</v>
      </c>
      <c r="T3228" s="16">
        <f t="shared" si="258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5"/>
        <v>125</v>
      </c>
      <c r="P3229" s="10">
        <f t="shared" si="256"/>
        <v>50</v>
      </c>
      <c r="Q3229" s="12" t="s">
        <v>8315</v>
      </c>
      <c r="R3229" t="s">
        <v>8316</v>
      </c>
      <c r="S3229" s="16">
        <f t="shared" si="257"/>
        <v>42722.882361111115</v>
      </c>
      <c r="T3229" s="16">
        <f t="shared" si="258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5"/>
        <v>102</v>
      </c>
      <c r="P3230" s="10">
        <f t="shared" si="256"/>
        <v>193.62</v>
      </c>
      <c r="Q3230" s="12" t="s">
        <v>8315</v>
      </c>
      <c r="R3230" t="s">
        <v>8316</v>
      </c>
      <c r="S3230" s="16">
        <f t="shared" si="257"/>
        <v>42323.70930555556</v>
      </c>
      <c r="T3230" s="16">
        <f t="shared" si="258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5"/>
        <v>108</v>
      </c>
      <c r="P3231" s="10">
        <f t="shared" si="256"/>
        <v>106.8</v>
      </c>
      <c r="Q3231" s="12" t="s">
        <v>8315</v>
      </c>
      <c r="R3231" t="s">
        <v>8316</v>
      </c>
      <c r="S3231" s="16">
        <f t="shared" si="257"/>
        <v>41933.291643518518</v>
      </c>
      <c r="T3231" s="16">
        <f t="shared" si="258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5"/>
        <v>110</v>
      </c>
      <c r="P3232" s="10">
        <f t="shared" si="256"/>
        <v>77.22</v>
      </c>
      <c r="Q3232" s="12" t="s">
        <v>8315</v>
      </c>
      <c r="R3232" t="s">
        <v>8316</v>
      </c>
      <c r="S3232" s="16">
        <f t="shared" si="257"/>
        <v>41898.168125000004</v>
      </c>
      <c r="T3232" s="16">
        <f t="shared" si="258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5"/>
        <v>161</v>
      </c>
      <c r="P3233" s="10">
        <f t="shared" si="256"/>
        <v>57.5</v>
      </c>
      <c r="Q3233" s="12" t="s">
        <v>8315</v>
      </c>
      <c r="R3233" t="s">
        <v>8316</v>
      </c>
      <c r="S3233" s="16">
        <f t="shared" si="257"/>
        <v>42446.943831018521</v>
      </c>
      <c r="T3233" s="16">
        <f t="shared" si="258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5"/>
        <v>131</v>
      </c>
      <c r="P3234" s="10">
        <f t="shared" si="256"/>
        <v>50.46</v>
      </c>
      <c r="Q3234" s="12" t="s">
        <v>8315</v>
      </c>
      <c r="R3234" t="s">
        <v>8316</v>
      </c>
      <c r="S3234" s="16">
        <f t="shared" si="257"/>
        <v>42463.81385416667</v>
      </c>
      <c r="T3234" s="16">
        <f t="shared" si="258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5"/>
        <v>119</v>
      </c>
      <c r="P3235" s="10">
        <f t="shared" si="256"/>
        <v>97.38</v>
      </c>
      <c r="Q3235" s="12" t="s">
        <v>8315</v>
      </c>
      <c r="R3235" t="s">
        <v>8316</v>
      </c>
      <c r="S3235" s="16">
        <f t="shared" si="257"/>
        <v>42766.805034722223</v>
      </c>
      <c r="T3235" s="16">
        <f t="shared" si="258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5"/>
        <v>100</v>
      </c>
      <c r="P3236" s="10">
        <f t="shared" si="256"/>
        <v>34.92</v>
      </c>
      <c r="Q3236" s="12" t="s">
        <v>8315</v>
      </c>
      <c r="R3236" t="s">
        <v>8316</v>
      </c>
      <c r="S3236" s="16">
        <f t="shared" si="257"/>
        <v>42734.789444444439</v>
      </c>
      <c r="T3236" s="16">
        <f t="shared" si="258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5"/>
        <v>103</v>
      </c>
      <c r="P3237" s="10">
        <f t="shared" si="256"/>
        <v>85.53</v>
      </c>
      <c r="Q3237" s="12" t="s">
        <v>8315</v>
      </c>
      <c r="R3237" t="s">
        <v>8316</v>
      </c>
      <c r="S3237" s="16">
        <f t="shared" si="257"/>
        <v>42522.347812499997</v>
      </c>
      <c r="T3237" s="16">
        <f t="shared" si="258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5"/>
        <v>101</v>
      </c>
      <c r="P3238" s="10">
        <f t="shared" si="256"/>
        <v>182.91</v>
      </c>
      <c r="Q3238" s="12" t="s">
        <v>8315</v>
      </c>
      <c r="R3238" t="s">
        <v>8316</v>
      </c>
      <c r="S3238" s="16">
        <f t="shared" si="257"/>
        <v>42702.917048611111</v>
      </c>
      <c r="T3238" s="16">
        <f t="shared" si="258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5"/>
        <v>101</v>
      </c>
      <c r="P3239" s="10">
        <f t="shared" si="256"/>
        <v>131.13999999999999</v>
      </c>
      <c r="Q3239" s="12" t="s">
        <v>8315</v>
      </c>
      <c r="R3239" t="s">
        <v>8316</v>
      </c>
      <c r="S3239" s="16">
        <f t="shared" si="257"/>
        <v>42252.474351851852</v>
      </c>
      <c r="T3239" s="16">
        <f t="shared" si="258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5"/>
        <v>112</v>
      </c>
      <c r="P3240" s="10">
        <f t="shared" si="256"/>
        <v>39.81</v>
      </c>
      <c r="Q3240" s="12" t="s">
        <v>8315</v>
      </c>
      <c r="R3240" t="s">
        <v>8316</v>
      </c>
      <c r="S3240" s="16">
        <f t="shared" si="257"/>
        <v>42156.510393518518</v>
      </c>
      <c r="T3240" s="16">
        <f t="shared" si="258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5"/>
        <v>106</v>
      </c>
      <c r="P3241" s="10">
        <f t="shared" si="256"/>
        <v>59.7</v>
      </c>
      <c r="Q3241" s="12" t="s">
        <v>8315</v>
      </c>
      <c r="R3241" t="s">
        <v>8316</v>
      </c>
      <c r="S3241" s="16">
        <f t="shared" si="257"/>
        <v>42278.089039351849</v>
      </c>
      <c r="T3241" s="16">
        <f t="shared" si="258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5"/>
        <v>101</v>
      </c>
      <c r="P3242" s="10">
        <f t="shared" si="256"/>
        <v>88.74</v>
      </c>
      <c r="Q3242" s="12" t="s">
        <v>8315</v>
      </c>
      <c r="R3242" t="s">
        <v>8316</v>
      </c>
      <c r="S3242" s="16">
        <f t="shared" si="257"/>
        <v>42754.693842592591</v>
      </c>
      <c r="T3242" s="16">
        <f t="shared" si="258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5"/>
        <v>115</v>
      </c>
      <c r="P3243" s="10">
        <f t="shared" si="256"/>
        <v>58.69</v>
      </c>
      <c r="Q3243" s="12" t="s">
        <v>8315</v>
      </c>
      <c r="R3243" t="s">
        <v>8316</v>
      </c>
      <c r="S3243" s="16">
        <f t="shared" si="257"/>
        <v>41893.324884259258</v>
      </c>
      <c r="T3243" s="16">
        <f t="shared" si="258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5"/>
        <v>127</v>
      </c>
      <c r="P3244" s="10">
        <f t="shared" si="256"/>
        <v>69.569999999999993</v>
      </c>
      <c r="Q3244" s="12" t="s">
        <v>8315</v>
      </c>
      <c r="R3244" t="s">
        <v>8316</v>
      </c>
      <c r="S3244" s="16">
        <f t="shared" si="257"/>
        <v>41871.755694444444</v>
      </c>
      <c r="T3244" s="16">
        <f t="shared" si="258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5"/>
        <v>103</v>
      </c>
      <c r="P3245" s="10">
        <f t="shared" si="256"/>
        <v>115.87</v>
      </c>
      <c r="Q3245" s="12" t="s">
        <v>8315</v>
      </c>
      <c r="R3245" t="s">
        <v>8316</v>
      </c>
      <c r="S3245" s="16">
        <f t="shared" si="257"/>
        <v>42262.096782407403</v>
      </c>
      <c r="T3245" s="16">
        <f t="shared" si="258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5"/>
        <v>103</v>
      </c>
      <c r="P3246" s="10">
        <f t="shared" si="256"/>
        <v>23.87</v>
      </c>
      <c r="Q3246" s="12" t="s">
        <v>8315</v>
      </c>
      <c r="R3246" t="s">
        <v>8316</v>
      </c>
      <c r="S3246" s="16">
        <f t="shared" si="257"/>
        <v>42675.694236111114</v>
      </c>
      <c r="T3246" s="16">
        <f t="shared" si="258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5"/>
        <v>104</v>
      </c>
      <c r="P3247" s="10">
        <f t="shared" si="256"/>
        <v>81.13</v>
      </c>
      <c r="Q3247" s="12" t="s">
        <v>8315</v>
      </c>
      <c r="R3247" t="s">
        <v>8316</v>
      </c>
      <c r="S3247" s="16">
        <f t="shared" si="257"/>
        <v>42135.60020833333</v>
      </c>
      <c r="T3247" s="16">
        <f t="shared" si="258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5"/>
        <v>111</v>
      </c>
      <c r="P3248" s="10">
        <f t="shared" si="256"/>
        <v>57.63</v>
      </c>
      <c r="Q3248" s="12" t="s">
        <v>8315</v>
      </c>
      <c r="R3248" t="s">
        <v>8316</v>
      </c>
      <c r="S3248" s="16">
        <f t="shared" si="257"/>
        <v>42230.472222222219</v>
      </c>
      <c r="T3248" s="16">
        <f t="shared" si="258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5"/>
        <v>106</v>
      </c>
      <c r="P3249" s="10">
        <f t="shared" si="256"/>
        <v>46.43</v>
      </c>
      <c r="Q3249" s="12" t="s">
        <v>8315</v>
      </c>
      <c r="R3249" t="s">
        <v>8316</v>
      </c>
      <c r="S3249" s="16">
        <f t="shared" si="257"/>
        <v>42167.434166666666</v>
      </c>
      <c r="T3249" s="16">
        <f t="shared" si="258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5"/>
        <v>101</v>
      </c>
      <c r="P3250" s="10">
        <f t="shared" si="256"/>
        <v>60.48</v>
      </c>
      <c r="Q3250" s="12" t="s">
        <v>8315</v>
      </c>
      <c r="R3250" t="s">
        <v>8316</v>
      </c>
      <c r="S3250" s="16">
        <f t="shared" si="257"/>
        <v>42068.888391203705</v>
      </c>
      <c r="T3250" s="16">
        <f t="shared" si="258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5"/>
        <v>105</v>
      </c>
      <c r="P3251" s="10">
        <f t="shared" si="256"/>
        <v>65.58</v>
      </c>
      <c r="Q3251" s="12" t="s">
        <v>8315</v>
      </c>
      <c r="R3251" t="s">
        <v>8316</v>
      </c>
      <c r="S3251" s="16">
        <f t="shared" si="257"/>
        <v>42145.746689814812</v>
      </c>
      <c r="T3251" s="16">
        <f t="shared" si="258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5"/>
        <v>102</v>
      </c>
      <c r="P3252" s="10">
        <f t="shared" si="256"/>
        <v>119.19</v>
      </c>
      <c r="Q3252" s="12" t="s">
        <v>8315</v>
      </c>
      <c r="R3252" t="s">
        <v>8316</v>
      </c>
      <c r="S3252" s="16">
        <f t="shared" si="257"/>
        <v>41918.742175925923</v>
      </c>
      <c r="T3252" s="16">
        <f t="shared" si="258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5"/>
        <v>111</v>
      </c>
      <c r="P3253" s="10">
        <f t="shared" si="256"/>
        <v>83.05</v>
      </c>
      <c r="Q3253" s="12" t="s">
        <v>8315</v>
      </c>
      <c r="R3253" t="s">
        <v>8316</v>
      </c>
      <c r="S3253" s="16">
        <f t="shared" si="257"/>
        <v>42146.731087962966</v>
      </c>
      <c r="T3253" s="16">
        <f t="shared" si="258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5"/>
        <v>128</v>
      </c>
      <c r="P3254" s="10">
        <f t="shared" si="256"/>
        <v>57.52</v>
      </c>
      <c r="Q3254" s="12" t="s">
        <v>8315</v>
      </c>
      <c r="R3254" t="s">
        <v>8316</v>
      </c>
      <c r="S3254" s="16">
        <f t="shared" si="257"/>
        <v>42590.472685185188</v>
      </c>
      <c r="T3254" s="16">
        <f t="shared" si="258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5"/>
        <v>102</v>
      </c>
      <c r="P3255" s="10">
        <f t="shared" si="256"/>
        <v>177.09</v>
      </c>
      <c r="Q3255" s="12" t="s">
        <v>8315</v>
      </c>
      <c r="R3255" t="s">
        <v>8316</v>
      </c>
      <c r="S3255" s="16">
        <f t="shared" si="257"/>
        <v>42602.576712962968</v>
      </c>
      <c r="T3255" s="16">
        <f t="shared" si="258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5"/>
        <v>101</v>
      </c>
      <c r="P3256" s="10">
        <f t="shared" si="256"/>
        <v>70.77</v>
      </c>
      <c r="Q3256" s="12" t="s">
        <v>8315</v>
      </c>
      <c r="R3256" t="s">
        <v>8316</v>
      </c>
      <c r="S3256" s="16">
        <f t="shared" si="257"/>
        <v>42059.085752314815</v>
      </c>
      <c r="T3256" s="16">
        <f t="shared" si="258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5"/>
        <v>175</v>
      </c>
      <c r="P3257" s="10">
        <f t="shared" si="256"/>
        <v>29.17</v>
      </c>
      <c r="Q3257" s="12" t="s">
        <v>8315</v>
      </c>
      <c r="R3257" t="s">
        <v>8316</v>
      </c>
      <c r="S3257" s="16">
        <f t="shared" si="257"/>
        <v>41889.768229166664</v>
      </c>
      <c r="T3257" s="16">
        <f t="shared" si="258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5"/>
        <v>128</v>
      </c>
      <c r="P3258" s="10">
        <f t="shared" si="256"/>
        <v>72.760000000000005</v>
      </c>
      <c r="Q3258" s="12" t="s">
        <v>8315</v>
      </c>
      <c r="R3258" t="s">
        <v>8316</v>
      </c>
      <c r="S3258" s="16">
        <f t="shared" si="257"/>
        <v>42144.573807870373</v>
      </c>
      <c r="T3258" s="16">
        <f t="shared" si="258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5"/>
        <v>106</v>
      </c>
      <c r="P3259" s="10">
        <f t="shared" si="256"/>
        <v>51.85</v>
      </c>
      <c r="Q3259" s="12" t="s">
        <v>8315</v>
      </c>
      <c r="R3259" t="s">
        <v>8316</v>
      </c>
      <c r="S3259" s="16">
        <f t="shared" si="257"/>
        <v>42758.559629629628</v>
      </c>
      <c r="T3259" s="16">
        <f t="shared" si="258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5"/>
        <v>105</v>
      </c>
      <c r="P3260" s="10">
        <f t="shared" si="256"/>
        <v>98.2</v>
      </c>
      <c r="Q3260" s="12" t="s">
        <v>8315</v>
      </c>
      <c r="R3260" t="s">
        <v>8316</v>
      </c>
      <c r="S3260" s="16">
        <f t="shared" si="257"/>
        <v>41982.887280092589</v>
      </c>
      <c r="T3260" s="16">
        <f t="shared" si="258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5"/>
        <v>106</v>
      </c>
      <c r="P3261" s="10">
        <f t="shared" si="256"/>
        <v>251.74</v>
      </c>
      <c r="Q3261" s="12" t="s">
        <v>8315</v>
      </c>
      <c r="R3261" t="s">
        <v>8316</v>
      </c>
      <c r="S3261" s="16">
        <f t="shared" si="257"/>
        <v>42614.760937500003</v>
      </c>
      <c r="T3261" s="16">
        <f t="shared" si="258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5"/>
        <v>109</v>
      </c>
      <c r="P3262" s="10">
        <f t="shared" si="256"/>
        <v>74.819999999999993</v>
      </c>
      <c r="Q3262" s="12" t="s">
        <v>8315</v>
      </c>
      <c r="R3262" t="s">
        <v>8316</v>
      </c>
      <c r="S3262" s="16">
        <f t="shared" si="257"/>
        <v>42303.672662037032</v>
      </c>
      <c r="T3262" s="16">
        <f t="shared" si="258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5"/>
        <v>100</v>
      </c>
      <c r="P3263" s="10">
        <f t="shared" si="256"/>
        <v>67.650000000000006</v>
      </c>
      <c r="Q3263" s="12" t="s">
        <v>8315</v>
      </c>
      <c r="R3263" t="s">
        <v>8316</v>
      </c>
      <c r="S3263" s="16">
        <f t="shared" si="257"/>
        <v>42171.725416666668</v>
      </c>
      <c r="T3263" s="16">
        <f t="shared" si="258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5"/>
        <v>103</v>
      </c>
      <c r="P3264" s="10">
        <f t="shared" si="256"/>
        <v>93.81</v>
      </c>
      <c r="Q3264" s="12" t="s">
        <v>8315</v>
      </c>
      <c r="R3264" t="s">
        <v>8316</v>
      </c>
      <c r="S3264" s="16">
        <f t="shared" si="257"/>
        <v>41964.315532407403</v>
      </c>
      <c r="T3264" s="16">
        <f t="shared" si="258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5"/>
        <v>112</v>
      </c>
      <c r="P3265" s="10">
        <f t="shared" si="256"/>
        <v>41.24</v>
      </c>
      <c r="Q3265" s="12" t="s">
        <v>8315</v>
      </c>
      <c r="R3265" t="s">
        <v>8316</v>
      </c>
      <c r="S3265" s="16">
        <f t="shared" si="257"/>
        <v>42284.516064814816</v>
      </c>
      <c r="T3265" s="16">
        <f t="shared" si="258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5"/>
        <v>103</v>
      </c>
      <c r="P3266" s="10">
        <f t="shared" si="256"/>
        <v>52.55</v>
      </c>
      <c r="Q3266" s="12" t="s">
        <v>8315</v>
      </c>
      <c r="R3266" t="s">
        <v>8316</v>
      </c>
      <c r="S3266" s="16">
        <f t="shared" si="257"/>
        <v>42016.800208333334</v>
      </c>
      <c r="T3266" s="16">
        <f t="shared" si="258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10">
        <f t="shared" si="256"/>
        <v>70.290000000000006</v>
      </c>
      <c r="Q3267" s="12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ref="O3273:O3336" si="260">ROUND(E3273/D3273*100,0)</f>
        <v>130</v>
      </c>
      <c r="P3273" s="10">
        <f t="shared" ref="P3273:P3336" si="261">IFERROR(ROUND(E3273/L3273,2),0)</f>
        <v>38.24</v>
      </c>
      <c r="Q3273" s="12" t="s">
        <v>8315</v>
      </c>
      <c r="R3273" t="s">
        <v>8316</v>
      </c>
      <c r="S3273" s="16">
        <f t="shared" ref="S3273:S3336" si="262">(((J3273/60)/60)/24)+DATE(1970,1,1)</f>
        <v>41915.437210648146</v>
      </c>
      <c r="T3273" s="16">
        <f t="shared" ref="T3273:T3336" si="263">(((I3273/60)/60)/24)+DATE(1970,1,1)</f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60"/>
        <v>154</v>
      </c>
      <c r="P3274" s="10">
        <f t="shared" si="261"/>
        <v>106.5</v>
      </c>
      <c r="Q3274" s="12" t="s">
        <v>8315</v>
      </c>
      <c r="R3274" t="s">
        <v>8316</v>
      </c>
      <c r="S3274" s="16">
        <f t="shared" si="262"/>
        <v>42284.500104166669</v>
      </c>
      <c r="T3274" s="16">
        <f t="shared" si="263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60"/>
        <v>107</v>
      </c>
      <c r="P3275" s="10">
        <f t="shared" si="261"/>
        <v>204.57</v>
      </c>
      <c r="Q3275" s="12" t="s">
        <v>8315</v>
      </c>
      <c r="R3275" t="s">
        <v>8316</v>
      </c>
      <c r="S3275" s="16">
        <f t="shared" si="262"/>
        <v>42611.801412037035</v>
      </c>
      <c r="T3275" s="16">
        <f t="shared" si="263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60"/>
        <v>101</v>
      </c>
      <c r="P3276" s="10">
        <f t="shared" si="261"/>
        <v>54.91</v>
      </c>
      <c r="Q3276" s="12" t="s">
        <v>8315</v>
      </c>
      <c r="R3276" t="s">
        <v>8316</v>
      </c>
      <c r="S3276" s="16">
        <f t="shared" si="262"/>
        <v>42400.704537037032</v>
      </c>
      <c r="T3276" s="16">
        <f t="shared" si="263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60"/>
        <v>100</v>
      </c>
      <c r="P3277" s="10">
        <f t="shared" si="261"/>
        <v>150.41999999999999</v>
      </c>
      <c r="Q3277" s="12" t="s">
        <v>8315</v>
      </c>
      <c r="R3277" t="s">
        <v>8316</v>
      </c>
      <c r="S3277" s="16">
        <f t="shared" si="262"/>
        <v>42017.88045138889</v>
      </c>
      <c r="T3277" s="16">
        <f t="shared" si="263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60"/>
        <v>117</v>
      </c>
      <c r="P3278" s="10">
        <f t="shared" si="261"/>
        <v>52.58</v>
      </c>
      <c r="Q3278" s="12" t="s">
        <v>8315</v>
      </c>
      <c r="R3278" t="s">
        <v>8316</v>
      </c>
      <c r="S3278" s="16">
        <f t="shared" si="262"/>
        <v>42426.949988425928</v>
      </c>
      <c r="T3278" s="16">
        <f t="shared" si="263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60"/>
        <v>109</v>
      </c>
      <c r="P3279" s="10">
        <f t="shared" si="261"/>
        <v>54.3</v>
      </c>
      <c r="Q3279" s="12" t="s">
        <v>8315</v>
      </c>
      <c r="R3279" t="s">
        <v>8316</v>
      </c>
      <c r="S3279" s="16">
        <f t="shared" si="262"/>
        <v>41931.682939814818</v>
      </c>
      <c r="T3279" s="16">
        <f t="shared" si="263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60"/>
        <v>103</v>
      </c>
      <c r="P3280" s="10">
        <f t="shared" si="261"/>
        <v>76.03</v>
      </c>
      <c r="Q3280" s="12" t="s">
        <v>8315</v>
      </c>
      <c r="R3280" t="s">
        <v>8316</v>
      </c>
      <c r="S3280" s="16">
        <f t="shared" si="262"/>
        <v>42124.848414351851</v>
      </c>
      <c r="T3280" s="16">
        <f t="shared" si="263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60"/>
        <v>114</v>
      </c>
      <c r="P3281" s="10">
        <f t="shared" si="261"/>
        <v>105.21</v>
      </c>
      <c r="Q3281" s="12" t="s">
        <v>8315</v>
      </c>
      <c r="R3281" t="s">
        <v>8316</v>
      </c>
      <c r="S3281" s="16">
        <f t="shared" si="262"/>
        <v>42431.102534722217</v>
      </c>
      <c r="T3281" s="16">
        <f t="shared" si="263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60"/>
        <v>103</v>
      </c>
      <c r="P3282" s="10">
        <f t="shared" si="261"/>
        <v>68.67</v>
      </c>
      <c r="Q3282" s="12" t="s">
        <v>8315</v>
      </c>
      <c r="R3282" t="s">
        <v>8316</v>
      </c>
      <c r="S3282" s="16">
        <f t="shared" si="262"/>
        <v>42121.756921296299</v>
      </c>
      <c r="T3282" s="16">
        <f t="shared" si="263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60"/>
        <v>122</v>
      </c>
      <c r="P3283" s="10">
        <f t="shared" si="261"/>
        <v>129.36000000000001</v>
      </c>
      <c r="Q3283" s="12" t="s">
        <v>8315</v>
      </c>
      <c r="R3283" t="s">
        <v>8316</v>
      </c>
      <c r="S3283" s="16">
        <f t="shared" si="262"/>
        <v>42219.019733796296</v>
      </c>
      <c r="T3283" s="16">
        <f t="shared" si="263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60"/>
        <v>103</v>
      </c>
      <c r="P3284" s="10">
        <f t="shared" si="261"/>
        <v>134.26</v>
      </c>
      <c r="Q3284" s="12" t="s">
        <v>8315</v>
      </c>
      <c r="R3284" t="s">
        <v>8316</v>
      </c>
      <c r="S3284" s="16">
        <f t="shared" si="262"/>
        <v>42445.19430555556</v>
      </c>
      <c r="T3284" s="16">
        <f t="shared" si="263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60"/>
        <v>105</v>
      </c>
      <c r="P3285" s="10">
        <f t="shared" si="261"/>
        <v>17.829999999999998</v>
      </c>
      <c r="Q3285" s="12" t="s">
        <v>8315</v>
      </c>
      <c r="R3285" t="s">
        <v>8316</v>
      </c>
      <c r="S3285" s="16">
        <f t="shared" si="262"/>
        <v>42379.74418981481</v>
      </c>
      <c r="T3285" s="16">
        <f t="shared" si="263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60"/>
        <v>102</v>
      </c>
      <c r="P3286" s="10">
        <f t="shared" si="261"/>
        <v>203.2</v>
      </c>
      <c r="Q3286" s="12" t="s">
        <v>8315</v>
      </c>
      <c r="R3286" t="s">
        <v>8316</v>
      </c>
      <c r="S3286" s="16">
        <f t="shared" si="262"/>
        <v>42380.884872685187</v>
      </c>
      <c r="T3286" s="16">
        <f t="shared" si="263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60"/>
        <v>112</v>
      </c>
      <c r="P3287" s="10">
        <f t="shared" si="261"/>
        <v>69.19</v>
      </c>
      <c r="Q3287" s="12" t="s">
        <v>8315</v>
      </c>
      <c r="R3287" t="s">
        <v>8316</v>
      </c>
      <c r="S3287" s="16">
        <f t="shared" si="262"/>
        <v>42762.942430555559</v>
      </c>
      <c r="T3287" s="16">
        <f t="shared" si="263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60"/>
        <v>102</v>
      </c>
      <c r="P3288" s="10">
        <f t="shared" si="261"/>
        <v>125.12</v>
      </c>
      <c r="Q3288" s="12" t="s">
        <v>8315</v>
      </c>
      <c r="R3288" t="s">
        <v>8316</v>
      </c>
      <c r="S3288" s="16">
        <f t="shared" si="262"/>
        <v>42567.840069444443</v>
      </c>
      <c r="T3288" s="16">
        <f t="shared" si="263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0"/>
        <v>100</v>
      </c>
      <c r="P3289" s="10">
        <f t="shared" si="261"/>
        <v>73.53</v>
      </c>
      <c r="Q3289" s="12" t="s">
        <v>8315</v>
      </c>
      <c r="R3289" t="s">
        <v>8316</v>
      </c>
      <c r="S3289" s="16">
        <f t="shared" si="262"/>
        <v>42311.750324074077</v>
      </c>
      <c r="T3289" s="16">
        <f t="shared" si="263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60"/>
        <v>100</v>
      </c>
      <c r="P3290" s="10">
        <f t="shared" si="261"/>
        <v>48.44</v>
      </c>
      <c r="Q3290" s="12" t="s">
        <v>8315</v>
      </c>
      <c r="R3290" t="s">
        <v>8316</v>
      </c>
      <c r="S3290" s="16">
        <f t="shared" si="262"/>
        <v>42505.774479166663</v>
      </c>
      <c r="T3290" s="16">
        <f t="shared" si="263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60"/>
        <v>133</v>
      </c>
      <c r="P3291" s="10">
        <f t="shared" si="261"/>
        <v>26.61</v>
      </c>
      <c r="Q3291" s="12" t="s">
        <v>8315</v>
      </c>
      <c r="R3291" t="s">
        <v>8316</v>
      </c>
      <c r="S3291" s="16">
        <f t="shared" si="262"/>
        <v>42758.368078703701</v>
      </c>
      <c r="T3291" s="16">
        <f t="shared" si="263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60"/>
        <v>121</v>
      </c>
      <c r="P3292" s="10">
        <f t="shared" si="261"/>
        <v>33.67</v>
      </c>
      <c r="Q3292" s="12" t="s">
        <v>8315</v>
      </c>
      <c r="R3292" t="s">
        <v>8316</v>
      </c>
      <c r="S3292" s="16">
        <f t="shared" si="262"/>
        <v>42775.51494212963</v>
      </c>
      <c r="T3292" s="16">
        <f t="shared" si="263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60"/>
        <v>114</v>
      </c>
      <c r="P3293" s="10">
        <f t="shared" si="261"/>
        <v>40.71</v>
      </c>
      <c r="Q3293" s="12" t="s">
        <v>8315</v>
      </c>
      <c r="R3293" t="s">
        <v>8316</v>
      </c>
      <c r="S3293" s="16">
        <f t="shared" si="262"/>
        <v>42232.702546296292</v>
      </c>
      <c r="T3293" s="16">
        <f t="shared" si="263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60"/>
        <v>286</v>
      </c>
      <c r="P3294" s="10">
        <f t="shared" si="261"/>
        <v>19.27</v>
      </c>
      <c r="Q3294" s="12" t="s">
        <v>8315</v>
      </c>
      <c r="R3294" t="s">
        <v>8316</v>
      </c>
      <c r="S3294" s="16">
        <f t="shared" si="262"/>
        <v>42282.770231481481</v>
      </c>
      <c r="T3294" s="16">
        <f t="shared" si="263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60"/>
        <v>170</v>
      </c>
      <c r="P3295" s="10">
        <f t="shared" si="261"/>
        <v>84.29</v>
      </c>
      <c r="Q3295" s="12" t="s">
        <v>8315</v>
      </c>
      <c r="R3295" t="s">
        <v>8316</v>
      </c>
      <c r="S3295" s="16">
        <f t="shared" si="262"/>
        <v>42768.425370370373</v>
      </c>
      <c r="T3295" s="16">
        <f t="shared" si="263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60"/>
        <v>118</v>
      </c>
      <c r="P3296" s="10">
        <f t="shared" si="261"/>
        <v>29.58</v>
      </c>
      <c r="Q3296" s="12" t="s">
        <v>8315</v>
      </c>
      <c r="R3296" t="s">
        <v>8316</v>
      </c>
      <c r="S3296" s="16">
        <f t="shared" si="262"/>
        <v>42141.541134259256</v>
      </c>
      <c r="T3296" s="16">
        <f t="shared" si="263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0"/>
        <v>103</v>
      </c>
      <c r="P3297" s="10">
        <f t="shared" si="261"/>
        <v>26.67</v>
      </c>
      <c r="Q3297" s="12" t="s">
        <v>8315</v>
      </c>
      <c r="R3297" t="s">
        <v>8316</v>
      </c>
      <c r="S3297" s="16">
        <f t="shared" si="262"/>
        <v>42609.442465277782</v>
      </c>
      <c r="T3297" s="16">
        <f t="shared" si="263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60"/>
        <v>144</v>
      </c>
      <c r="P3298" s="10">
        <f t="shared" si="261"/>
        <v>45.98</v>
      </c>
      <c r="Q3298" s="12" t="s">
        <v>8315</v>
      </c>
      <c r="R3298" t="s">
        <v>8316</v>
      </c>
      <c r="S3298" s="16">
        <f t="shared" si="262"/>
        <v>42309.756620370375</v>
      </c>
      <c r="T3298" s="16">
        <f t="shared" si="263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0"/>
        <v>100</v>
      </c>
      <c r="P3299" s="10">
        <f t="shared" si="261"/>
        <v>125.09</v>
      </c>
      <c r="Q3299" s="12" t="s">
        <v>8315</v>
      </c>
      <c r="R3299" t="s">
        <v>8316</v>
      </c>
      <c r="S3299" s="16">
        <f t="shared" si="262"/>
        <v>42193.771481481483</v>
      </c>
      <c r="T3299" s="16">
        <f t="shared" si="263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0"/>
        <v>102</v>
      </c>
      <c r="P3300" s="10">
        <f t="shared" si="261"/>
        <v>141.29</v>
      </c>
      <c r="Q3300" s="12" t="s">
        <v>8315</v>
      </c>
      <c r="R3300" t="s">
        <v>8316</v>
      </c>
      <c r="S3300" s="16">
        <f t="shared" si="262"/>
        <v>42239.957962962959</v>
      </c>
      <c r="T3300" s="16">
        <f t="shared" si="263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0"/>
        <v>116</v>
      </c>
      <c r="P3301" s="10">
        <f t="shared" si="261"/>
        <v>55.33</v>
      </c>
      <c r="Q3301" s="12" t="s">
        <v>8315</v>
      </c>
      <c r="R3301" t="s">
        <v>8316</v>
      </c>
      <c r="S3301" s="16">
        <f t="shared" si="262"/>
        <v>42261.917395833334</v>
      </c>
      <c r="T3301" s="16">
        <f t="shared" si="263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0"/>
        <v>136</v>
      </c>
      <c r="P3302" s="10">
        <f t="shared" si="261"/>
        <v>46.42</v>
      </c>
      <c r="Q3302" s="12" t="s">
        <v>8315</v>
      </c>
      <c r="R3302" t="s">
        <v>8316</v>
      </c>
      <c r="S3302" s="16">
        <f t="shared" si="262"/>
        <v>42102.743773148148</v>
      </c>
      <c r="T3302" s="16">
        <f t="shared" si="263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0"/>
        <v>133</v>
      </c>
      <c r="P3303" s="10">
        <f t="shared" si="261"/>
        <v>57.2</v>
      </c>
      <c r="Q3303" s="12" t="s">
        <v>8315</v>
      </c>
      <c r="R3303" t="s">
        <v>8316</v>
      </c>
      <c r="S3303" s="16">
        <f t="shared" si="262"/>
        <v>42538.73583333334</v>
      </c>
      <c r="T3303" s="16">
        <f t="shared" si="263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0"/>
        <v>103</v>
      </c>
      <c r="P3304" s="10">
        <f t="shared" si="261"/>
        <v>173.7</v>
      </c>
      <c r="Q3304" s="12" t="s">
        <v>8315</v>
      </c>
      <c r="R3304" t="s">
        <v>8316</v>
      </c>
      <c r="S3304" s="16">
        <f t="shared" si="262"/>
        <v>42681.35157407407</v>
      </c>
      <c r="T3304" s="16">
        <f t="shared" si="263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0"/>
        <v>116</v>
      </c>
      <c r="P3305" s="10">
        <f t="shared" si="261"/>
        <v>59.6</v>
      </c>
      <c r="Q3305" s="12" t="s">
        <v>8315</v>
      </c>
      <c r="R3305" t="s">
        <v>8316</v>
      </c>
      <c r="S3305" s="16">
        <f t="shared" si="262"/>
        <v>42056.65143518518</v>
      </c>
      <c r="T3305" s="16">
        <f t="shared" si="263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0"/>
        <v>105</v>
      </c>
      <c r="P3306" s="10">
        <f t="shared" si="261"/>
        <v>89.59</v>
      </c>
      <c r="Q3306" s="12" t="s">
        <v>8315</v>
      </c>
      <c r="R3306" t="s">
        <v>8316</v>
      </c>
      <c r="S3306" s="16">
        <f t="shared" si="262"/>
        <v>42696.624444444446</v>
      </c>
      <c r="T3306" s="16">
        <f t="shared" si="263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0"/>
        <v>102</v>
      </c>
      <c r="P3307" s="10">
        <f t="shared" si="261"/>
        <v>204.05</v>
      </c>
      <c r="Q3307" s="12" t="s">
        <v>8315</v>
      </c>
      <c r="R3307" t="s">
        <v>8316</v>
      </c>
      <c r="S3307" s="16">
        <f t="shared" si="262"/>
        <v>42186.855879629627</v>
      </c>
      <c r="T3307" s="16">
        <f t="shared" si="263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0"/>
        <v>175</v>
      </c>
      <c r="P3308" s="10">
        <f t="shared" si="261"/>
        <v>48.7</v>
      </c>
      <c r="Q3308" s="12" t="s">
        <v>8315</v>
      </c>
      <c r="R3308" t="s">
        <v>8316</v>
      </c>
      <c r="S3308" s="16">
        <f t="shared" si="262"/>
        <v>42493.219236111108</v>
      </c>
      <c r="T3308" s="16">
        <f t="shared" si="263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0"/>
        <v>107</v>
      </c>
      <c r="P3309" s="10">
        <f t="shared" si="261"/>
        <v>53.34</v>
      </c>
      <c r="Q3309" s="12" t="s">
        <v>8315</v>
      </c>
      <c r="R3309" t="s">
        <v>8316</v>
      </c>
      <c r="S3309" s="16">
        <f t="shared" si="262"/>
        <v>42475.057164351849</v>
      </c>
      <c r="T3309" s="16">
        <f t="shared" si="263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0"/>
        <v>122</v>
      </c>
      <c r="P3310" s="10">
        <f t="shared" si="261"/>
        <v>75.09</v>
      </c>
      <c r="Q3310" s="12" t="s">
        <v>8315</v>
      </c>
      <c r="R3310" t="s">
        <v>8316</v>
      </c>
      <c r="S3310" s="16">
        <f t="shared" si="262"/>
        <v>42452.876909722225</v>
      </c>
      <c r="T3310" s="16">
        <f t="shared" si="263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0"/>
        <v>159</v>
      </c>
      <c r="P3311" s="10">
        <f t="shared" si="261"/>
        <v>18</v>
      </c>
      <c r="Q3311" s="12" t="s">
        <v>8315</v>
      </c>
      <c r="R3311" t="s">
        <v>8316</v>
      </c>
      <c r="S3311" s="16">
        <f t="shared" si="262"/>
        <v>42628.650208333333</v>
      </c>
      <c r="T3311" s="16">
        <f t="shared" si="263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0"/>
        <v>100</v>
      </c>
      <c r="P3312" s="10">
        <f t="shared" si="261"/>
        <v>209.84</v>
      </c>
      <c r="Q3312" s="12" t="s">
        <v>8315</v>
      </c>
      <c r="R3312" t="s">
        <v>8316</v>
      </c>
      <c r="S3312" s="16">
        <f t="shared" si="262"/>
        <v>42253.928530092591</v>
      </c>
      <c r="T3312" s="16">
        <f t="shared" si="263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0"/>
        <v>110</v>
      </c>
      <c r="P3313" s="10">
        <f t="shared" si="261"/>
        <v>61.02</v>
      </c>
      <c r="Q3313" s="12" t="s">
        <v>8315</v>
      </c>
      <c r="R3313" t="s">
        <v>8316</v>
      </c>
      <c r="S3313" s="16">
        <f t="shared" si="262"/>
        <v>42264.29178240741</v>
      </c>
      <c r="T3313" s="16">
        <f t="shared" si="263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0"/>
        <v>100</v>
      </c>
      <c r="P3314" s="10">
        <f t="shared" si="261"/>
        <v>61</v>
      </c>
      <c r="Q3314" s="12" t="s">
        <v>8315</v>
      </c>
      <c r="R3314" t="s">
        <v>8316</v>
      </c>
      <c r="S3314" s="16">
        <f t="shared" si="262"/>
        <v>42664.809560185182</v>
      </c>
      <c r="T3314" s="16">
        <f t="shared" si="263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0"/>
        <v>116</v>
      </c>
      <c r="P3315" s="10">
        <f t="shared" si="261"/>
        <v>80.03</v>
      </c>
      <c r="Q3315" s="12" t="s">
        <v>8315</v>
      </c>
      <c r="R3315" t="s">
        <v>8316</v>
      </c>
      <c r="S3315" s="16">
        <f t="shared" si="262"/>
        <v>42382.244409722218</v>
      </c>
      <c r="T3315" s="16">
        <f t="shared" si="263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0"/>
        <v>211</v>
      </c>
      <c r="P3316" s="10">
        <f t="shared" si="261"/>
        <v>29.07</v>
      </c>
      <c r="Q3316" s="12" t="s">
        <v>8315</v>
      </c>
      <c r="R3316" t="s">
        <v>8316</v>
      </c>
      <c r="S3316" s="16">
        <f t="shared" si="262"/>
        <v>42105.267488425925</v>
      </c>
      <c r="T3316" s="16">
        <f t="shared" si="263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0"/>
        <v>110</v>
      </c>
      <c r="P3317" s="10">
        <f t="shared" si="261"/>
        <v>49.44</v>
      </c>
      <c r="Q3317" s="12" t="s">
        <v>8315</v>
      </c>
      <c r="R3317" t="s">
        <v>8316</v>
      </c>
      <c r="S3317" s="16">
        <f t="shared" si="262"/>
        <v>42466.303715277783</v>
      </c>
      <c r="T3317" s="16">
        <f t="shared" si="263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0"/>
        <v>100</v>
      </c>
      <c r="P3318" s="10">
        <f t="shared" si="261"/>
        <v>93.98</v>
      </c>
      <c r="Q3318" s="12" t="s">
        <v>8315</v>
      </c>
      <c r="R3318" t="s">
        <v>8316</v>
      </c>
      <c r="S3318" s="16">
        <f t="shared" si="262"/>
        <v>41826.871238425927</v>
      </c>
      <c r="T3318" s="16">
        <f t="shared" si="263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0"/>
        <v>106</v>
      </c>
      <c r="P3319" s="10">
        <f t="shared" si="261"/>
        <v>61.94</v>
      </c>
      <c r="Q3319" s="12" t="s">
        <v>8315</v>
      </c>
      <c r="R3319" t="s">
        <v>8316</v>
      </c>
      <c r="S3319" s="16">
        <f t="shared" si="262"/>
        <v>42499.039629629624</v>
      </c>
      <c r="T3319" s="16">
        <f t="shared" si="263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0"/>
        <v>126</v>
      </c>
      <c r="P3320" s="10">
        <f t="shared" si="261"/>
        <v>78.5</v>
      </c>
      <c r="Q3320" s="12" t="s">
        <v>8315</v>
      </c>
      <c r="R3320" t="s">
        <v>8316</v>
      </c>
      <c r="S3320" s="16">
        <f t="shared" si="262"/>
        <v>42431.302002314813</v>
      </c>
      <c r="T3320" s="16">
        <f t="shared" si="263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0"/>
        <v>108</v>
      </c>
      <c r="P3321" s="10">
        <f t="shared" si="261"/>
        <v>33.75</v>
      </c>
      <c r="Q3321" s="12" t="s">
        <v>8315</v>
      </c>
      <c r="R3321" t="s">
        <v>8316</v>
      </c>
      <c r="S3321" s="16">
        <f t="shared" si="262"/>
        <v>41990.585486111115</v>
      </c>
      <c r="T3321" s="16">
        <f t="shared" si="263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0"/>
        <v>101</v>
      </c>
      <c r="P3322" s="10">
        <f t="shared" si="261"/>
        <v>66.45</v>
      </c>
      <c r="Q3322" s="12" t="s">
        <v>8315</v>
      </c>
      <c r="R3322" t="s">
        <v>8316</v>
      </c>
      <c r="S3322" s="16">
        <f t="shared" si="262"/>
        <v>42513.045798611114</v>
      </c>
      <c r="T3322" s="16">
        <f t="shared" si="263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0"/>
        <v>107</v>
      </c>
      <c r="P3323" s="10">
        <f t="shared" si="261"/>
        <v>35.799999999999997</v>
      </c>
      <c r="Q3323" s="12" t="s">
        <v>8315</v>
      </c>
      <c r="R3323" t="s">
        <v>8316</v>
      </c>
      <c r="S3323" s="16">
        <f t="shared" si="262"/>
        <v>41914.100289351853</v>
      </c>
      <c r="T3323" s="16">
        <f t="shared" si="263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0"/>
        <v>102</v>
      </c>
      <c r="P3324" s="10">
        <f t="shared" si="261"/>
        <v>145.65</v>
      </c>
      <c r="Q3324" s="12" t="s">
        <v>8315</v>
      </c>
      <c r="R3324" t="s">
        <v>8316</v>
      </c>
      <c r="S3324" s="16">
        <f t="shared" si="262"/>
        <v>42521.010370370372</v>
      </c>
      <c r="T3324" s="16">
        <f t="shared" si="263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0"/>
        <v>126</v>
      </c>
      <c r="P3325" s="10">
        <f t="shared" si="261"/>
        <v>25.69</v>
      </c>
      <c r="Q3325" s="12" t="s">
        <v>8315</v>
      </c>
      <c r="R3325" t="s">
        <v>8316</v>
      </c>
      <c r="S3325" s="16">
        <f t="shared" si="262"/>
        <v>42608.36583333333</v>
      </c>
      <c r="T3325" s="16">
        <f t="shared" si="263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0"/>
        <v>102</v>
      </c>
      <c r="P3326" s="10">
        <f t="shared" si="261"/>
        <v>152.5</v>
      </c>
      <c r="Q3326" s="12" t="s">
        <v>8315</v>
      </c>
      <c r="R3326" t="s">
        <v>8316</v>
      </c>
      <c r="S3326" s="16">
        <f t="shared" si="262"/>
        <v>42512.58321759259</v>
      </c>
      <c r="T3326" s="16">
        <f t="shared" si="263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0"/>
        <v>113</v>
      </c>
      <c r="P3327" s="10">
        <f t="shared" si="261"/>
        <v>30</v>
      </c>
      <c r="Q3327" s="12" t="s">
        <v>8315</v>
      </c>
      <c r="R3327" t="s">
        <v>8316</v>
      </c>
      <c r="S3327" s="16">
        <f t="shared" si="262"/>
        <v>42064.785613425927</v>
      </c>
      <c r="T3327" s="16">
        <f t="shared" si="263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0"/>
        <v>101</v>
      </c>
      <c r="P3328" s="10">
        <f t="shared" si="261"/>
        <v>142.28</v>
      </c>
      <c r="Q3328" s="12" t="s">
        <v>8315</v>
      </c>
      <c r="R3328" t="s">
        <v>8316</v>
      </c>
      <c r="S3328" s="16">
        <f t="shared" si="262"/>
        <v>42041.714178240742</v>
      </c>
      <c r="T3328" s="16">
        <f t="shared" si="263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0"/>
        <v>101</v>
      </c>
      <c r="P3329" s="10">
        <f t="shared" si="261"/>
        <v>24.55</v>
      </c>
      <c r="Q3329" s="12" t="s">
        <v>8315</v>
      </c>
      <c r="R3329" t="s">
        <v>8316</v>
      </c>
      <c r="S3329" s="16">
        <f t="shared" si="262"/>
        <v>42468.374606481477</v>
      </c>
      <c r="T3329" s="16">
        <f t="shared" si="263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60"/>
        <v>146</v>
      </c>
      <c r="P3330" s="10">
        <f t="shared" si="261"/>
        <v>292.77999999999997</v>
      </c>
      <c r="Q3330" s="12" t="s">
        <v>8315</v>
      </c>
      <c r="R3330" t="s">
        <v>8316</v>
      </c>
      <c r="S3330" s="16">
        <f t="shared" si="262"/>
        <v>41822.57503472222</v>
      </c>
      <c r="T3330" s="16">
        <f t="shared" si="263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10">
        <f t="shared" si="261"/>
        <v>44.92</v>
      </c>
      <c r="Q3331" s="12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ref="O3337:O3400" si="265">ROUND(E3337/D3337*100,0)</f>
        <v>100</v>
      </c>
      <c r="P3337" s="10">
        <f t="shared" ref="P3337:P3400" si="266">IFERROR(ROUND(E3337/L3337,2),0)</f>
        <v>79.62</v>
      </c>
      <c r="Q3337" s="12" t="s">
        <v>8315</v>
      </c>
      <c r="R3337" t="s">
        <v>8316</v>
      </c>
      <c r="S3337" s="16">
        <f t="shared" ref="S3337:S3400" si="267">(((J3337/60)/60)/24)+DATE(1970,1,1)</f>
        <v>41827.674143518518</v>
      </c>
      <c r="T3337" s="16">
        <f t="shared" ref="T3337:T3400" si="268">(((I3337/60)/60)/24)+DATE(1970,1,1)</f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5"/>
        <v>100</v>
      </c>
      <c r="P3338" s="10">
        <f t="shared" si="266"/>
        <v>27.78</v>
      </c>
      <c r="Q3338" s="12" t="s">
        <v>8315</v>
      </c>
      <c r="R3338" t="s">
        <v>8316</v>
      </c>
      <c r="S3338" s="16">
        <f t="shared" si="267"/>
        <v>42437.398680555561</v>
      </c>
      <c r="T3338" s="16">
        <f t="shared" si="268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5"/>
        <v>110</v>
      </c>
      <c r="P3339" s="10">
        <f t="shared" si="266"/>
        <v>81.03</v>
      </c>
      <c r="Q3339" s="12" t="s">
        <v>8315</v>
      </c>
      <c r="R3339" t="s">
        <v>8316</v>
      </c>
      <c r="S3339" s="16">
        <f t="shared" si="267"/>
        <v>41901.282025462962</v>
      </c>
      <c r="T3339" s="16">
        <f t="shared" si="268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5"/>
        <v>102</v>
      </c>
      <c r="P3340" s="10">
        <f t="shared" si="266"/>
        <v>136.85</v>
      </c>
      <c r="Q3340" s="12" t="s">
        <v>8315</v>
      </c>
      <c r="R3340" t="s">
        <v>8316</v>
      </c>
      <c r="S3340" s="16">
        <f t="shared" si="267"/>
        <v>42769.574999999997</v>
      </c>
      <c r="T3340" s="16">
        <f t="shared" si="268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5"/>
        <v>104</v>
      </c>
      <c r="P3341" s="10">
        <f t="shared" si="266"/>
        <v>177.62</v>
      </c>
      <c r="Q3341" s="12" t="s">
        <v>8315</v>
      </c>
      <c r="R3341" t="s">
        <v>8316</v>
      </c>
      <c r="S3341" s="16">
        <f t="shared" si="267"/>
        <v>42549.665717592594</v>
      </c>
      <c r="T3341" s="16">
        <f t="shared" si="268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5"/>
        <v>138</v>
      </c>
      <c r="P3342" s="10">
        <f t="shared" si="266"/>
        <v>109.08</v>
      </c>
      <c r="Q3342" s="12" t="s">
        <v>8315</v>
      </c>
      <c r="R3342" t="s">
        <v>8316</v>
      </c>
      <c r="S3342" s="16">
        <f t="shared" si="267"/>
        <v>42685.974004629628</v>
      </c>
      <c r="T3342" s="16">
        <f t="shared" si="268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5"/>
        <v>100</v>
      </c>
      <c r="P3343" s="10">
        <f t="shared" si="266"/>
        <v>119.64</v>
      </c>
      <c r="Q3343" s="12" t="s">
        <v>8315</v>
      </c>
      <c r="R3343" t="s">
        <v>8316</v>
      </c>
      <c r="S3343" s="16">
        <f t="shared" si="267"/>
        <v>42510.798854166671</v>
      </c>
      <c r="T3343" s="16">
        <f t="shared" si="268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5"/>
        <v>102</v>
      </c>
      <c r="P3344" s="10">
        <f t="shared" si="266"/>
        <v>78.209999999999994</v>
      </c>
      <c r="Q3344" s="12" t="s">
        <v>8315</v>
      </c>
      <c r="R3344" t="s">
        <v>8316</v>
      </c>
      <c r="S3344" s="16">
        <f t="shared" si="267"/>
        <v>42062.296412037031</v>
      </c>
      <c r="T3344" s="16">
        <f t="shared" si="268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5"/>
        <v>171</v>
      </c>
      <c r="P3345" s="10">
        <f t="shared" si="266"/>
        <v>52.17</v>
      </c>
      <c r="Q3345" s="12" t="s">
        <v>8315</v>
      </c>
      <c r="R3345" t="s">
        <v>8316</v>
      </c>
      <c r="S3345" s="16">
        <f t="shared" si="267"/>
        <v>42452.916481481487</v>
      </c>
      <c r="T3345" s="16">
        <f t="shared" si="268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5"/>
        <v>101</v>
      </c>
      <c r="P3346" s="10">
        <f t="shared" si="266"/>
        <v>114.13</v>
      </c>
      <c r="Q3346" s="12" t="s">
        <v>8315</v>
      </c>
      <c r="R3346" t="s">
        <v>8316</v>
      </c>
      <c r="S3346" s="16">
        <f t="shared" si="267"/>
        <v>41851.200150462959</v>
      </c>
      <c r="T3346" s="16">
        <f t="shared" si="268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5"/>
        <v>130</v>
      </c>
      <c r="P3347" s="10">
        <f t="shared" si="266"/>
        <v>50</v>
      </c>
      <c r="Q3347" s="12" t="s">
        <v>8315</v>
      </c>
      <c r="R3347" t="s">
        <v>8316</v>
      </c>
      <c r="S3347" s="16">
        <f t="shared" si="267"/>
        <v>42053.106111111112</v>
      </c>
      <c r="T3347" s="16">
        <f t="shared" si="268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5"/>
        <v>110</v>
      </c>
      <c r="P3348" s="10">
        <f t="shared" si="266"/>
        <v>91.67</v>
      </c>
      <c r="Q3348" s="12" t="s">
        <v>8315</v>
      </c>
      <c r="R3348" t="s">
        <v>8316</v>
      </c>
      <c r="S3348" s="16">
        <f t="shared" si="267"/>
        <v>42054.024421296301</v>
      </c>
      <c r="T3348" s="16">
        <f t="shared" si="268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5"/>
        <v>119</v>
      </c>
      <c r="P3349" s="10">
        <f t="shared" si="266"/>
        <v>108.59</v>
      </c>
      <c r="Q3349" s="12" t="s">
        <v>8315</v>
      </c>
      <c r="R3349" t="s">
        <v>8316</v>
      </c>
      <c r="S3349" s="16">
        <f t="shared" si="267"/>
        <v>42484.551550925928</v>
      </c>
      <c r="T3349" s="16">
        <f t="shared" si="268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5"/>
        <v>100</v>
      </c>
      <c r="P3350" s="10">
        <f t="shared" si="266"/>
        <v>69.819999999999993</v>
      </c>
      <c r="Q3350" s="12" t="s">
        <v>8315</v>
      </c>
      <c r="R3350" t="s">
        <v>8316</v>
      </c>
      <c r="S3350" s="16">
        <f t="shared" si="267"/>
        <v>42466.558796296296</v>
      </c>
      <c r="T3350" s="16">
        <f t="shared" si="268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5"/>
        <v>153</v>
      </c>
      <c r="P3351" s="10">
        <f t="shared" si="266"/>
        <v>109.57</v>
      </c>
      <c r="Q3351" s="12" t="s">
        <v>8315</v>
      </c>
      <c r="R3351" t="s">
        <v>8316</v>
      </c>
      <c r="S3351" s="16">
        <f t="shared" si="267"/>
        <v>42513.110787037032</v>
      </c>
      <c r="T3351" s="16">
        <f t="shared" si="268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5"/>
        <v>104</v>
      </c>
      <c r="P3352" s="10">
        <f t="shared" si="266"/>
        <v>71.67</v>
      </c>
      <c r="Q3352" s="12" t="s">
        <v>8315</v>
      </c>
      <c r="R3352" t="s">
        <v>8316</v>
      </c>
      <c r="S3352" s="16">
        <f t="shared" si="267"/>
        <v>42302.701516203699</v>
      </c>
      <c r="T3352" s="16">
        <f t="shared" si="268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5"/>
        <v>101</v>
      </c>
      <c r="P3353" s="10">
        <f t="shared" si="266"/>
        <v>93.61</v>
      </c>
      <c r="Q3353" s="12" t="s">
        <v>8315</v>
      </c>
      <c r="R3353" t="s">
        <v>8316</v>
      </c>
      <c r="S3353" s="16">
        <f t="shared" si="267"/>
        <v>41806.395428240743</v>
      </c>
      <c r="T3353" s="16">
        <f t="shared" si="268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5"/>
        <v>108</v>
      </c>
      <c r="P3354" s="10">
        <f t="shared" si="266"/>
        <v>76.8</v>
      </c>
      <c r="Q3354" s="12" t="s">
        <v>8315</v>
      </c>
      <c r="R3354" t="s">
        <v>8316</v>
      </c>
      <c r="S3354" s="16">
        <f t="shared" si="267"/>
        <v>42495.992800925931</v>
      </c>
      <c r="T3354" s="16">
        <f t="shared" si="268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5"/>
        <v>315</v>
      </c>
      <c r="P3355" s="10">
        <f t="shared" si="266"/>
        <v>35.799999999999997</v>
      </c>
      <c r="Q3355" s="12" t="s">
        <v>8315</v>
      </c>
      <c r="R3355" t="s">
        <v>8316</v>
      </c>
      <c r="S3355" s="16">
        <f t="shared" si="267"/>
        <v>42479.432291666672</v>
      </c>
      <c r="T3355" s="16">
        <f t="shared" si="268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5"/>
        <v>102</v>
      </c>
      <c r="P3356" s="10">
        <f t="shared" si="266"/>
        <v>55.6</v>
      </c>
      <c r="Q3356" s="12" t="s">
        <v>8315</v>
      </c>
      <c r="R3356" t="s">
        <v>8316</v>
      </c>
      <c r="S3356" s="16">
        <f t="shared" si="267"/>
        <v>42270.7269212963</v>
      </c>
      <c r="T3356" s="16">
        <f t="shared" si="268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5"/>
        <v>126</v>
      </c>
      <c r="P3357" s="10">
        <f t="shared" si="266"/>
        <v>147.33000000000001</v>
      </c>
      <c r="Q3357" s="12" t="s">
        <v>8315</v>
      </c>
      <c r="R3357" t="s">
        <v>8316</v>
      </c>
      <c r="S3357" s="16">
        <f t="shared" si="267"/>
        <v>42489.619525462964</v>
      </c>
      <c r="T3357" s="16">
        <f t="shared" si="268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5"/>
        <v>101</v>
      </c>
      <c r="P3358" s="10">
        <f t="shared" si="266"/>
        <v>56.33</v>
      </c>
      <c r="Q3358" s="12" t="s">
        <v>8315</v>
      </c>
      <c r="R3358" t="s">
        <v>8316</v>
      </c>
      <c r="S3358" s="16">
        <f t="shared" si="267"/>
        <v>42536.815648148149</v>
      </c>
      <c r="T3358" s="16">
        <f t="shared" si="268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5"/>
        <v>101</v>
      </c>
      <c r="P3359" s="10">
        <f t="shared" si="266"/>
        <v>96.19</v>
      </c>
      <c r="Q3359" s="12" t="s">
        <v>8315</v>
      </c>
      <c r="R3359" t="s">
        <v>8316</v>
      </c>
      <c r="S3359" s="16">
        <f t="shared" si="267"/>
        <v>41822.417939814812</v>
      </c>
      <c r="T3359" s="16">
        <f t="shared" si="268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5"/>
        <v>103</v>
      </c>
      <c r="P3360" s="10">
        <f t="shared" si="266"/>
        <v>63.57</v>
      </c>
      <c r="Q3360" s="12" t="s">
        <v>8315</v>
      </c>
      <c r="R3360" t="s">
        <v>8316</v>
      </c>
      <c r="S3360" s="16">
        <f t="shared" si="267"/>
        <v>41932.311099537037</v>
      </c>
      <c r="T3360" s="16">
        <f t="shared" si="268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5"/>
        <v>106</v>
      </c>
      <c r="P3361" s="10">
        <f t="shared" si="266"/>
        <v>184.78</v>
      </c>
      <c r="Q3361" s="12" t="s">
        <v>8315</v>
      </c>
      <c r="R3361" t="s">
        <v>8316</v>
      </c>
      <c r="S3361" s="16">
        <f t="shared" si="267"/>
        <v>42746.057106481487</v>
      </c>
      <c r="T3361" s="16">
        <f t="shared" si="268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5"/>
        <v>101</v>
      </c>
      <c r="P3362" s="10">
        <f t="shared" si="266"/>
        <v>126.72</v>
      </c>
      <c r="Q3362" s="12" t="s">
        <v>8315</v>
      </c>
      <c r="R3362" t="s">
        <v>8316</v>
      </c>
      <c r="S3362" s="16">
        <f t="shared" si="267"/>
        <v>42697.082673611112</v>
      </c>
      <c r="T3362" s="16">
        <f t="shared" si="268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5"/>
        <v>113</v>
      </c>
      <c r="P3363" s="10">
        <f t="shared" si="266"/>
        <v>83.43</v>
      </c>
      <c r="Q3363" s="12" t="s">
        <v>8315</v>
      </c>
      <c r="R3363" t="s">
        <v>8316</v>
      </c>
      <c r="S3363" s="16">
        <f t="shared" si="267"/>
        <v>41866.025347222225</v>
      </c>
      <c r="T3363" s="16">
        <f t="shared" si="268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5"/>
        <v>218</v>
      </c>
      <c r="P3364" s="10">
        <f t="shared" si="266"/>
        <v>54.5</v>
      </c>
      <c r="Q3364" s="12" t="s">
        <v>8315</v>
      </c>
      <c r="R3364" t="s">
        <v>8316</v>
      </c>
      <c r="S3364" s="16">
        <f t="shared" si="267"/>
        <v>42056.091631944444</v>
      </c>
      <c r="T3364" s="16">
        <f t="shared" si="268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5"/>
        <v>101</v>
      </c>
      <c r="P3365" s="10">
        <f t="shared" si="266"/>
        <v>302.31</v>
      </c>
      <c r="Q3365" s="12" t="s">
        <v>8315</v>
      </c>
      <c r="R3365" t="s">
        <v>8316</v>
      </c>
      <c r="S3365" s="16">
        <f t="shared" si="267"/>
        <v>41851.771354166667</v>
      </c>
      <c r="T3365" s="16">
        <f t="shared" si="268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5"/>
        <v>106</v>
      </c>
      <c r="P3366" s="10">
        <f t="shared" si="266"/>
        <v>44.14</v>
      </c>
      <c r="Q3366" s="12" t="s">
        <v>8315</v>
      </c>
      <c r="R3366" t="s">
        <v>8316</v>
      </c>
      <c r="S3366" s="16">
        <f t="shared" si="267"/>
        <v>42422.977418981478</v>
      </c>
      <c r="T3366" s="16">
        <f t="shared" si="268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5"/>
        <v>104</v>
      </c>
      <c r="P3367" s="10">
        <f t="shared" si="266"/>
        <v>866.67</v>
      </c>
      <c r="Q3367" s="12" t="s">
        <v>8315</v>
      </c>
      <c r="R3367" t="s">
        <v>8316</v>
      </c>
      <c r="S3367" s="16">
        <f t="shared" si="267"/>
        <v>42321.101759259262</v>
      </c>
      <c r="T3367" s="16">
        <f t="shared" si="268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5"/>
        <v>221</v>
      </c>
      <c r="P3368" s="10">
        <f t="shared" si="266"/>
        <v>61.39</v>
      </c>
      <c r="Q3368" s="12" t="s">
        <v>8315</v>
      </c>
      <c r="R3368" t="s">
        <v>8316</v>
      </c>
      <c r="S3368" s="16">
        <f t="shared" si="267"/>
        <v>42107.067557870367</v>
      </c>
      <c r="T3368" s="16">
        <f t="shared" si="268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5"/>
        <v>119</v>
      </c>
      <c r="P3369" s="10">
        <f t="shared" si="266"/>
        <v>29.67</v>
      </c>
      <c r="Q3369" s="12" t="s">
        <v>8315</v>
      </c>
      <c r="R3369" t="s">
        <v>8316</v>
      </c>
      <c r="S3369" s="16">
        <f t="shared" si="267"/>
        <v>42192.933958333335</v>
      </c>
      <c r="T3369" s="16">
        <f t="shared" si="268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5"/>
        <v>105</v>
      </c>
      <c r="P3370" s="10">
        <f t="shared" si="266"/>
        <v>45.48</v>
      </c>
      <c r="Q3370" s="12" t="s">
        <v>8315</v>
      </c>
      <c r="R3370" t="s">
        <v>8316</v>
      </c>
      <c r="S3370" s="16">
        <f t="shared" si="267"/>
        <v>41969.199756944443</v>
      </c>
      <c r="T3370" s="16">
        <f t="shared" si="268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5"/>
        <v>104</v>
      </c>
      <c r="P3371" s="10">
        <f t="shared" si="266"/>
        <v>96.2</v>
      </c>
      <c r="Q3371" s="12" t="s">
        <v>8315</v>
      </c>
      <c r="R3371" t="s">
        <v>8316</v>
      </c>
      <c r="S3371" s="16">
        <f t="shared" si="267"/>
        <v>42690.041435185187</v>
      </c>
      <c r="T3371" s="16">
        <f t="shared" si="268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5"/>
        <v>118</v>
      </c>
      <c r="P3372" s="10">
        <f t="shared" si="266"/>
        <v>67.92</v>
      </c>
      <c r="Q3372" s="12" t="s">
        <v>8315</v>
      </c>
      <c r="R3372" t="s">
        <v>8316</v>
      </c>
      <c r="S3372" s="16">
        <f t="shared" si="267"/>
        <v>42690.334317129629</v>
      </c>
      <c r="T3372" s="16">
        <f t="shared" si="268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5"/>
        <v>139</v>
      </c>
      <c r="P3373" s="10">
        <f t="shared" si="266"/>
        <v>30.78</v>
      </c>
      <c r="Q3373" s="12" t="s">
        <v>8315</v>
      </c>
      <c r="R3373" t="s">
        <v>8316</v>
      </c>
      <c r="S3373" s="16">
        <f t="shared" si="267"/>
        <v>42312.874594907407</v>
      </c>
      <c r="T3373" s="16">
        <f t="shared" si="268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5"/>
        <v>104</v>
      </c>
      <c r="P3374" s="10">
        <f t="shared" si="266"/>
        <v>38.33</v>
      </c>
      <c r="Q3374" s="12" t="s">
        <v>8315</v>
      </c>
      <c r="R3374" t="s">
        <v>8316</v>
      </c>
      <c r="S3374" s="16">
        <f t="shared" si="267"/>
        <v>41855.548101851848</v>
      </c>
      <c r="T3374" s="16">
        <f t="shared" si="268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5"/>
        <v>100</v>
      </c>
      <c r="P3375" s="10">
        <f t="shared" si="266"/>
        <v>66.83</v>
      </c>
      <c r="Q3375" s="12" t="s">
        <v>8315</v>
      </c>
      <c r="R3375" t="s">
        <v>8316</v>
      </c>
      <c r="S3375" s="16">
        <f t="shared" si="267"/>
        <v>42179.854629629626</v>
      </c>
      <c r="T3375" s="16">
        <f t="shared" si="268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5"/>
        <v>107</v>
      </c>
      <c r="P3376" s="10">
        <f t="shared" si="266"/>
        <v>71.73</v>
      </c>
      <c r="Q3376" s="12" t="s">
        <v>8315</v>
      </c>
      <c r="R3376" t="s">
        <v>8316</v>
      </c>
      <c r="S3376" s="16">
        <f t="shared" si="267"/>
        <v>42275.731666666667</v>
      </c>
      <c r="T3376" s="16">
        <f t="shared" si="268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5"/>
        <v>100</v>
      </c>
      <c r="P3377" s="10">
        <f t="shared" si="266"/>
        <v>176.47</v>
      </c>
      <c r="Q3377" s="12" t="s">
        <v>8315</v>
      </c>
      <c r="R3377" t="s">
        <v>8316</v>
      </c>
      <c r="S3377" s="16">
        <f t="shared" si="267"/>
        <v>41765.610798611109</v>
      </c>
      <c r="T3377" s="16">
        <f t="shared" si="268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5"/>
        <v>100</v>
      </c>
      <c r="P3378" s="10">
        <f t="shared" si="266"/>
        <v>421.11</v>
      </c>
      <c r="Q3378" s="12" t="s">
        <v>8315</v>
      </c>
      <c r="R3378" t="s">
        <v>8316</v>
      </c>
      <c r="S3378" s="16">
        <f t="shared" si="267"/>
        <v>42059.701319444444</v>
      </c>
      <c r="T3378" s="16">
        <f t="shared" si="268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5"/>
        <v>101</v>
      </c>
      <c r="P3379" s="10">
        <f t="shared" si="266"/>
        <v>104.99</v>
      </c>
      <c r="Q3379" s="12" t="s">
        <v>8315</v>
      </c>
      <c r="R3379" t="s">
        <v>8316</v>
      </c>
      <c r="S3379" s="16">
        <f t="shared" si="267"/>
        <v>42053.732627314821</v>
      </c>
      <c r="T3379" s="16">
        <f t="shared" si="268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5"/>
        <v>108</v>
      </c>
      <c r="P3380" s="10">
        <f t="shared" si="266"/>
        <v>28.19</v>
      </c>
      <c r="Q3380" s="12" t="s">
        <v>8315</v>
      </c>
      <c r="R3380" t="s">
        <v>8316</v>
      </c>
      <c r="S3380" s="16">
        <f t="shared" si="267"/>
        <v>41858.355393518519</v>
      </c>
      <c r="T3380" s="16">
        <f t="shared" si="268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5"/>
        <v>104</v>
      </c>
      <c r="P3381" s="10">
        <f t="shared" si="266"/>
        <v>54.55</v>
      </c>
      <c r="Q3381" s="12" t="s">
        <v>8315</v>
      </c>
      <c r="R3381" t="s">
        <v>8316</v>
      </c>
      <c r="S3381" s="16">
        <f t="shared" si="267"/>
        <v>42225.513888888891</v>
      </c>
      <c r="T3381" s="16">
        <f t="shared" si="268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5"/>
        <v>104</v>
      </c>
      <c r="P3382" s="10">
        <f t="shared" si="266"/>
        <v>111.89</v>
      </c>
      <c r="Q3382" s="12" t="s">
        <v>8315</v>
      </c>
      <c r="R3382" t="s">
        <v>8316</v>
      </c>
      <c r="S3382" s="16">
        <f t="shared" si="267"/>
        <v>41937.95344907407</v>
      </c>
      <c r="T3382" s="16">
        <f t="shared" si="268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5"/>
        <v>102</v>
      </c>
      <c r="P3383" s="10">
        <f t="shared" si="266"/>
        <v>85.21</v>
      </c>
      <c r="Q3383" s="12" t="s">
        <v>8315</v>
      </c>
      <c r="R3383" t="s">
        <v>8316</v>
      </c>
      <c r="S3383" s="16">
        <f t="shared" si="267"/>
        <v>42044.184988425928</v>
      </c>
      <c r="T3383" s="16">
        <f t="shared" si="268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5"/>
        <v>101</v>
      </c>
      <c r="P3384" s="10">
        <f t="shared" si="266"/>
        <v>76.650000000000006</v>
      </c>
      <c r="Q3384" s="12" t="s">
        <v>8315</v>
      </c>
      <c r="R3384" t="s">
        <v>8316</v>
      </c>
      <c r="S3384" s="16">
        <f t="shared" si="267"/>
        <v>42559.431203703702</v>
      </c>
      <c r="T3384" s="16">
        <f t="shared" si="268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5"/>
        <v>112</v>
      </c>
      <c r="P3385" s="10">
        <f t="shared" si="266"/>
        <v>65.17</v>
      </c>
      <c r="Q3385" s="12" t="s">
        <v>8315</v>
      </c>
      <c r="R3385" t="s">
        <v>8316</v>
      </c>
      <c r="S3385" s="16">
        <f t="shared" si="267"/>
        <v>42524.782638888893</v>
      </c>
      <c r="T3385" s="16">
        <f t="shared" si="268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5"/>
        <v>100</v>
      </c>
      <c r="P3386" s="10">
        <f t="shared" si="266"/>
        <v>93.76</v>
      </c>
      <c r="Q3386" s="12" t="s">
        <v>8315</v>
      </c>
      <c r="R3386" t="s">
        <v>8316</v>
      </c>
      <c r="S3386" s="16">
        <f t="shared" si="267"/>
        <v>42292.087592592594</v>
      </c>
      <c r="T3386" s="16">
        <f t="shared" si="268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5"/>
        <v>100</v>
      </c>
      <c r="P3387" s="10">
        <f t="shared" si="266"/>
        <v>133.33000000000001</v>
      </c>
      <c r="Q3387" s="12" t="s">
        <v>8315</v>
      </c>
      <c r="R3387" t="s">
        <v>8316</v>
      </c>
      <c r="S3387" s="16">
        <f t="shared" si="267"/>
        <v>41953.8675</v>
      </c>
      <c r="T3387" s="16">
        <f t="shared" si="268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5"/>
        <v>105</v>
      </c>
      <c r="P3388" s="10">
        <f t="shared" si="266"/>
        <v>51.22</v>
      </c>
      <c r="Q3388" s="12" t="s">
        <v>8315</v>
      </c>
      <c r="R3388" t="s">
        <v>8316</v>
      </c>
      <c r="S3388" s="16">
        <f t="shared" si="267"/>
        <v>41946.644745370373</v>
      </c>
      <c r="T3388" s="16">
        <f t="shared" si="268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5"/>
        <v>117</v>
      </c>
      <c r="P3389" s="10">
        <f t="shared" si="266"/>
        <v>100.17</v>
      </c>
      <c r="Q3389" s="12" t="s">
        <v>8315</v>
      </c>
      <c r="R3389" t="s">
        <v>8316</v>
      </c>
      <c r="S3389" s="16">
        <f t="shared" si="267"/>
        <v>41947.762592592589</v>
      </c>
      <c r="T3389" s="16">
        <f t="shared" si="268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5"/>
        <v>104</v>
      </c>
      <c r="P3390" s="10">
        <f t="shared" si="266"/>
        <v>34.6</v>
      </c>
      <c r="Q3390" s="12" t="s">
        <v>8315</v>
      </c>
      <c r="R3390" t="s">
        <v>8316</v>
      </c>
      <c r="S3390" s="16">
        <f t="shared" si="267"/>
        <v>42143.461122685185</v>
      </c>
      <c r="T3390" s="16">
        <f t="shared" si="268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5"/>
        <v>115</v>
      </c>
      <c r="P3391" s="10">
        <f t="shared" si="266"/>
        <v>184.68</v>
      </c>
      <c r="Q3391" s="12" t="s">
        <v>8315</v>
      </c>
      <c r="R3391" t="s">
        <v>8316</v>
      </c>
      <c r="S3391" s="16">
        <f t="shared" si="267"/>
        <v>42494.563449074078</v>
      </c>
      <c r="T3391" s="16">
        <f t="shared" si="268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5"/>
        <v>102</v>
      </c>
      <c r="P3392" s="10">
        <f t="shared" si="266"/>
        <v>69.819999999999993</v>
      </c>
      <c r="Q3392" s="12" t="s">
        <v>8315</v>
      </c>
      <c r="R3392" t="s">
        <v>8316</v>
      </c>
      <c r="S3392" s="16">
        <f t="shared" si="267"/>
        <v>41815.774826388886</v>
      </c>
      <c r="T3392" s="16">
        <f t="shared" si="268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5"/>
        <v>223</v>
      </c>
      <c r="P3393" s="10">
        <f t="shared" si="266"/>
        <v>61.94</v>
      </c>
      <c r="Q3393" s="12" t="s">
        <v>8315</v>
      </c>
      <c r="R3393" t="s">
        <v>8316</v>
      </c>
      <c r="S3393" s="16">
        <f t="shared" si="267"/>
        <v>41830.545694444445</v>
      </c>
      <c r="T3393" s="16">
        <f t="shared" si="268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5"/>
        <v>100</v>
      </c>
      <c r="P3394" s="10">
        <f t="shared" si="266"/>
        <v>41.67</v>
      </c>
      <c r="Q3394" s="12" t="s">
        <v>8315</v>
      </c>
      <c r="R3394" t="s">
        <v>8316</v>
      </c>
      <c r="S3394" s="16">
        <f t="shared" si="267"/>
        <v>42446.845543981486</v>
      </c>
      <c r="T3394" s="16">
        <f t="shared" si="268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10">
        <f t="shared" si="266"/>
        <v>36.07</v>
      </c>
      <c r="Q3395" s="12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ref="O3401:O3464" si="270">ROUND(E3401/D3401*100,0)</f>
        <v>104</v>
      </c>
      <c r="P3401" s="10">
        <f t="shared" ref="P3401:P3464" si="271">IFERROR(ROUND(E3401/L3401,2),0)</f>
        <v>27.07</v>
      </c>
      <c r="Q3401" s="12" t="s">
        <v>8315</v>
      </c>
      <c r="R3401" t="s">
        <v>8316</v>
      </c>
      <c r="S3401" s="16">
        <f t="shared" ref="S3401:S3464" si="272">(((J3401/60)/60)/24)+DATE(1970,1,1)</f>
        <v>42026.920428240745</v>
      </c>
      <c r="T3401" s="16">
        <f t="shared" ref="T3401:T3464" si="273">(((I3401/60)/60)/24)+DATE(1970,1,1)</f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0"/>
        <v>100</v>
      </c>
      <c r="P3402" s="10">
        <f t="shared" si="271"/>
        <v>118.13</v>
      </c>
      <c r="Q3402" s="12" t="s">
        <v>8315</v>
      </c>
      <c r="R3402" t="s">
        <v>8316</v>
      </c>
      <c r="S3402" s="16">
        <f t="shared" si="272"/>
        <v>41834.953865740739</v>
      </c>
      <c r="T3402" s="16">
        <f t="shared" si="273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0"/>
        <v>102</v>
      </c>
      <c r="P3403" s="10">
        <f t="shared" si="271"/>
        <v>44.76</v>
      </c>
      <c r="Q3403" s="12" t="s">
        <v>8315</v>
      </c>
      <c r="R3403" t="s">
        <v>8316</v>
      </c>
      <c r="S3403" s="16">
        <f t="shared" si="272"/>
        <v>42193.723912037036</v>
      </c>
      <c r="T3403" s="16">
        <f t="shared" si="273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0"/>
        <v>110</v>
      </c>
      <c r="P3404" s="10">
        <f t="shared" si="271"/>
        <v>99.79</v>
      </c>
      <c r="Q3404" s="12" t="s">
        <v>8315</v>
      </c>
      <c r="R3404" t="s">
        <v>8316</v>
      </c>
      <c r="S3404" s="16">
        <f t="shared" si="272"/>
        <v>42290.61855324074</v>
      </c>
      <c r="T3404" s="16">
        <f t="shared" si="273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0"/>
        <v>100</v>
      </c>
      <c r="P3405" s="10">
        <f t="shared" si="271"/>
        <v>117.65</v>
      </c>
      <c r="Q3405" s="12" t="s">
        <v>8315</v>
      </c>
      <c r="R3405" t="s">
        <v>8316</v>
      </c>
      <c r="S3405" s="16">
        <f t="shared" si="272"/>
        <v>42150.462083333332</v>
      </c>
      <c r="T3405" s="16">
        <f t="shared" si="273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0"/>
        <v>122</v>
      </c>
      <c r="P3406" s="10">
        <f t="shared" si="271"/>
        <v>203.33</v>
      </c>
      <c r="Q3406" s="12" t="s">
        <v>8315</v>
      </c>
      <c r="R3406" t="s">
        <v>8316</v>
      </c>
      <c r="S3406" s="16">
        <f t="shared" si="272"/>
        <v>42152.503495370373</v>
      </c>
      <c r="T3406" s="16">
        <f t="shared" si="273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0"/>
        <v>138</v>
      </c>
      <c r="P3407" s="10">
        <f t="shared" si="271"/>
        <v>28.32</v>
      </c>
      <c r="Q3407" s="12" t="s">
        <v>8315</v>
      </c>
      <c r="R3407" t="s">
        <v>8316</v>
      </c>
      <c r="S3407" s="16">
        <f t="shared" si="272"/>
        <v>42410.017199074078</v>
      </c>
      <c r="T3407" s="16">
        <f t="shared" si="273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0"/>
        <v>100</v>
      </c>
      <c r="P3408" s="10">
        <f t="shared" si="271"/>
        <v>110.23</v>
      </c>
      <c r="Q3408" s="12" t="s">
        <v>8315</v>
      </c>
      <c r="R3408" t="s">
        <v>8316</v>
      </c>
      <c r="S3408" s="16">
        <f t="shared" si="272"/>
        <v>41791.492777777778</v>
      </c>
      <c r="T3408" s="16">
        <f t="shared" si="273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0"/>
        <v>107</v>
      </c>
      <c r="P3409" s="10">
        <f t="shared" si="271"/>
        <v>31.97</v>
      </c>
      <c r="Q3409" s="12" t="s">
        <v>8315</v>
      </c>
      <c r="R3409" t="s">
        <v>8316</v>
      </c>
      <c r="S3409" s="16">
        <f t="shared" si="272"/>
        <v>41796.422326388885</v>
      </c>
      <c r="T3409" s="16">
        <f t="shared" si="273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0"/>
        <v>211</v>
      </c>
      <c r="P3410" s="10">
        <f t="shared" si="271"/>
        <v>58.61</v>
      </c>
      <c r="Q3410" s="12" t="s">
        <v>8315</v>
      </c>
      <c r="R3410" t="s">
        <v>8316</v>
      </c>
      <c r="S3410" s="16">
        <f t="shared" si="272"/>
        <v>41808.991944444446</v>
      </c>
      <c r="T3410" s="16">
        <f t="shared" si="273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0"/>
        <v>124</v>
      </c>
      <c r="P3411" s="10">
        <f t="shared" si="271"/>
        <v>29.43</v>
      </c>
      <c r="Q3411" s="12" t="s">
        <v>8315</v>
      </c>
      <c r="R3411" t="s">
        <v>8316</v>
      </c>
      <c r="S3411" s="16">
        <f t="shared" si="272"/>
        <v>42544.814328703709</v>
      </c>
      <c r="T3411" s="16">
        <f t="shared" si="273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0"/>
        <v>109</v>
      </c>
      <c r="P3412" s="10">
        <f t="shared" si="271"/>
        <v>81.38</v>
      </c>
      <c r="Q3412" s="12" t="s">
        <v>8315</v>
      </c>
      <c r="R3412" t="s">
        <v>8316</v>
      </c>
      <c r="S3412" s="16">
        <f t="shared" si="272"/>
        <v>42500.041550925926</v>
      </c>
      <c r="T3412" s="16">
        <f t="shared" si="273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0"/>
        <v>104</v>
      </c>
      <c r="P3413" s="10">
        <f t="shared" si="271"/>
        <v>199.17</v>
      </c>
      <c r="Q3413" s="12" t="s">
        <v>8315</v>
      </c>
      <c r="R3413" t="s">
        <v>8316</v>
      </c>
      <c r="S3413" s="16">
        <f t="shared" si="272"/>
        <v>42265.022824074069</v>
      </c>
      <c r="T3413" s="16">
        <f t="shared" si="273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0"/>
        <v>100</v>
      </c>
      <c r="P3414" s="10">
        <f t="shared" si="271"/>
        <v>115.38</v>
      </c>
      <c r="Q3414" s="12" t="s">
        <v>8315</v>
      </c>
      <c r="R3414" t="s">
        <v>8316</v>
      </c>
      <c r="S3414" s="16">
        <f t="shared" si="272"/>
        <v>41879.959050925929</v>
      </c>
      <c r="T3414" s="16">
        <f t="shared" si="273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0"/>
        <v>130</v>
      </c>
      <c r="P3415" s="10">
        <f t="shared" si="271"/>
        <v>46.43</v>
      </c>
      <c r="Q3415" s="12" t="s">
        <v>8315</v>
      </c>
      <c r="R3415" t="s">
        <v>8316</v>
      </c>
      <c r="S3415" s="16">
        <f t="shared" si="272"/>
        <v>42053.733078703706</v>
      </c>
      <c r="T3415" s="16">
        <f t="shared" si="273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0"/>
        <v>104</v>
      </c>
      <c r="P3416" s="10">
        <f t="shared" si="271"/>
        <v>70.569999999999993</v>
      </c>
      <c r="Q3416" s="12" t="s">
        <v>8315</v>
      </c>
      <c r="R3416" t="s">
        <v>8316</v>
      </c>
      <c r="S3416" s="16">
        <f t="shared" si="272"/>
        <v>42675.832465277781</v>
      </c>
      <c r="T3416" s="16">
        <f t="shared" si="273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0"/>
        <v>100</v>
      </c>
      <c r="P3417" s="10">
        <f t="shared" si="271"/>
        <v>22.22</v>
      </c>
      <c r="Q3417" s="12" t="s">
        <v>8315</v>
      </c>
      <c r="R3417" t="s">
        <v>8316</v>
      </c>
      <c r="S3417" s="16">
        <f t="shared" si="272"/>
        <v>42467.144166666665</v>
      </c>
      <c r="T3417" s="16">
        <f t="shared" si="273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0"/>
        <v>120</v>
      </c>
      <c r="P3418" s="10">
        <f t="shared" si="271"/>
        <v>159.47</v>
      </c>
      <c r="Q3418" s="12" t="s">
        <v>8315</v>
      </c>
      <c r="R3418" t="s">
        <v>8316</v>
      </c>
      <c r="S3418" s="16">
        <f t="shared" si="272"/>
        <v>42089.412557870368</v>
      </c>
      <c r="T3418" s="16">
        <f t="shared" si="273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0"/>
        <v>100</v>
      </c>
      <c r="P3419" s="10">
        <f t="shared" si="271"/>
        <v>37.78</v>
      </c>
      <c r="Q3419" s="12" t="s">
        <v>8315</v>
      </c>
      <c r="R3419" t="s">
        <v>8316</v>
      </c>
      <c r="S3419" s="16">
        <f t="shared" si="272"/>
        <v>41894.91375</v>
      </c>
      <c r="T3419" s="16">
        <f t="shared" si="273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0"/>
        <v>101</v>
      </c>
      <c r="P3420" s="10">
        <f t="shared" si="271"/>
        <v>72.05</v>
      </c>
      <c r="Q3420" s="12" t="s">
        <v>8315</v>
      </c>
      <c r="R3420" t="s">
        <v>8316</v>
      </c>
      <c r="S3420" s="16">
        <f t="shared" si="272"/>
        <v>41752.83457175926</v>
      </c>
      <c r="T3420" s="16">
        <f t="shared" si="273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0"/>
        <v>107</v>
      </c>
      <c r="P3421" s="10">
        <f t="shared" si="271"/>
        <v>63.7</v>
      </c>
      <c r="Q3421" s="12" t="s">
        <v>8315</v>
      </c>
      <c r="R3421" t="s">
        <v>8316</v>
      </c>
      <c r="S3421" s="16">
        <f t="shared" si="272"/>
        <v>42448.821585648147</v>
      </c>
      <c r="T3421" s="16">
        <f t="shared" si="273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0"/>
        <v>138</v>
      </c>
      <c r="P3422" s="10">
        <f t="shared" si="271"/>
        <v>28.41</v>
      </c>
      <c r="Q3422" s="12" t="s">
        <v>8315</v>
      </c>
      <c r="R3422" t="s">
        <v>8316</v>
      </c>
      <c r="S3422" s="16">
        <f t="shared" si="272"/>
        <v>42405.090300925927</v>
      </c>
      <c r="T3422" s="16">
        <f t="shared" si="273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0"/>
        <v>101</v>
      </c>
      <c r="P3423" s="10">
        <f t="shared" si="271"/>
        <v>103.21</v>
      </c>
      <c r="Q3423" s="12" t="s">
        <v>8315</v>
      </c>
      <c r="R3423" t="s">
        <v>8316</v>
      </c>
      <c r="S3423" s="16">
        <f t="shared" si="272"/>
        <v>42037.791238425925</v>
      </c>
      <c r="T3423" s="16">
        <f t="shared" si="273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0"/>
        <v>109</v>
      </c>
      <c r="P3424" s="10">
        <f t="shared" si="271"/>
        <v>71.150000000000006</v>
      </c>
      <c r="Q3424" s="12" t="s">
        <v>8315</v>
      </c>
      <c r="R3424" t="s">
        <v>8316</v>
      </c>
      <c r="S3424" s="16">
        <f t="shared" si="272"/>
        <v>42323.562222222223</v>
      </c>
      <c r="T3424" s="16">
        <f t="shared" si="273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0"/>
        <v>140</v>
      </c>
      <c r="P3425" s="10">
        <f t="shared" si="271"/>
        <v>35</v>
      </c>
      <c r="Q3425" s="12" t="s">
        <v>8315</v>
      </c>
      <c r="R3425" t="s">
        <v>8316</v>
      </c>
      <c r="S3425" s="16">
        <f t="shared" si="272"/>
        <v>42088.911354166667</v>
      </c>
      <c r="T3425" s="16">
        <f t="shared" si="273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0"/>
        <v>104</v>
      </c>
      <c r="P3426" s="10">
        <f t="shared" si="271"/>
        <v>81.78</v>
      </c>
      <c r="Q3426" s="12" t="s">
        <v>8315</v>
      </c>
      <c r="R3426" t="s">
        <v>8316</v>
      </c>
      <c r="S3426" s="16">
        <f t="shared" si="272"/>
        <v>42018.676898148144</v>
      </c>
      <c r="T3426" s="16">
        <f t="shared" si="273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0"/>
        <v>103</v>
      </c>
      <c r="P3427" s="10">
        <f t="shared" si="271"/>
        <v>297.02999999999997</v>
      </c>
      <c r="Q3427" s="12" t="s">
        <v>8315</v>
      </c>
      <c r="R3427" t="s">
        <v>8316</v>
      </c>
      <c r="S3427" s="16">
        <f t="shared" si="272"/>
        <v>41884.617314814815</v>
      </c>
      <c r="T3427" s="16">
        <f t="shared" si="273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0"/>
        <v>108</v>
      </c>
      <c r="P3428" s="10">
        <f t="shared" si="271"/>
        <v>46.61</v>
      </c>
      <c r="Q3428" s="12" t="s">
        <v>8315</v>
      </c>
      <c r="R3428" t="s">
        <v>8316</v>
      </c>
      <c r="S3428" s="16">
        <f t="shared" si="272"/>
        <v>41884.056747685187</v>
      </c>
      <c r="T3428" s="16">
        <f t="shared" si="273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0"/>
        <v>100</v>
      </c>
      <c r="P3429" s="10">
        <f t="shared" si="271"/>
        <v>51.72</v>
      </c>
      <c r="Q3429" s="12" t="s">
        <v>8315</v>
      </c>
      <c r="R3429" t="s">
        <v>8316</v>
      </c>
      <c r="S3429" s="16">
        <f t="shared" si="272"/>
        <v>41792.645277777774</v>
      </c>
      <c r="T3429" s="16">
        <f t="shared" si="273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0"/>
        <v>103</v>
      </c>
      <c r="P3430" s="10">
        <f t="shared" si="271"/>
        <v>40.29</v>
      </c>
      <c r="Q3430" s="12" t="s">
        <v>8315</v>
      </c>
      <c r="R3430" t="s">
        <v>8316</v>
      </c>
      <c r="S3430" s="16">
        <f t="shared" si="272"/>
        <v>42038.720451388886</v>
      </c>
      <c r="T3430" s="16">
        <f t="shared" si="273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0"/>
        <v>130</v>
      </c>
      <c r="P3431" s="10">
        <f t="shared" si="271"/>
        <v>16.25</v>
      </c>
      <c r="Q3431" s="12" t="s">
        <v>8315</v>
      </c>
      <c r="R3431" t="s">
        <v>8316</v>
      </c>
      <c r="S3431" s="16">
        <f t="shared" si="272"/>
        <v>42662.021539351852</v>
      </c>
      <c r="T3431" s="16">
        <f t="shared" si="273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0"/>
        <v>109</v>
      </c>
      <c r="P3432" s="10">
        <f t="shared" si="271"/>
        <v>30.15</v>
      </c>
      <c r="Q3432" s="12" t="s">
        <v>8315</v>
      </c>
      <c r="R3432" t="s">
        <v>8316</v>
      </c>
      <c r="S3432" s="16">
        <f t="shared" si="272"/>
        <v>41820.945613425924</v>
      </c>
      <c r="T3432" s="16">
        <f t="shared" si="273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0"/>
        <v>100</v>
      </c>
      <c r="P3433" s="10">
        <f t="shared" si="271"/>
        <v>95.24</v>
      </c>
      <c r="Q3433" s="12" t="s">
        <v>8315</v>
      </c>
      <c r="R3433" t="s">
        <v>8316</v>
      </c>
      <c r="S3433" s="16">
        <f t="shared" si="272"/>
        <v>41839.730937500004</v>
      </c>
      <c r="T3433" s="16">
        <f t="shared" si="273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0"/>
        <v>110</v>
      </c>
      <c r="P3434" s="10">
        <f t="shared" si="271"/>
        <v>52.21</v>
      </c>
      <c r="Q3434" s="12" t="s">
        <v>8315</v>
      </c>
      <c r="R3434" t="s">
        <v>8316</v>
      </c>
      <c r="S3434" s="16">
        <f t="shared" si="272"/>
        <v>42380.581180555557</v>
      </c>
      <c r="T3434" s="16">
        <f t="shared" si="273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0"/>
        <v>100</v>
      </c>
      <c r="P3435" s="10">
        <f t="shared" si="271"/>
        <v>134.15</v>
      </c>
      <c r="Q3435" s="12" t="s">
        <v>8315</v>
      </c>
      <c r="R3435" t="s">
        <v>8316</v>
      </c>
      <c r="S3435" s="16">
        <f t="shared" si="272"/>
        <v>41776.063136574077</v>
      </c>
      <c r="T3435" s="16">
        <f t="shared" si="273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0"/>
        <v>106</v>
      </c>
      <c r="P3436" s="10">
        <f t="shared" si="271"/>
        <v>62.83</v>
      </c>
      <c r="Q3436" s="12" t="s">
        <v>8315</v>
      </c>
      <c r="R3436" t="s">
        <v>8316</v>
      </c>
      <c r="S3436" s="16">
        <f t="shared" si="272"/>
        <v>41800.380428240744</v>
      </c>
      <c r="T3436" s="16">
        <f t="shared" si="273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0"/>
        <v>112</v>
      </c>
      <c r="P3437" s="10">
        <f t="shared" si="271"/>
        <v>58.95</v>
      </c>
      <c r="Q3437" s="12" t="s">
        <v>8315</v>
      </c>
      <c r="R3437" t="s">
        <v>8316</v>
      </c>
      <c r="S3437" s="16">
        <f t="shared" si="272"/>
        <v>42572.61681712963</v>
      </c>
      <c r="T3437" s="16">
        <f t="shared" si="273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0"/>
        <v>106</v>
      </c>
      <c r="P3438" s="10">
        <f t="shared" si="271"/>
        <v>143.11000000000001</v>
      </c>
      <c r="Q3438" s="12" t="s">
        <v>8315</v>
      </c>
      <c r="R3438" t="s">
        <v>8316</v>
      </c>
      <c r="S3438" s="16">
        <f t="shared" si="272"/>
        <v>41851.541585648149</v>
      </c>
      <c r="T3438" s="16">
        <f t="shared" si="273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0"/>
        <v>101</v>
      </c>
      <c r="P3439" s="10">
        <f t="shared" si="271"/>
        <v>84.17</v>
      </c>
      <c r="Q3439" s="12" t="s">
        <v>8315</v>
      </c>
      <c r="R3439" t="s">
        <v>8316</v>
      </c>
      <c r="S3439" s="16">
        <f t="shared" si="272"/>
        <v>42205.710879629631</v>
      </c>
      <c r="T3439" s="16">
        <f t="shared" si="273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0"/>
        <v>104</v>
      </c>
      <c r="P3440" s="10">
        <f t="shared" si="271"/>
        <v>186.07</v>
      </c>
      <c r="Q3440" s="12" t="s">
        <v>8315</v>
      </c>
      <c r="R3440" t="s">
        <v>8316</v>
      </c>
      <c r="S3440" s="16">
        <f t="shared" si="272"/>
        <v>42100.927858796291</v>
      </c>
      <c r="T3440" s="16">
        <f t="shared" si="273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0"/>
        <v>135</v>
      </c>
      <c r="P3441" s="10">
        <f t="shared" si="271"/>
        <v>89.79</v>
      </c>
      <c r="Q3441" s="12" t="s">
        <v>8315</v>
      </c>
      <c r="R3441" t="s">
        <v>8316</v>
      </c>
      <c r="S3441" s="16">
        <f t="shared" si="272"/>
        <v>42374.911226851851</v>
      </c>
      <c r="T3441" s="16">
        <f t="shared" si="273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0"/>
        <v>105</v>
      </c>
      <c r="P3442" s="10">
        <f t="shared" si="271"/>
        <v>64.16</v>
      </c>
      <c r="Q3442" s="12" t="s">
        <v>8315</v>
      </c>
      <c r="R3442" t="s">
        <v>8316</v>
      </c>
      <c r="S3442" s="16">
        <f t="shared" si="272"/>
        <v>41809.12300925926</v>
      </c>
      <c r="T3442" s="16">
        <f t="shared" si="273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0"/>
        <v>103</v>
      </c>
      <c r="P3443" s="10">
        <f t="shared" si="271"/>
        <v>59.65</v>
      </c>
      <c r="Q3443" s="12" t="s">
        <v>8315</v>
      </c>
      <c r="R3443" t="s">
        <v>8316</v>
      </c>
      <c r="S3443" s="16">
        <f t="shared" si="272"/>
        <v>42294.429641203707</v>
      </c>
      <c r="T3443" s="16">
        <f t="shared" si="273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0"/>
        <v>100</v>
      </c>
      <c r="P3444" s="10">
        <f t="shared" si="271"/>
        <v>31.25</v>
      </c>
      <c r="Q3444" s="12" t="s">
        <v>8315</v>
      </c>
      <c r="R3444" t="s">
        <v>8316</v>
      </c>
      <c r="S3444" s="16">
        <f t="shared" si="272"/>
        <v>42124.841111111105</v>
      </c>
      <c r="T3444" s="16">
        <f t="shared" si="273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0"/>
        <v>186</v>
      </c>
      <c r="P3445" s="10">
        <f t="shared" si="271"/>
        <v>41.22</v>
      </c>
      <c r="Q3445" s="12" t="s">
        <v>8315</v>
      </c>
      <c r="R3445" t="s">
        <v>8316</v>
      </c>
      <c r="S3445" s="16">
        <f t="shared" si="272"/>
        <v>41861.524837962963</v>
      </c>
      <c r="T3445" s="16">
        <f t="shared" si="273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0"/>
        <v>289</v>
      </c>
      <c r="P3446" s="10">
        <f t="shared" si="271"/>
        <v>43.35</v>
      </c>
      <c r="Q3446" s="12" t="s">
        <v>8315</v>
      </c>
      <c r="R3446" t="s">
        <v>8316</v>
      </c>
      <c r="S3446" s="16">
        <f t="shared" si="272"/>
        <v>42521.291504629626</v>
      </c>
      <c r="T3446" s="16">
        <f t="shared" si="273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0"/>
        <v>100</v>
      </c>
      <c r="P3447" s="10">
        <f t="shared" si="271"/>
        <v>64.52</v>
      </c>
      <c r="Q3447" s="12" t="s">
        <v>8315</v>
      </c>
      <c r="R3447" t="s">
        <v>8316</v>
      </c>
      <c r="S3447" s="16">
        <f t="shared" si="272"/>
        <v>42272.530509259261</v>
      </c>
      <c r="T3447" s="16">
        <f t="shared" si="273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0"/>
        <v>108</v>
      </c>
      <c r="P3448" s="10">
        <f t="shared" si="271"/>
        <v>43.28</v>
      </c>
      <c r="Q3448" s="12" t="s">
        <v>8315</v>
      </c>
      <c r="R3448" t="s">
        <v>8316</v>
      </c>
      <c r="S3448" s="16">
        <f t="shared" si="272"/>
        <v>42016.832465277781</v>
      </c>
      <c r="T3448" s="16">
        <f t="shared" si="273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0"/>
        <v>108</v>
      </c>
      <c r="P3449" s="10">
        <f t="shared" si="271"/>
        <v>77</v>
      </c>
      <c r="Q3449" s="12" t="s">
        <v>8315</v>
      </c>
      <c r="R3449" t="s">
        <v>8316</v>
      </c>
      <c r="S3449" s="16">
        <f t="shared" si="272"/>
        <v>42402.889027777783</v>
      </c>
      <c r="T3449" s="16">
        <f t="shared" si="273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0"/>
        <v>110</v>
      </c>
      <c r="P3450" s="10">
        <f t="shared" si="271"/>
        <v>51.22</v>
      </c>
      <c r="Q3450" s="12" t="s">
        <v>8315</v>
      </c>
      <c r="R3450" t="s">
        <v>8316</v>
      </c>
      <c r="S3450" s="16">
        <f t="shared" si="272"/>
        <v>41960.119085648148</v>
      </c>
      <c r="T3450" s="16">
        <f t="shared" si="273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0"/>
        <v>171</v>
      </c>
      <c r="P3451" s="10">
        <f t="shared" si="271"/>
        <v>68.25</v>
      </c>
      <c r="Q3451" s="12" t="s">
        <v>8315</v>
      </c>
      <c r="R3451" t="s">
        <v>8316</v>
      </c>
      <c r="S3451" s="16">
        <f t="shared" si="272"/>
        <v>42532.052523148144</v>
      </c>
      <c r="T3451" s="16">
        <f t="shared" si="273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0"/>
        <v>152</v>
      </c>
      <c r="P3452" s="10">
        <f t="shared" si="271"/>
        <v>19.489999999999998</v>
      </c>
      <c r="Q3452" s="12" t="s">
        <v>8315</v>
      </c>
      <c r="R3452" t="s">
        <v>8316</v>
      </c>
      <c r="S3452" s="16">
        <f t="shared" si="272"/>
        <v>42036.704525462963</v>
      </c>
      <c r="T3452" s="16">
        <f t="shared" si="273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0"/>
        <v>101</v>
      </c>
      <c r="P3453" s="10">
        <f t="shared" si="271"/>
        <v>41.13</v>
      </c>
      <c r="Q3453" s="12" t="s">
        <v>8315</v>
      </c>
      <c r="R3453" t="s">
        <v>8316</v>
      </c>
      <c r="S3453" s="16">
        <f t="shared" si="272"/>
        <v>42088.723692129628</v>
      </c>
      <c r="T3453" s="16">
        <f t="shared" si="273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0"/>
        <v>153</v>
      </c>
      <c r="P3454" s="10">
        <f t="shared" si="271"/>
        <v>41.41</v>
      </c>
      <c r="Q3454" s="12" t="s">
        <v>8315</v>
      </c>
      <c r="R3454" t="s">
        <v>8316</v>
      </c>
      <c r="S3454" s="16">
        <f t="shared" si="272"/>
        <v>41820.639189814814</v>
      </c>
      <c r="T3454" s="16">
        <f t="shared" si="273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0"/>
        <v>128</v>
      </c>
      <c r="P3455" s="10">
        <f t="shared" si="271"/>
        <v>27.5</v>
      </c>
      <c r="Q3455" s="12" t="s">
        <v>8315</v>
      </c>
      <c r="R3455" t="s">
        <v>8316</v>
      </c>
      <c r="S3455" s="16">
        <f t="shared" si="272"/>
        <v>42535.97865740741</v>
      </c>
      <c r="T3455" s="16">
        <f t="shared" si="273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0"/>
        <v>101</v>
      </c>
      <c r="P3456" s="10">
        <f t="shared" si="271"/>
        <v>33.57</v>
      </c>
      <c r="Q3456" s="12" t="s">
        <v>8315</v>
      </c>
      <c r="R3456" t="s">
        <v>8316</v>
      </c>
      <c r="S3456" s="16">
        <f t="shared" si="272"/>
        <v>41821.698599537034</v>
      </c>
      <c r="T3456" s="16">
        <f t="shared" si="273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0"/>
        <v>101</v>
      </c>
      <c r="P3457" s="10">
        <f t="shared" si="271"/>
        <v>145.87</v>
      </c>
      <c r="Q3457" s="12" t="s">
        <v>8315</v>
      </c>
      <c r="R3457" t="s">
        <v>8316</v>
      </c>
      <c r="S3457" s="16">
        <f t="shared" si="272"/>
        <v>42626.7503125</v>
      </c>
      <c r="T3457" s="16">
        <f t="shared" si="273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70"/>
        <v>191</v>
      </c>
      <c r="P3458" s="10">
        <f t="shared" si="271"/>
        <v>358.69</v>
      </c>
      <c r="Q3458" s="12" t="s">
        <v>8315</v>
      </c>
      <c r="R3458" t="s">
        <v>8316</v>
      </c>
      <c r="S3458" s="16">
        <f t="shared" si="272"/>
        <v>41821.205636574072</v>
      </c>
      <c r="T3458" s="16">
        <f t="shared" si="273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10">
        <f t="shared" si="271"/>
        <v>50.98</v>
      </c>
      <c r="Q3459" s="12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ref="O3465:O3528" si="275">ROUND(E3465/D3465*100,0)</f>
        <v>103</v>
      </c>
      <c r="P3465" s="10">
        <f t="shared" ref="P3465:P3528" si="276">IFERROR(ROUND(E3465/L3465,2),0)</f>
        <v>90.68</v>
      </c>
      <c r="Q3465" s="12" t="s">
        <v>8315</v>
      </c>
      <c r="R3465" t="s">
        <v>8316</v>
      </c>
      <c r="S3465" s="16">
        <f t="shared" ref="S3465:S3528" si="277">(((J3465/60)/60)/24)+DATE(1970,1,1)</f>
        <v>42612.918807870374</v>
      </c>
      <c r="T3465" s="16">
        <f t="shared" ref="T3465:T3528" si="278">(((I3465/60)/60)/24)+DATE(1970,1,1)</f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5"/>
        <v>102</v>
      </c>
      <c r="P3466" s="10">
        <f t="shared" si="276"/>
        <v>55.01</v>
      </c>
      <c r="Q3466" s="12" t="s">
        <v>8315</v>
      </c>
      <c r="R3466" t="s">
        <v>8316</v>
      </c>
      <c r="S3466" s="16">
        <f t="shared" si="277"/>
        <v>42575.130057870367</v>
      </c>
      <c r="T3466" s="16">
        <f t="shared" si="278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5"/>
        <v>103</v>
      </c>
      <c r="P3467" s="10">
        <f t="shared" si="276"/>
        <v>57.22</v>
      </c>
      <c r="Q3467" s="12" t="s">
        <v>8315</v>
      </c>
      <c r="R3467" t="s">
        <v>8316</v>
      </c>
      <c r="S3467" s="16">
        <f t="shared" si="277"/>
        <v>42200.625833333332</v>
      </c>
      <c r="T3467" s="16">
        <f t="shared" si="278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5"/>
        <v>127</v>
      </c>
      <c r="P3468" s="10">
        <f t="shared" si="276"/>
        <v>72.95</v>
      </c>
      <c r="Q3468" s="12" t="s">
        <v>8315</v>
      </c>
      <c r="R3468" t="s">
        <v>8316</v>
      </c>
      <c r="S3468" s="16">
        <f t="shared" si="277"/>
        <v>42420.019097222219</v>
      </c>
      <c r="T3468" s="16">
        <f t="shared" si="278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5"/>
        <v>101</v>
      </c>
      <c r="P3469" s="10">
        <f t="shared" si="276"/>
        <v>64.47</v>
      </c>
      <c r="Q3469" s="12" t="s">
        <v>8315</v>
      </c>
      <c r="R3469" t="s">
        <v>8316</v>
      </c>
      <c r="S3469" s="16">
        <f t="shared" si="277"/>
        <v>42053.671666666662</v>
      </c>
      <c r="T3469" s="16">
        <f t="shared" si="278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5"/>
        <v>122</v>
      </c>
      <c r="P3470" s="10">
        <f t="shared" si="276"/>
        <v>716.35</v>
      </c>
      <c r="Q3470" s="12" t="s">
        <v>8315</v>
      </c>
      <c r="R3470" t="s">
        <v>8316</v>
      </c>
      <c r="S3470" s="16">
        <f t="shared" si="277"/>
        <v>42605.765381944439</v>
      </c>
      <c r="T3470" s="16">
        <f t="shared" si="278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5"/>
        <v>113</v>
      </c>
      <c r="P3471" s="10">
        <f t="shared" si="276"/>
        <v>50.4</v>
      </c>
      <c r="Q3471" s="12" t="s">
        <v>8315</v>
      </c>
      <c r="R3471" t="s">
        <v>8316</v>
      </c>
      <c r="S3471" s="16">
        <f t="shared" si="277"/>
        <v>42458.641724537039</v>
      </c>
      <c r="T3471" s="16">
        <f t="shared" si="278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5"/>
        <v>150</v>
      </c>
      <c r="P3472" s="10">
        <f t="shared" si="276"/>
        <v>41.67</v>
      </c>
      <c r="Q3472" s="12" t="s">
        <v>8315</v>
      </c>
      <c r="R3472" t="s">
        <v>8316</v>
      </c>
      <c r="S3472" s="16">
        <f t="shared" si="277"/>
        <v>42529.022013888884</v>
      </c>
      <c r="T3472" s="16">
        <f t="shared" si="278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5"/>
        <v>215</v>
      </c>
      <c r="P3473" s="10">
        <f t="shared" si="276"/>
        <v>35.770000000000003</v>
      </c>
      <c r="Q3473" s="12" t="s">
        <v>8315</v>
      </c>
      <c r="R3473" t="s">
        <v>8316</v>
      </c>
      <c r="S3473" s="16">
        <f t="shared" si="277"/>
        <v>41841.820486111108</v>
      </c>
      <c r="T3473" s="16">
        <f t="shared" si="278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5"/>
        <v>102</v>
      </c>
      <c r="P3474" s="10">
        <f t="shared" si="276"/>
        <v>88.74</v>
      </c>
      <c r="Q3474" s="12" t="s">
        <v>8315</v>
      </c>
      <c r="R3474" t="s">
        <v>8316</v>
      </c>
      <c r="S3474" s="16">
        <f t="shared" si="277"/>
        <v>41928.170497685183</v>
      </c>
      <c r="T3474" s="16">
        <f t="shared" si="278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5"/>
        <v>100</v>
      </c>
      <c r="P3475" s="10">
        <f t="shared" si="276"/>
        <v>148.47999999999999</v>
      </c>
      <c r="Q3475" s="12" t="s">
        <v>8315</v>
      </c>
      <c r="R3475" t="s">
        <v>8316</v>
      </c>
      <c r="S3475" s="16">
        <f t="shared" si="277"/>
        <v>42062.834444444445</v>
      </c>
      <c r="T3475" s="16">
        <f t="shared" si="278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5"/>
        <v>101</v>
      </c>
      <c r="P3476" s="10">
        <f t="shared" si="276"/>
        <v>51.79</v>
      </c>
      <c r="Q3476" s="12" t="s">
        <v>8315</v>
      </c>
      <c r="R3476" t="s">
        <v>8316</v>
      </c>
      <c r="S3476" s="16">
        <f t="shared" si="277"/>
        <v>42541.501516203702</v>
      </c>
      <c r="T3476" s="16">
        <f t="shared" si="278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5"/>
        <v>113</v>
      </c>
      <c r="P3477" s="10">
        <f t="shared" si="276"/>
        <v>20</v>
      </c>
      <c r="Q3477" s="12" t="s">
        <v>8315</v>
      </c>
      <c r="R3477" t="s">
        <v>8316</v>
      </c>
      <c r="S3477" s="16">
        <f t="shared" si="277"/>
        <v>41918.880833333329</v>
      </c>
      <c r="T3477" s="16">
        <f t="shared" si="278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5"/>
        <v>104</v>
      </c>
      <c r="P3478" s="10">
        <f t="shared" si="276"/>
        <v>52</v>
      </c>
      <c r="Q3478" s="12" t="s">
        <v>8315</v>
      </c>
      <c r="R3478" t="s">
        <v>8316</v>
      </c>
      <c r="S3478" s="16">
        <f t="shared" si="277"/>
        <v>41921.279976851853</v>
      </c>
      <c r="T3478" s="16">
        <f t="shared" si="278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5"/>
        <v>115</v>
      </c>
      <c r="P3479" s="10">
        <f t="shared" si="276"/>
        <v>53.23</v>
      </c>
      <c r="Q3479" s="12" t="s">
        <v>8315</v>
      </c>
      <c r="R3479" t="s">
        <v>8316</v>
      </c>
      <c r="S3479" s="16">
        <f t="shared" si="277"/>
        <v>42128.736608796295</v>
      </c>
      <c r="T3479" s="16">
        <f t="shared" si="278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5"/>
        <v>113</v>
      </c>
      <c r="P3480" s="10">
        <f t="shared" si="276"/>
        <v>39.6</v>
      </c>
      <c r="Q3480" s="12" t="s">
        <v>8315</v>
      </c>
      <c r="R3480" t="s">
        <v>8316</v>
      </c>
      <c r="S3480" s="16">
        <f t="shared" si="277"/>
        <v>42053.916921296302</v>
      </c>
      <c r="T3480" s="16">
        <f t="shared" si="278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5"/>
        <v>128</v>
      </c>
      <c r="P3481" s="10">
        <f t="shared" si="276"/>
        <v>34.25</v>
      </c>
      <c r="Q3481" s="12" t="s">
        <v>8315</v>
      </c>
      <c r="R3481" t="s">
        <v>8316</v>
      </c>
      <c r="S3481" s="16">
        <f t="shared" si="277"/>
        <v>41781.855092592588</v>
      </c>
      <c r="T3481" s="16">
        <f t="shared" si="278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5"/>
        <v>143</v>
      </c>
      <c r="P3482" s="10">
        <f t="shared" si="276"/>
        <v>164.62</v>
      </c>
      <c r="Q3482" s="12" t="s">
        <v>8315</v>
      </c>
      <c r="R3482" t="s">
        <v>8316</v>
      </c>
      <c r="S3482" s="16">
        <f t="shared" si="277"/>
        <v>42171.317442129628</v>
      </c>
      <c r="T3482" s="16">
        <f t="shared" si="278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5"/>
        <v>119</v>
      </c>
      <c r="P3483" s="10">
        <f t="shared" si="276"/>
        <v>125.05</v>
      </c>
      <c r="Q3483" s="12" t="s">
        <v>8315</v>
      </c>
      <c r="R3483" t="s">
        <v>8316</v>
      </c>
      <c r="S3483" s="16">
        <f t="shared" si="277"/>
        <v>41989.24754629629</v>
      </c>
      <c r="T3483" s="16">
        <f t="shared" si="278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5"/>
        <v>138</v>
      </c>
      <c r="P3484" s="10">
        <f t="shared" si="276"/>
        <v>51.88</v>
      </c>
      <c r="Q3484" s="12" t="s">
        <v>8315</v>
      </c>
      <c r="R3484" t="s">
        <v>8316</v>
      </c>
      <c r="S3484" s="16">
        <f t="shared" si="277"/>
        <v>41796.771597222221</v>
      </c>
      <c r="T3484" s="16">
        <f t="shared" si="278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5"/>
        <v>160</v>
      </c>
      <c r="P3485" s="10">
        <f t="shared" si="276"/>
        <v>40.29</v>
      </c>
      <c r="Q3485" s="12" t="s">
        <v>8315</v>
      </c>
      <c r="R3485" t="s">
        <v>8316</v>
      </c>
      <c r="S3485" s="16">
        <f t="shared" si="277"/>
        <v>41793.668761574074</v>
      </c>
      <c r="T3485" s="16">
        <f t="shared" si="278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5"/>
        <v>114</v>
      </c>
      <c r="P3486" s="10">
        <f t="shared" si="276"/>
        <v>64.91</v>
      </c>
      <c r="Q3486" s="12" t="s">
        <v>8315</v>
      </c>
      <c r="R3486" t="s">
        <v>8316</v>
      </c>
      <c r="S3486" s="16">
        <f t="shared" si="277"/>
        <v>42506.760405092587</v>
      </c>
      <c r="T3486" s="16">
        <f t="shared" si="278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5"/>
        <v>101</v>
      </c>
      <c r="P3487" s="10">
        <f t="shared" si="276"/>
        <v>55.33</v>
      </c>
      <c r="Q3487" s="12" t="s">
        <v>8315</v>
      </c>
      <c r="R3487" t="s">
        <v>8316</v>
      </c>
      <c r="S3487" s="16">
        <f t="shared" si="277"/>
        <v>42372.693055555559</v>
      </c>
      <c r="T3487" s="16">
        <f t="shared" si="278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5"/>
        <v>155</v>
      </c>
      <c r="P3488" s="10">
        <f t="shared" si="276"/>
        <v>83.14</v>
      </c>
      <c r="Q3488" s="12" t="s">
        <v>8315</v>
      </c>
      <c r="R3488" t="s">
        <v>8316</v>
      </c>
      <c r="S3488" s="16">
        <f t="shared" si="277"/>
        <v>42126.87501157407</v>
      </c>
      <c r="T3488" s="16">
        <f t="shared" si="278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5"/>
        <v>128</v>
      </c>
      <c r="P3489" s="10">
        <f t="shared" si="276"/>
        <v>38.71</v>
      </c>
      <c r="Q3489" s="12" t="s">
        <v>8315</v>
      </c>
      <c r="R3489" t="s">
        <v>8316</v>
      </c>
      <c r="S3489" s="16">
        <f t="shared" si="277"/>
        <v>42149.940416666665</v>
      </c>
      <c r="T3489" s="16">
        <f t="shared" si="278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5"/>
        <v>121</v>
      </c>
      <c r="P3490" s="10">
        <f t="shared" si="276"/>
        <v>125.38</v>
      </c>
      <c r="Q3490" s="12" t="s">
        <v>8315</v>
      </c>
      <c r="R3490" t="s">
        <v>8316</v>
      </c>
      <c r="S3490" s="16">
        <f t="shared" si="277"/>
        <v>42087.768055555556</v>
      </c>
      <c r="T3490" s="16">
        <f t="shared" si="278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5"/>
        <v>113</v>
      </c>
      <c r="P3491" s="10">
        <f t="shared" si="276"/>
        <v>78.260000000000005</v>
      </c>
      <c r="Q3491" s="12" t="s">
        <v>8315</v>
      </c>
      <c r="R3491" t="s">
        <v>8316</v>
      </c>
      <c r="S3491" s="16">
        <f t="shared" si="277"/>
        <v>41753.635775462964</v>
      </c>
      <c r="T3491" s="16">
        <f t="shared" si="278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5"/>
        <v>128</v>
      </c>
      <c r="P3492" s="10">
        <f t="shared" si="276"/>
        <v>47.22</v>
      </c>
      <c r="Q3492" s="12" t="s">
        <v>8315</v>
      </c>
      <c r="R3492" t="s">
        <v>8316</v>
      </c>
      <c r="S3492" s="16">
        <f t="shared" si="277"/>
        <v>42443.802361111113</v>
      </c>
      <c r="T3492" s="16">
        <f t="shared" si="278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5"/>
        <v>158</v>
      </c>
      <c r="P3493" s="10">
        <f t="shared" si="276"/>
        <v>79.099999999999994</v>
      </c>
      <c r="Q3493" s="12" t="s">
        <v>8315</v>
      </c>
      <c r="R3493" t="s">
        <v>8316</v>
      </c>
      <c r="S3493" s="16">
        <f t="shared" si="277"/>
        <v>42121.249814814815</v>
      </c>
      <c r="T3493" s="16">
        <f t="shared" si="278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5"/>
        <v>105</v>
      </c>
      <c r="P3494" s="10">
        <f t="shared" si="276"/>
        <v>114.29</v>
      </c>
      <c r="Q3494" s="12" t="s">
        <v>8315</v>
      </c>
      <c r="R3494" t="s">
        <v>8316</v>
      </c>
      <c r="S3494" s="16">
        <f t="shared" si="277"/>
        <v>42268.009224537032</v>
      </c>
      <c r="T3494" s="16">
        <f t="shared" si="278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5"/>
        <v>100</v>
      </c>
      <c r="P3495" s="10">
        <f t="shared" si="276"/>
        <v>51.72</v>
      </c>
      <c r="Q3495" s="12" t="s">
        <v>8315</v>
      </c>
      <c r="R3495" t="s">
        <v>8316</v>
      </c>
      <c r="S3495" s="16">
        <f t="shared" si="277"/>
        <v>41848.866157407407</v>
      </c>
      <c r="T3495" s="16">
        <f t="shared" si="278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5"/>
        <v>100</v>
      </c>
      <c r="P3496" s="10">
        <f t="shared" si="276"/>
        <v>30.77</v>
      </c>
      <c r="Q3496" s="12" t="s">
        <v>8315</v>
      </c>
      <c r="R3496" t="s">
        <v>8316</v>
      </c>
      <c r="S3496" s="16">
        <f t="shared" si="277"/>
        <v>42689.214988425927</v>
      </c>
      <c r="T3496" s="16">
        <f t="shared" si="278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5"/>
        <v>107</v>
      </c>
      <c r="P3497" s="10">
        <f t="shared" si="276"/>
        <v>74.209999999999994</v>
      </c>
      <c r="Q3497" s="12" t="s">
        <v>8315</v>
      </c>
      <c r="R3497" t="s">
        <v>8316</v>
      </c>
      <c r="S3497" s="16">
        <f t="shared" si="277"/>
        <v>41915.762835648151</v>
      </c>
      <c r="T3497" s="16">
        <f t="shared" si="278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5"/>
        <v>124</v>
      </c>
      <c r="P3498" s="10">
        <f t="shared" si="276"/>
        <v>47.85</v>
      </c>
      <c r="Q3498" s="12" t="s">
        <v>8315</v>
      </c>
      <c r="R3498" t="s">
        <v>8316</v>
      </c>
      <c r="S3498" s="16">
        <f t="shared" si="277"/>
        <v>42584.846828703703</v>
      </c>
      <c r="T3498" s="16">
        <f t="shared" si="278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5"/>
        <v>109</v>
      </c>
      <c r="P3499" s="10">
        <f t="shared" si="276"/>
        <v>34.409999999999997</v>
      </c>
      <c r="Q3499" s="12" t="s">
        <v>8315</v>
      </c>
      <c r="R3499" t="s">
        <v>8316</v>
      </c>
      <c r="S3499" s="16">
        <f t="shared" si="277"/>
        <v>42511.741944444439</v>
      </c>
      <c r="T3499" s="16">
        <f t="shared" si="278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5"/>
        <v>102</v>
      </c>
      <c r="P3500" s="10">
        <f t="shared" si="276"/>
        <v>40.24</v>
      </c>
      <c r="Q3500" s="12" t="s">
        <v>8315</v>
      </c>
      <c r="R3500" t="s">
        <v>8316</v>
      </c>
      <c r="S3500" s="16">
        <f t="shared" si="277"/>
        <v>42459.15861111111</v>
      </c>
      <c r="T3500" s="16">
        <f t="shared" si="278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5"/>
        <v>106</v>
      </c>
      <c r="P3501" s="10">
        <f t="shared" si="276"/>
        <v>60.29</v>
      </c>
      <c r="Q3501" s="12" t="s">
        <v>8315</v>
      </c>
      <c r="R3501" t="s">
        <v>8316</v>
      </c>
      <c r="S3501" s="16">
        <f t="shared" si="277"/>
        <v>42132.036168981482</v>
      </c>
      <c r="T3501" s="16">
        <f t="shared" si="278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5"/>
        <v>106</v>
      </c>
      <c r="P3502" s="10">
        <f t="shared" si="276"/>
        <v>25.31</v>
      </c>
      <c r="Q3502" s="12" t="s">
        <v>8315</v>
      </c>
      <c r="R3502" t="s">
        <v>8316</v>
      </c>
      <c r="S3502" s="16">
        <f t="shared" si="277"/>
        <v>42419.91942129629</v>
      </c>
      <c r="T3502" s="16">
        <f t="shared" si="278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5"/>
        <v>101</v>
      </c>
      <c r="P3503" s="10">
        <f t="shared" si="276"/>
        <v>35.950000000000003</v>
      </c>
      <c r="Q3503" s="12" t="s">
        <v>8315</v>
      </c>
      <c r="R3503" t="s">
        <v>8316</v>
      </c>
      <c r="S3503" s="16">
        <f t="shared" si="277"/>
        <v>42233.763831018514</v>
      </c>
      <c r="T3503" s="16">
        <f t="shared" si="278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5"/>
        <v>105</v>
      </c>
      <c r="P3504" s="10">
        <f t="shared" si="276"/>
        <v>136</v>
      </c>
      <c r="Q3504" s="12" t="s">
        <v>8315</v>
      </c>
      <c r="R3504" t="s">
        <v>8316</v>
      </c>
      <c r="S3504" s="16">
        <f t="shared" si="277"/>
        <v>42430.839398148149</v>
      </c>
      <c r="T3504" s="16">
        <f t="shared" si="278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5"/>
        <v>108</v>
      </c>
      <c r="P3505" s="10">
        <f t="shared" si="276"/>
        <v>70.760000000000005</v>
      </c>
      <c r="Q3505" s="12" t="s">
        <v>8315</v>
      </c>
      <c r="R3505" t="s">
        <v>8316</v>
      </c>
      <c r="S3505" s="16">
        <f t="shared" si="277"/>
        <v>42545.478333333333</v>
      </c>
      <c r="T3505" s="16">
        <f t="shared" si="278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5"/>
        <v>100</v>
      </c>
      <c r="P3506" s="10">
        <f t="shared" si="276"/>
        <v>125</v>
      </c>
      <c r="Q3506" s="12" t="s">
        <v>8315</v>
      </c>
      <c r="R3506" t="s">
        <v>8316</v>
      </c>
      <c r="S3506" s="16">
        <f t="shared" si="277"/>
        <v>42297.748738425929</v>
      </c>
      <c r="T3506" s="16">
        <f t="shared" si="278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5"/>
        <v>104</v>
      </c>
      <c r="P3507" s="10">
        <f t="shared" si="276"/>
        <v>66.510000000000005</v>
      </c>
      <c r="Q3507" s="12" t="s">
        <v>8315</v>
      </c>
      <c r="R3507" t="s">
        <v>8316</v>
      </c>
      <c r="S3507" s="16">
        <f t="shared" si="277"/>
        <v>41760.935706018521</v>
      </c>
      <c r="T3507" s="16">
        <f t="shared" si="278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5"/>
        <v>102</v>
      </c>
      <c r="P3508" s="10">
        <f t="shared" si="276"/>
        <v>105</v>
      </c>
      <c r="Q3508" s="12" t="s">
        <v>8315</v>
      </c>
      <c r="R3508" t="s">
        <v>8316</v>
      </c>
      <c r="S3508" s="16">
        <f t="shared" si="277"/>
        <v>41829.734259259261</v>
      </c>
      <c r="T3508" s="16">
        <f t="shared" si="278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5"/>
        <v>104</v>
      </c>
      <c r="P3509" s="10">
        <f t="shared" si="276"/>
        <v>145</v>
      </c>
      <c r="Q3509" s="12" t="s">
        <v>8315</v>
      </c>
      <c r="R3509" t="s">
        <v>8316</v>
      </c>
      <c r="S3509" s="16">
        <f t="shared" si="277"/>
        <v>42491.92288194444</v>
      </c>
      <c r="T3509" s="16">
        <f t="shared" si="278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5"/>
        <v>180</v>
      </c>
      <c r="P3510" s="10">
        <f t="shared" si="276"/>
        <v>12</v>
      </c>
      <c r="Q3510" s="12" t="s">
        <v>8315</v>
      </c>
      <c r="R3510" t="s">
        <v>8316</v>
      </c>
      <c r="S3510" s="16">
        <f t="shared" si="277"/>
        <v>42477.729780092588</v>
      </c>
      <c r="T3510" s="16">
        <f t="shared" si="278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5"/>
        <v>106</v>
      </c>
      <c r="P3511" s="10">
        <f t="shared" si="276"/>
        <v>96.67</v>
      </c>
      <c r="Q3511" s="12" t="s">
        <v>8315</v>
      </c>
      <c r="R3511" t="s">
        <v>8316</v>
      </c>
      <c r="S3511" s="16">
        <f t="shared" si="277"/>
        <v>41950.859560185185</v>
      </c>
      <c r="T3511" s="16">
        <f t="shared" si="278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5"/>
        <v>101</v>
      </c>
      <c r="P3512" s="10">
        <f t="shared" si="276"/>
        <v>60.33</v>
      </c>
      <c r="Q3512" s="12" t="s">
        <v>8315</v>
      </c>
      <c r="R3512" t="s">
        <v>8316</v>
      </c>
      <c r="S3512" s="16">
        <f t="shared" si="277"/>
        <v>41802.62090277778</v>
      </c>
      <c r="T3512" s="16">
        <f t="shared" si="278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5"/>
        <v>101</v>
      </c>
      <c r="P3513" s="10">
        <f t="shared" si="276"/>
        <v>79.89</v>
      </c>
      <c r="Q3513" s="12" t="s">
        <v>8315</v>
      </c>
      <c r="R3513" t="s">
        <v>8316</v>
      </c>
      <c r="S3513" s="16">
        <f t="shared" si="277"/>
        <v>41927.873784722222</v>
      </c>
      <c r="T3513" s="16">
        <f t="shared" si="278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5"/>
        <v>100</v>
      </c>
      <c r="P3514" s="10">
        <f t="shared" si="276"/>
        <v>58.82</v>
      </c>
      <c r="Q3514" s="12" t="s">
        <v>8315</v>
      </c>
      <c r="R3514" t="s">
        <v>8316</v>
      </c>
      <c r="S3514" s="16">
        <f t="shared" si="277"/>
        <v>42057.536944444444</v>
      </c>
      <c r="T3514" s="16">
        <f t="shared" si="278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5"/>
        <v>118</v>
      </c>
      <c r="P3515" s="10">
        <f t="shared" si="276"/>
        <v>75.34</v>
      </c>
      <c r="Q3515" s="12" t="s">
        <v>8315</v>
      </c>
      <c r="R3515" t="s">
        <v>8316</v>
      </c>
      <c r="S3515" s="16">
        <f t="shared" si="277"/>
        <v>41781.096203703702</v>
      </c>
      <c r="T3515" s="16">
        <f t="shared" si="278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5"/>
        <v>110</v>
      </c>
      <c r="P3516" s="10">
        <f t="shared" si="276"/>
        <v>55</v>
      </c>
      <c r="Q3516" s="12" t="s">
        <v>8315</v>
      </c>
      <c r="R3516" t="s">
        <v>8316</v>
      </c>
      <c r="S3516" s="16">
        <f t="shared" si="277"/>
        <v>42020.846666666665</v>
      </c>
      <c r="T3516" s="16">
        <f t="shared" si="278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5"/>
        <v>103</v>
      </c>
      <c r="P3517" s="10">
        <f t="shared" si="276"/>
        <v>66.959999999999994</v>
      </c>
      <c r="Q3517" s="12" t="s">
        <v>8315</v>
      </c>
      <c r="R3517" t="s">
        <v>8316</v>
      </c>
      <c r="S3517" s="16">
        <f t="shared" si="277"/>
        <v>42125.772812499999</v>
      </c>
      <c r="T3517" s="16">
        <f t="shared" si="278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5"/>
        <v>100</v>
      </c>
      <c r="P3518" s="10">
        <f t="shared" si="276"/>
        <v>227.27</v>
      </c>
      <c r="Q3518" s="12" t="s">
        <v>8315</v>
      </c>
      <c r="R3518" t="s">
        <v>8316</v>
      </c>
      <c r="S3518" s="16">
        <f t="shared" si="277"/>
        <v>41856.010069444441</v>
      </c>
      <c r="T3518" s="16">
        <f t="shared" si="278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5"/>
        <v>100</v>
      </c>
      <c r="P3519" s="10">
        <f t="shared" si="276"/>
        <v>307.69</v>
      </c>
      <c r="Q3519" s="12" t="s">
        <v>8315</v>
      </c>
      <c r="R3519" t="s">
        <v>8316</v>
      </c>
      <c r="S3519" s="16">
        <f t="shared" si="277"/>
        <v>41794.817523148151</v>
      </c>
      <c r="T3519" s="16">
        <f t="shared" si="278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5"/>
        <v>110</v>
      </c>
      <c r="P3520" s="10">
        <f t="shared" si="276"/>
        <v>50.02</v>
      </c>
      <c r="Q3520" s="12" t="s">
        <v>8315</v>
      </c>
      <c r="R3520" t="s">
        <v>8316</v>
      </c>
      <c r="S3520" s="16">
        <f t="shared" si="277"/>
        <v>41893.783553240741</v>
      </c>
      <c r="T3520" s="16">
        <f t="shared" si="278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5"/>
        <v>101</v>
      </c>
      <c r="P3521" s="10">
        <f t="shared" si="276"/>
        <v>72.39</v>
      </c>
      <c r="Q3521" s="12" t="s">
        <v>8315</v>
      </c>
      <c r="R3521" t="s">
        <v>8316</v>
      </c>
      <c r="S3521" s="16">
        <f t="shared" si="277"/>
        <v>42037.598958333328</v>
      </c>
      <c r="T3521" s="16">
        <f t="shared" si="278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5"/>
        <v>101</v>
      </c>
      <c r="P3522" s="10">
        <f t="shared" si="276"/>
        <v>95.95</v>
      </c>
      <c r="Q3522" s="12" t="s">
        <v>8315</v>
      </c>
      <c r="R3522" t="s">
        <v>8316</v>
      </c>
      <c r="S3522" s="16">
        <f t="shared" si="277"/>
        <v>42227.824212962965</v>
      </c>
      <c r="T3522" s="16">
        <f t="shared" si="278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10">
        <f t="shared" si="276"/>
        <v>45.62</v>
      </c>
      <c r="Q3523" s="12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ref="O3529:O3592" si="280">ROUND(E3529/D3529*100,0)</f>
        <v>117</v>
      </c>
      <c r="P3529" s="10">
        <f t="shared" ref="P3529:P3592" si="281">IFERROR(ROUND(E3529/L3529,2),0)</f>
        <v>81.569999999999993</v>
      </c>
      <c r="Q3529" s="12" t="s">
        <v>8315</v>
      </c>
      <c r="R3529" t="s">
        <v>8316</v>
      </c>
      <c r="S3529" s="16">
        <f t="shared" ref="S3529:S3592" si="282">(((J3529/60)/60)/24)+DATE(1970,1,1)</f>
        <v>42167.023206018523</v>
      </c>
      <c r="T3529" s="16">
        <f t="shared" ref="T3529:T3592" si="283">(((I3529/60)/60)/24)+DATE(1970,1,1)</f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0"/>
        <v>101</v>
      </c>
      <c r="P3530" s="10">
        <f t="shared" si="281"/>
        <v>45.11</v>
      </c>
      <c r="Q3530" s="12" t="s">
        <v>8315</v>
      </c>
      <c r="R3530" t="s">
        <v>8316</v>
      </c>
      <c r="S3530" s="16">
        <f t="shared" si="282"/>
        <v>42733.50136574074</v>
      </c>
      <c r="T3530" s="16">
        <f t="shared" si="283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0"/>
        <v>132</v>
      </c>
      <c r="P3531" s="10">
        <f t="shared" si="281"/>
        <v>36.67</v>
      </c>
      <c r="Q3531" s="12" t="s">
        <v>8315</v>
      </c>
      <c r="R3531" t="s">
        <v>8316</v>
      </c>
      <c r="S3531" s="16">
        <f t="shared" si="282"/>
        <v>42177.761782407411</v>
      </c>
      <c r="T3531" s="16">
        <f t="shared" si="283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0"/>
        <v>100</v>
      </c>
      <c r="P3532" s="10">
        <f t="shared" si="281"/>
        <v>125</v>
      </c>
      <c r="Q3532" s="12" t="s">
        <v>8315</v>
      </c>
      <c r="R3532" t="s">
        <v>8316</v>
      </c>
      <c r="S3532" s="16">
        <f t="shared" si="282"/>
        <v>42442.623344907406</v>
      </c>
      <c r="T3532" s="16">
        <f t="shared" si="283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0"/>
        <v>128</v>
      </c>
      <c r="P3533" s="10">
        <f t="shared" si="281"/>
        <v>49.23</v>
      </c>
      <c r="Q3533" s="12" t="s">
        <v>8315</v>
      </c>
      <c r="R3533" t="s">
        <v>8316</v>
      </c>
      <c r="S3533" s="16">
        <f t="shared" si="282"/>
        <v>42521.654328703706</v>
      </c>
      <c r="T3533" s="16">
        <f t="shared" si="283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0"/>
        <v>119</v>
      </c>
      <c r="P3534" s="10">
        <f t="shared" si="281"/>
        <v>42.3</v>
      </c>
      <c r="Q3534" s="12" t="s">
        <v>8315</v>
      </c>
      <c r="R3534" t="s">
        <v>8316</v>
      </c>
      <c r="S3534" s="16">
        <f t="shared" si="282"/>
        <v>41884.599849537037</v>
      </c>
      <c r="T3534" s="16">
        <f t="shared" si="283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0"/>
        <v>126</v>
      </c>
      <c r="P3535" s="10">
        <f t="shared" si="281"/>
        <v>78.88</v>
      </c>
      <c r="Q3535" s="12" t="s">
        <v>8315</v>
      </c>
      <c r="R3535" t="s">
        <v>8316</v>
      </c>
      <c r="S3535" s="16">
        <f t="shared" si="282"/>
        <v>42289.761192129634</v>
      </c>
      <c r="T3535" s="16">
        <f t="shared" si="283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0"/>
        <v>156</v>
      </c>
      <c r="P3536" s="10">
        <f t="shared" si="281"/>
        <v>38.28</v>
      </c>
      <c r="Q3536" s="12" t="s">
        <v>8315</v>
      </c>
      <c r="R3536" t="s">
        <v>8316</v>
      </c>
      <c r="S3536" s="16">
        <f t="shared" si="282"/>
        <v>42243.6252662037</v>
      </c>
      <c r="T3536" s="16">
        <f t="shared" si="283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0"/>
        <v>103</v>
      </c>
      <c r="P3537" s="10">
        <f t="shared" si="281"/>
        <v>44.85</v>
      </c>
      <c r="Q3537" s="12" t="s">
        <v>8315</v>
      </c>
      <c r="R3537" t="s">
        <v>8316</v>
      </c>
      <c r="S3537" s="16">
        <f t="shared" si="282"/>
        <v>42248.640162037031</v>
      </c>
      <c r="T3537" s="16">
        <f t="shared" si="283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0"/>
        <v>153</v>
      </c>
      <c r="P3538" s="10">
        <f t="shared" si="281"/>
        <v>13.53</v>
      </c>
      <c r="Q3538" s="12" t="s">
        <v>8315</v>
      </c>
      <c r="R3538" t="s">
        <v>8316</v>
      </c>
      <c r="S3538" s="16">
        <f t="shared" si="282"/>
        <v>42328.727141203708</v>
      </c>
      <c r="T3538" s="16">
        <f t="shared" si="283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0"/>
        <v>180</v>
      </c>
      <c r="P3539" s="10">
        <f t="shared" si="281"/>
        <v>43.5</v>
      </c>
      <c r="Q3539" s="12" t="s">
        <v>8315</v>
      </c>
      <c r="R3539" t="s">
        <v>8316</v>
      </c>
      <c r="S3539" s="16">
        <f t="shared" si="282"/>
        <v>41923.354351851849</v>
      </c>
      <c r="T3539" s="16">
        <f t="shared" si="283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0"/>
        <v>128</v>
      </c>
      <c r="P3540" s="10">
        <f t="shared" si="281"/>
        <v>30.95</v>
      </c>
      <c r="Q3540" s="12" t="s">
        <v>8315</v>
      </c>
      <c r="R3540" t="s">
        <v>8316</v>
      </c>
      <c r="S3540" s="16">
        <f t="shared" si="282"/>
        <v>42571.420601851853</v>
      </c>
      <c r="T3540" s="16">
        <f t="shared" si="283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0"/>
        <v>120</v>
      </c>
      <c r="P3541" s="10">
        <f t="shared" si="281"/>
        <v>55.23</v>
      </c>
      <c r="Q3541" s="12" t="s">
        <v>8315</v>
      </c>
      <c r="R3541" t="s">
        <v>8316</v>
      </c>
      <c r="S3541" s="16">
        <f t="shared" si="282"/>
        <v>42600.756041666667</v>
      </c>
      <c r="T3541" s="16">
        <f t="shared" si="283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0"/>
        <v>123</v>
      </c>
      <c r="P3542" s="10">
        <f t="shared" si="281"/>
        <v>46.13</v>
      </c>
      <c r="Q3542" s="12" t="s">
        <v>8315</v>
      </c>
      <c r="R3542" t="s">
        <v>8316</v>
      </c>
      <c r="S3542" s="16">
        <f t="shared" si="282"/>
        <v>42517.003368055557</v>
      </c>
      <c r="T3542" s="16">
        <f t="shared" si="283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0"/>
        <v>105</v>
      </c>
      <c r="P3543" s="10">
        <f t="shared" si="281"/>
        <v>39.380000000000003</v>
      </c>
      <c r="Q3543" s="12" t="s">
        <v>8315</v>
      </c>
      <c r="R3543" t="s">
        <v>8316</v>
      </c>
      <c r="S3543" s="16">
        <f t="shared" si="282"/>
        <v>42222.730034722219</v>
      </c>
      <c r="T3543" s="16">
        <f t="shared" si="283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0"/>
        <v>102</v>
      </c>
      <c r="P3544" s="10">
        <f t="shared" si="281"/>
        <v>66.150000000000006</v>
      </c>
      <c r="Q3544" s="12" t="s">
        <v>8315</v>
      </c>
      <c r="R3544" t="s">
        <v>8316</v>
      </c>
      <c r="S3544" s="16">
        <f t="shared" si="282"/>
        <v>41829.599791666667</v>
      </c>
      <c r="T3544" s="16">
        <f t="shared" si="283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0"/>
        <v>105</v>
      </c>
      <c r="P3545" s="10">
        <f t="shared" si="281"/>
        <v>54.14</v>
      </c>
      <c r="Q3545" s="12" t="s">
        <v>8315</v>
      </c>
      <c r="R3545" t="s">
        <v>8316</v>
      </c>
      <c r="S3545" s="16">
        <f t="shared" si="282"/>
        <v>42150.755312499998</v>
      </c>
      <c r="T3545" s="16">
        <f t="shared" si="283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0"/>
        <v>100</v>
      </c>
      <c r="P3546" s="10">
        <f t="shared" si="281"/>
        <v>104.17</v>
      </c>
      <c r="Q3546" s="12" t="s">
        <v>8315</v>
      </c>
      <c r="R3546" t="s">
        <v>8316</v>
      </c>
      <c r="S3546" s="16">
        <f t="shared" si="282"/>
        <v>42040.831678240742</v>
      </c>
      <c r="T3546" s="16">
        <f t="shared" si="283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0"/>
        <v>100</v>
      </c>
      <c r="P3547" s="10">
        <f t="shared" si="281"/>
        <v>31.38</v>
      </c>
      <c r="Q3547" s="12" t="s">
        <v>8315</v>
      </c>
      <c r="R3547" t="s">
        <v>8316</v>
      </c>
      <c r="S3547" s="16">
        <f t="shared" si="282"/>
        <v>42075.807395833333</v>
      </c>
      <c r="T3547" s="16">
        <f t="shared" si="283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0"/>
        <v>102</v>
      </c>
      <c r="P3548" s="10">
        <f t="shared" si="281"/>
        <v>59.21</v>
      </c>
      <c r="Q3548" s="12" t="s">
        <v>8315</v>
      </c>
      <c r="R3548" t="s">
        <v>8316</v>
      </c>
      <c r="S3548" s="16">
        <f t="shared" si="282"/>
        <v>42073.660694444443</v>
      </c>
      <c r="T3548" s="16">
        <f t="shared" si="283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0"/>
        <v>114</v>
      </c>
      <c r="P3549" s="10">
        <f t="shared" si="281"/>
        <v>119.18</v>
      </c>
      <c r="Q3549" s="12" t="s">
        <v>8315</v>
      </c>
      <c r="R3549" t="s">
        <v>8316</v>
      </c>
      <c r="S3549" s="16">
        <f t="shared" si="282"/>
        <v>42480.078715277778</v>
      </c>
      <c r="T3549" s="16">
        <f t="shared" si="283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0"/>
        <v>102</v>
      </c>
      <c r="P3550" s="10">
        <f t="shared" si="281"/>
        <v>164.62</v>
      </c>
      <c r="Q3550" s="12" t="s">
        <v>8315</v>
      </c>
      <c r="R3550" t="s">
        <v>8316</v>
      </c>
      <c r="S3550" s="16">
        <f t="shared" si="282"/>
        <v>42411.942291666666</v>
      </c>
      <c r="T3550" s="16">
        <f t="shared" si="283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0"/>
        <v>102</v>
      </c>
      <c r="P3551" s="10">
        <f t="shared" si="281"/>
        <v>24.29</v>
      </c>
      <c r="Q3551" s="12" t="s">
        <v>8315</v>
      </c>
      <c r="R3551" t="s">
        <v>8316</v>
      </c>
      <c r="S3551" s="16">
        <f t="shared" si="282"/>
        <v>42223.394363425927</v>
      </c>
      <c r="T3551" s="16">
        <f t="shared" si="283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0"/>
        <v>105</v>
      </c>
      <c r="P3552" s="10">
        <f t="shared" si="281"/>
        <v>40.94</v>
      </c>
      <c r="Q3552" s="12" t="s">
        <v>8315</v>
      </c>
      <c r="R3552" t="s">
        <v>8316</v>
      </c>
      <c r="S3552" s="16">
        <f t="shared" si="282"/>
        <v>42462.893495370372</v>
      </c>
      <c r="T3552" s="16">
        <f t="shared" si="283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0"/>
        <v>102</v>
      </c>
      <c r="P3553" s="10">
        <f t="shared" si="281"/>
        <v>61.1</v>
      </c>
      <c r="Q3553" s="12" t="s">
        <v>8315</v>
      </c>
      <c r="R3553" t="s">
        <v>8316</v>
      </c>
      <c r="S3553" s="16">
        <f t="shared" si="282"/>
        <v>41753.515856481477</v>
      </c>
      <c r="T3553" s="16">
        <f t="shared" si="283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0"/>
        <v>100</v>
      </c>
      <c r="P3554" s="10">
        <f t="shared" si="281"/>
        <v>38.65</v>
      </c>
      <c r="Q3554" s="12" t="s">
        <v>8315</v>
      </c>
      <c r="R3554" t="s">
        <v>8316</v>
      </c>
      <c r="S3554" s="16">
        <f t="shared" si="282"/>
        <v>41788.587083333332</v>
      </c>
      <c r="T3554" s="16">
        <f t="shared" si="283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0"/>
        <v>106</v>
      </c>
      <c r="P3555" s="10">
        <f t="shared" si="281"/>
        <v>56.2</v>
      </c>
      <c r="Q3555" s="12" t="s">
        <v>8315</v>
      </c>
      <c r="R3555" t="s">
        <v>8316</v>
      </c>
      <c r="S3555" s="16">
        <f t="shared" si="282"/>
        <v>42196.028703703705</v>
      </c>
      <c r="T3555" s="16">
        <f t="shared" si="283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0"/>
        <v>113</v>
      </c>
      <c r="P3556" s="10">
        <f t="shared" si="281"/>
        <v>107</v>
      </c>
      <c r="Q3556" s="12" t="s">
        <v>8315</v>
      </c>
      <c r="R3556" t="s">
        <v>8316</v>
      </c>
      <c r="S3556" s="16">
        <f t="shared" si="282"/>
        <v>42016.050451388888</v>
      </c>
      <c r="T3556" s="16">
        <f t="shared" si="283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0"/>
        <v>100</v>
      </c>
      <c r="P3557" s="10">
        <f t="shared" si="281"/>
        <v>171.43</v>
      </c>
      <c r="Q3557" s="12" t="s">
        <v>8315</v>
      </c>
      <c r="R3557" t="s">
        <v>8316</v>
      </c>
      <c r="S3557" s="16">
        <f t="shared" si="282"/>
        <v>42661.442060185189</v>
      </c>
      <c r="T3557" s="16">
        <f t="shared" si="283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0"/>
        <v>100</v>
      </c>
      <c r="P3558" s="10">
        <f t="shared" si="281"/>
        <v>110.5</v>
      </c>
      <c r="Q3558" s="12" t="s">
        <v>8315</v>
      </c>
      <c r="R3558" t="s">
        <v>8316</v>
      </c>
      <c r="S3558" s="16">
        <f t="shared" si="282"/>
        <v>41808.649583333332</v>
      </c>
      <c r="T3558" s="16">
        <f t="shared" si="283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0"/>
        <v>100</v>
      </c>
      <c r="P3559" s="10">
        <f t="shared" si="281"/>
        <v>179.28</v>
      </c>
      <c r="Q3559" s="12" t="s">
        <v>8315</v>
      </c>
      <c r="R3559" t="s">
        <v>8316</v>
      </c>
      <c r="S3559" s="16">
        <f t="shared" si="282"/>
        <v>41730.276747685188</v>
      </c>
      <c r="T3559" s="16">
        <f t="shared" si="283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0"/>
        <v>144</v>
      </c>
      <c r="P3560" s="10">
        <f t="shared" si="281"/>
        <v>22.91</v>
      </c>
      <c r="Q3560" s="12" t="s">
        <v>8315</v>
      </c>
      <c r="R3560" t="s">
        <v>8316</v>
      </c>
      <c r="S3560" s="16">
        <f t="shared" si="282"/>
        <v>42139.816840277781</v>
      </c>
      <c r="T3560" s="16">
        <f t="shared" si="283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0"/>
        <v>104</v>
      </c>
      <c r="P3561" s="10">
        <f t="shared" si="281"/>
        <v>43.13</v>
      </c>
      <c r="Q3561" s="12" t="s">
        <v>8315</v>
      </c>
      <c r="R3561" t="s">
        <v>8316</v>
      </c>
      <c r="S3561" s="16">
        <f t="shared" si="282"/>
        <v>42194.096157407403</v>
      </c>
      <c r="T3561" s="16">
        <f t="shared" si="283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0"/>
        <v>108</v>
      </c>
      <c r="P3562" s="10">
        <f t="shared" si="281"/>
        <v>46.89</v>
      </c>
      <c r="Q3562" s="12" t="s">
        <v>8315</v>
      </c>
      <c r="R3562" t="s">
        <v>8316</v>
      </c>
      <c r="S3562" s="16">
        <f t="shared" si="282"/>
        <v>42115.889652777783</v>
      </c>
      <c r="T3562" s="16">
        <f t="shared" si="283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0"/>
        <v>102</v>
      </c>
      <c r="P3563" s="10">
        <f t="shared" si="281"/>
        <v>47.41</v>
      </c>
      <c r="Q3563" s="12" t="s">
        <v>8315</v>
      </c>
      <c r="R3563" t="s">
        <v>8316</v>
      </c>
      <c r="S3563" s="16">
        <f t="shared" si="282"/>
        <v>42203.680300925931</v>
      </c>
      <c r="T3563" s="16">
        <f t="shared" si="283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0"/>
        <v>149</v>
      </c>
      <c r="P3564" s="10">
        <f t="shared" si="281"/>
        <v>15.13</v>
      </c>
      <c r="Q3564" s="12" t="s">
        <v>8315</v>
      </c>
      <c r="R3564" t="s">
        <v>8316</v>
      </c>
      <c r="S3564" s="16">
        <f t="shared" si="282"/>
        <v>42433.761886574073</v>
      </c>
      <c r="T3564" s="16">
        <f t="shared" si="283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0"/>
        <v>105</v>
      </c>
      <c r="P3565" s="10">
        <f t="shared" si="281"/>
        <v>21.1</v>
      </c>
      <c r="Q3565" s="12" t="s">
        <v>8315</v>
      </c>
      <c r="R3565" t="s">
        <v>8316</v>
      </c>
      <c r="S3565" s="16">
        <f t="shared" si="282"/>
        <v>42555.671944444446</v>
      </c>
      <c r="T3565" s="16">
        <f t="shared" si="283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0"/>
        <v>101</v>
      </c>
      <c r="P3566" s="10">
        <f t="shared" si="281"/>
        <v>59.12</v>
      </c>
      <c r="Q3566" s="12" t="s">
        <v>8315</v>
      </c>
      <c r="R3566" t="s">
        <v>8316</v>
      </c>
      <c r="S3566" s="16">
        <f t="shared" si="282"/>
        <v>42236.623252314821</v>
      </c>
      <c r="T3566" s="16">
        <f t="shared" si="283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0"/>
        <v>131</v>
      </c>
      <c r="P3567" s="10">
        <f t="shared" si="281"/>
        <v>97.92</v>
      </c>
      <c r="Q3567" s="12" t="s">
        <v>8315</v>
      </c>
      <c r="R3567" t="s">
        <v>8316</v>
      </c>
      <c r="S3567" s="16">
        <f t="shared" si="282"/>
        <v>41974.743148148147</v>
      </c>
      <c r="T3567" s="16">
        <f t="shared" si="283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0"/>
        <v>105</v>
      </c>
      <c r="P3568" s="10">
        <f t="shared" si="281"/>
        <v>55.13</v>
      </c>
      <c r="Q3568" s="12" t="s">
        <v>8315</v>
      </c>
      <c r="R3568" t="s">
        <v>8316</v>
      </c>
      <c r="S3568" s="16">
        <f t="shared" si="282"/>
        <v>41997.507905092592</v>
      </c>
      <c r="T3568" s="16">
        <f t="shared" si="283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0"/>
        <v>109</v>
      </c>
      <c r="P3569" s="10">
        <f t="shared" si="281"/>
        <v>26.54</v>
      </c>
      <c r="Q3569" s="12" t="s">
        <v>8315</v>
      </c>
      <c r="R3569" t="s">
        <v>8316</v>
      </c>
      <c r="S3569" s="16">
        <f t="shared" si="282"/>
        <v>42135.810694444444</v>
      </c>
      <c r="T3569" s="16">
        <f t="shared" si="283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0"/>
        <v>111</v>
      </c>
      <c r="P3570" s="10">
        <f t="shared" si="281"/>
        <v>58.42</v>
      </c>
      <c r="Q3570" s="12" t="s">
        <v>8315</v>
      </c>
      <c r="R3570" t="s">
        <v>8316</v>
      </c>
      <c r="S3570" s="16">
        <f t="shared" si="282"/>
        <v>41869.740671296298</v>
      </c>
      <c r="T3570" s="16">
        <f t="shared" si="283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0"/>
        <v>100</v>
      </c>
      <c r="P3571" s="10">
        <f t="shared" si="281"/>
        <v>122.54</v>
      </c>
      <c r="Q3571" s="12" t="s">
        <v>8315</v>
      </c>
      <c r="R3571" t="s">
        <v>8316</v>
      </c>
      <c r="S3571" s="16">
        <f t="shared" si="282"/>
        <v>41982.688611111109</v>
      </c>
      <c r="T3571" s="16">
        <f t="shared" si="283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0"/>
        <v>114</v>
      </c>
      <c r="P3572" s="10">
        <f t="shared" si="281"/>
        <v>87.96</v>
      </c>
      <c r="Q3572" s="12" t="s">
        <v>8315</v>
      </c>
      <c r="R3572" t="s">
        <v>8316</v>
      </c>
      <c r="S3572" s="16">
        <f t="shared" si="282"/>
        <v>41976.331979166673</v>
      </c>
      <c r="T3572" s="16">
        <f t="shared" si="283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0"/>
        <v>122</v>
      </c>
      <c r="P3573" s="10">
        <f t="shared" si="281"/>
        <v>73.239999999999995</v>
      </c>
      <c r="Q3573" s="12" t="s">
        <v>8315</v>
      </c>
      <c r="R3573" t="s">
        <v>8316</v>
      </c>
      <c r="S3573" s="16">
        <f t="shared" si="282"/>
        <v>41912.858946759261</v>
      </c>
      <c r="T3573" s="16">
        <f t="shared" si="283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0"/>
        <v>100</v>
      </c>
      <c r="P3574" s="10">
        <f t="shared" si="281"/>
        <v>55.56</v>
      </c>
      <c r="Q3574" s="12" t="s">
        <v>8315</v>
      </c>
      <c r="R3574" t="s">
        <v>8316</v>
      </c>
      <c r="S3574" s="16">
        <f t="shared" si="282"/>
        <v>42146.570393518516</v>
      </c>
      <c r="T3574" s="16">
        <f t="shared" si="283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0"/>
        <v>103</v>
      </c>
      <c r="P3575" s="10">
        <f t="shared" si="281"/>
        <v>39.54</v>
      </c>
      <c r="Q3575" s="12" t="s">
        <v>8315</v>
      </c>
      <c r="R3575" t="s">
        <v>8316</v>
      </c>
      <c r="S3575" s="16">
        <f t="shared" si="282"/>
        <v>41921.375532407408</v>
      </c>
      <c r="T3575" s="16">
        <f t="shared" si="283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0"/>
        <v>106</v>
      </c>
      <c r="P3576" s="10">
        <f t="shared" si="281"/>
        <v>136.78</v>
      </c>
      <c r="Q3576" s="12" t="s">
        <v>8315</v>
      </c>
      <c r="R3576" t="s">
        <v>8316</v>
      </c>
      <c r="S3576" s="16">
        <f t="shared" si="282"/>
        <v>41926.942685185182</v>
      </c>
      <c r="T3576" s="16">
        <f t="shared" si="283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0"/>
        <v>101</v>
      </c>
      <c r="P3577" s="10">
        <f t="shared" si="281"/>
        <v>99.34</v>
      </c>
      <c r="Q3577" s="12" t="s">
        <v>8315</v>
      </c>
      <c r="R3577" t="s">
        <v>8316</v>
      </c>
      <c r="S3577" s="16">
        <f t="shared" si="282"/>
        <v>42561.783877314811</v>
      </c>
      <c r="T3577" s="16">
        <f t="shared" si="283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0"/>
        <v>100</v>
      </c>
      <c r="P3578" s="10">
        <f t="shared" si="281"/>
        <v>20</v>
      </c>
      <c r="Q3578" s="12" t="s">
        <v>8315</v>
      </c>
      <c r="R3578" t="s">
        <v>8316</v>
      </c>
      <c r="S3578" s="16">
        <f t="shared" si="282"/>
        <v>42649.54923611111</v>
      </c>
      <c r="T3578" s="16">
        <f t="shared" si="283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0"/>
        <v>130</v>
      </c>
      <c r="P3579" s="10">
        <f t="shared" si="281"/>
        <v>28.89</v>
      </c>
      <c r="Q3579" s="12" t="s">
        <v>8315</v>
      </c>
      <c r="R3579" t="s">
        <v>8316</v>
      </c>
      <c r="S3579" s="16">
        <f t="shared" si="282"/>
        <v>42093.786840277782</v>
      </c>
      <c r="T3579" s="16">
        <f t="shared" si="283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0"/>
        <v>100</v>
      </c>
      <c r="P3580" s="10">
        <f t="shared" si="281"/>
        <v>40.549999999999997</v>
      </c>
      <c r="Q3580" s="12" t="s">
        <v>8315</v>
      </c>
      <c r="R3580" t="s">
        <v>8316</v>
      </c>
      <c r="S3580" s="16">
        <f t="shared" si="282"/>
        <v>42460.733530092592</v>
      </c>
      <c r="T3580" s="16">
        <f t="shared" si="283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0"/>
        <v>100</v>
      </c>
      <c r="P3581" s="10">
        <f t="shared" si="281"/>
        <v>35.71</v>
      </c>
      <c r="Q3581" s="12" t="s">
        <v>8315</v>
      </c>
      <c r="R3581" t="s">
        <v>8316</v>
      </c>
      <c r="S3581" s="16">
        <f t="shared" si="282"/>
        <v>42430.762222222227</v>
      </c>
      <c r="T3581" s="16">
        <f t="shared" si="283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0"/>
        <v>114</v>
      </c>
      <c r="P3582" s="10">
        <f t="shared" si="281"/>
        <v>37.96</v>
      </c>
      <c r="Q3582" s="12" t="s">
        <v>8315</v>
      </c>
      <c r="R3582" t="s">
        <v>8316</v>
      </c>
      <c r="S3582" s="16">
        <f t="shared" si="282"/>
        <v>42026.176180555558</v>
      </c>
      <c r="T3582" s="16">
        <f t="shared" si="283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0"/>
        <v>100</v>
      </c>
      <c r="P3583" s="10">
        <f t="shared" si="281"/>
        <v>33.33</v>
      </c>
      <c r="Q3583" s="12" t="s">
        <v>8315</v>
      </c>
      <c r="R3583" t="s">
        <v>8316</v>
      </c>
      <c r="S3583" s="16">
        <f t="shared" si="282"/>
        <v>41836.471180555556</v>
      </c>
      <c r="T3583" s="16">
        <f t="shared" si="283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0"/>
        <v>287</v>
      </c>
      <c r="P3584" s="10">
        <f t="shared" si="281"/>
        <v>58.57</v>
      </c>
      <c r="Q3584" s="12" t="s">
        <v>8315</v>
      </c>
      <c r="R3584" t="s">
        <v>8316</v>
      </c>
      <c r="S3584" s="16">
        <f t="shared" si="282"/>
        <v>42451.095856481479</v>
      </c>
      <c r="T3584" s="16">
        <f t="shared" si="283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0"/>
        <v>109</v>
      </c>
      <c r="P3585" s="10">
        <f t="shared" si="281"/>
        <v>135.63</v>
      </c>
      <c r="Q3585" s="12" t="s">
        <v>8315</v>
      </c>
      <c r="R3585" t="s">
        <v>8316</v>
      </c>
      <c r="S3585" s="16">
        <f t="shared" si="282"/>
        <v>42418.425983796296</v>
      </c>
      <c r="T3585" s="16">
        <f t="shared" si="283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80"/>
        <v>116</v>
      </c>
      <c r="P3586" s="10">
        <f t="shared" si="281"/>
        <v>30.94</v>
      </c>
      <c r="Q3586" s="12" t="s">
        <v>8315</v>
      </c>
      <c r="R3586" t="s">
        <v>8316</v>
      </c>
      <c r="S3586" s="16">
        <f t="shared" si="282"/>
        <v>42168.316481481481</v>
      </c>
      <c r="T3586" s="16">
        <f t="shared" si="283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10">
        <f t="shared" si="281"/>
        <v>176.09</v>
      </c>
      <c r="Q3587" s="12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ref="O3593:O3656" si="285">ROUND(E3593/D3593*100,0)</f>
        <v>175</v>
      </c>
      <c r="P3593" s="10">
        <f t="shared" ref="P3593:P3656" si="286">IFERROR(ROUND(E3593/L3593,2),0)</f>
        <v>68.06</v>
      </c>
      <c r="Q3593" s="12" t="s">
        <v>8315</v>
      </c>
      <c r="R3593" t="s">
        <v>8316</v>
      </c>
      <c r="S3593" s="16">
        <f t="shared" ref="S3593:S3656" si="287">(((J3593/60)/60)/24)+DATE(1970,1,1)</f>
        <v>42003.948425925926</v>
      </c>
      <c r="T3593" s="16">
        <f t="shared" ref="T3593:T3656" si="288">(((I3593/60)/60)/24)+DATE(1970,1,1)</f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5"/>
        <v>127</v>
      </c>
      <c r="P3594" s="10">
        <f t="shared" si="286"/>
        <v>72.709999999999994</v>
      </c>
      <c r="Q3594" s="12" t="s">
        <v>8315</v>
      </c>
      <c r="R3594" t="s">
        <v>8316</v>
      </c>
      <c r="S3594" s="16">
        <f t="shared" si="287"/>
        <v>41988.829942129625</v>
      </c>
      <c r="T3594" s="16">
        <f t="shared" si="288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5"/>
        <v>111</v>
      </c>
      <c r="P3595" s="10">
        <f t="shared" si="286"/>
        <v>77.19</v>
      </c>
      <c r="Q3595" s="12" t="s">
        <v>8315</v>
      </c>
      <c r="R3595" t="s">
        <v>8316</v>
      </c>
      <c r="S3595" s="16">
        <f t="shared" si="287"/>
        <v>41974.898599537039</v>
      </c>
      <c r="T3595" s="16">
        <f t="shared" si="288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5"/>
        <v>126</v>
      </c>
      <c r="P3596" s="10">
        <f t="shared" si="286"/>
        <v>55.97</v>
      </c>
      <c r="Q3596" s="12" t="s">
        <v>8315</v>
      </c>
      <c r="R3596" t="s">
        <v>8316</v>
      </c>
      <c r="S3596" s="16">
        <f t="shared" si="287"/>
        <v>42592.066921296297</v>
      </c>
      <c r="T3596" s="16">
        <f t="shared" si="288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5"/>
        <v>119</v>
      </c>
      <c r="P3597" s="10">
        <f t="shared" si="286"/>
        <v>49.69</v>
      </c>
      <c r="Q3597" s="12" t="s">
        <v>8315</v>
      </c>
      <c r="R3597" t="s">
        <v>8316</v>
      </c>
      <c r="S3597" s="16">
        <f t="shared" si="287"/>
        <v>42050.008368055554</v>
      </c>
      <c r="T3597" s="16">
        <f t="shared" si="288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5"/>
        <v>108</v>
      </c>
      <c r="P3598" s="10">
        <f t="shared" si="286"/>
        <v>79</v>
      </c>
      <c r="Q3598" s="12" t="s">
        <v>8315</v>
      </c>
      <c r="R3598" t="s">
        <v>8316</v>
      </c>
      <c r="S3598" s="16">
        <f t="shared" si="287"/>
        <v>41856.715069444443</v>
      </c>
      <c r="T3598" s="16">
        <f t="shared" si="288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5"/>
        <v>103</v>
      </c>
      <c r="P3599" s="10">
        <f t="shared" si="286"/>
        <v>77.73</v>
      </c>
      <c r="Q3599" s="12" t="s">
        <v>8315</v>
      </c>
      <c r="R3599" t="s">
        <v>8316</v>
      </c>
      <c r="S3599" s="16">
        <f t="shared" si="287"/>
        <v>42417.585532407407</v>
      </c>
      <c r="T3599" s="16">
        <f t="shared" si="288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5"/>
        <v>110</v>
      </c>
      <c r="P3600" s="10">
        <f t="shared" si="286"/>
        <v>40.78</v>
      </c>
      <c r="Q3600" s="12" t="s">
        <v>8315</v>
      </c>
      <c r="R3600" t="s">
        <v>8316</v>
      </c>
      <c r="S3600" s="16">
        <f t="shared" si="287"/>
        <v>41866.79886574074</v>
      </c>
      <c r="T3600" s="16">
        <f t="shared" si="288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5"/>
        <v>202</v>
      </c>
      <c r="P3601" s="10">
        <f t="shared" si="286"/>
        <v>59.41</v>
      </c>
      <c r="Q3601" s="12" t="s">
        <v>8315</v>
      </c>
      <c r="R3601" t="s">
        <v>8316</v>
      </c>
      <c r="S3601" s="16">
        <f t="shared" si="287"/>
        <v>42220.79487268519</v>
      </c>
      <c r="T3601" s="16">
        <f t="shared" si="288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5"/>
        <v>130</v>
      </c>
      <c r="P3602" s="10">
        <f t="shared" si="286"/>
        <v>3.25</v>
      </c>
      <c r="Q3602" s="12" t="s">
        <v>8315</v>
      </c>
      <c r="R3602" t="s">
        <v>8316</v>
      </c>
      <c r="S3602" s="16">
        <f t="shared" si="287"/>
        <v>42628.849120370374</v>
      </c>
      <c r="T3602" s="16">
        <f t="shared" si="288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5"/>
        <v>104</v>
      </c>
      <c r="P3603" s="10">
        <f t="shared" si="286"/>
        <v>39.380000000000003</v>
      </c>
      <c r="Q3603" s="12" t="s">
        <v>8315</v>
      </c>
      <c r="R3603" t="s">
        <v>8316</v>
      </c>
      <c r="S3603" s="16">
        <f t="shared" si="287"/>
        <v>41990.99863425926</v>
      </c>
      <c r="T3603" s="16">
        <f t="shared" si="288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5"/>
        <v>100</v>
      </c>
      <c r="P3604" s="10">
        <f t="shared" si="286"/>
        <v>81.67</v>
      </c>
      <c r="Q3604" s="12" t="s">
        <v>8315</v>
      </c>
      <c r="R3604" t="s">
        <v>8316</v>
      </c>
      <c r="S3604" s="16">
        <f t="shared" si="287"/>
        <v>42447.894432870366</v>
      </c>
      <c r="T3604" s="16">
        <f t="shared" si="288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5"/>
        <v>171</v>
      </c>
      <c r="P3605" s="10">
        <f t="shared" si="286"/>
        <v>44.91</v>
      </c>
      <c r="Q3605" s="12" t="s">
        <v>8315</v>
      </c>
      <c r="R3605" t="s">
        <v>8316</v>
      </c>
      <c r="S3605" s="16">
        <f t="shared" si="287"/>
        <v>42283.864351851851</v>
      </c>
      <c r="T3605" s="16">
        <f t="shared" si="288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5"/>
        <v>113</v>
      </c>
      <c r="P3606" s="10">
        <f t="shared" si="286"/>
        <v>49.06</v>
      </c>
      <c r="Q3606" s="12" t="s">
        <v>8315</v>
      </c>
      <c r="R3606" t="s">
        <v>8316</v>
      </c>
      <c r="S3606" s="16">
        <f t="shared" si="287"/>
        <v>42483.015694444446</v>
      </c>
      <c r="T3606" s="16">
        <f t="shared" si="288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5"/>
        <v>184</v>
      </c>
      <c r="P3607" s="10">
        <f t="shared" si="286"/>
        <v>30.67</v>
      </c>
      <c r="Q3607" s="12" t="s">
        <v>8315</v>
      </c>
      <c r="R3607" t="s">
        <v>8316</v>
      </c>
      <c r="S3607" s="16">
        <f t="shared" si="287"/>
        <v>42383.793124999997</v>
      </c>
      <c r="T3607" s="16">
        <f t="shared" si="288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5"/>
        <v>130</v>
      </c>
      <c r="P3608" s="10">
        <f t="shared" si="286"/>
        <v>61.06</v>
      </c>
      <c r="Q3608" s="12" t="s">
        <v>8315</v>
      </c>
      <c r="R3608" t="s">
        <v>8316</v>
      </c>
      <c r="S3608" s="16">
        <f t="shared" si="287"/>
        <v>42566.604826388888</v>
      </c>
      <c r="T3608" s="16">
        <f t="shared" si="288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5"/>
        <v>105</v>
      </c>
      <c r="P3609" s="10">
        <f t="shared" si="286"/>
        <v>29</v>
      </c>
      <c r="Q3609" s="12" t="s">
        <v>8315</v>
      </c>
      <c r="R3609" t="s">
        <v>8316</v>
      </c>
      <c r="S3609" s="16">
        <f t="shared" si="287"/>
        <v>42338.963912037041</v>
      </c>
      <c r="T3609" s="16">
        <f t="shared" si="288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5"/>
        <v>100</v>
      </c>
      <c r="P3610" s="10">
        <f t="shared" si="286"/>
        <v>29.63</v>
      </c>
      <c r="Q3610" s="12" t="s">
        <v>8315</v>
      </c>
      <c r="R3610" t="s">
        <v>8316</v>
      </c>
      <c r="S3610" s="16">
        <f t="shared" si="287"/>
        <v>42506.709375000006</v>
      </c>
      <c r="T3610" s="16">
        <f t="shared" si="288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5"/>
        <v>153</v>
      </c>
      <c r="P3611" s="10">
        <f t="shared" si="286"/>
        <v>143.1</v>
      </c>
      <c r="Q3611" s="12" t="s">
        <v>8315</v>
      </c>
      <c r="R3611" t="s">
        <v>8316</v>
      </c>
      <c r="S3611" s="16">
        <f t="shared" si="287"/>
        <v>42429.991724537031</v>
      </c>
      <c r="T3611" s="16">
        <f t="shared" si="288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5"/>
        <v>162</v>
      </c>
      <c r="P3612" s="10">
        <f t="shared" si="286"/>
        <v>52.35</v>
      </c>
      <c r="Q3612" s="12" t="s">
        <v>8315</v>
      </c>
      <c r="R3612" t="s">
        <v>8316</v>
      </c>
      <c r="S3612" s="16">
        <f t="shared" si="287"/>
        <v>42203.432129629626</v>
      </c>
      <c r="T3612" s="16">
        <f t="shared" si="288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5"/>
        <v>136</v>
      </c>
      <c r="P3613" s="10">
        <f t="shared" si="286"/>
        <v>66.67</v>
      </c>
      <c r="Q3613" s="12" t="s">
        <v>8315</v>
      </c>
      <c r="R3613" t="s">
        <v>8316</v>
      </c>
      <c r="S3613" s="16">
        <f t="shared" si="287"/>
        <v>42072.370381944449</v>
      </c>
      <c r="T3613" s="16">
        <f t="shared" si="288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5"/>
        <v>144</v>
      </c>
      <c r="P3614" s="10">
        <f t="shared" si="286"/>
        <v>126.67</v>
      </c>
      <c r="Q3614" s="12" t="s">
        <v>8315</v>
      </c>
      <c r="R3614" t="s">
        <v>8316</v>
      </c>
      <c r="S3614" s="16">
        <f t="shared" si="287"/>
        <v>41789.726979166669</v>
      </c>
      <c r="T3614" s="16">
        <f t="shared" si="288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5"/>
        <v>100</v>
      </c>
      <c r="P3615" s="10">
        <f t="shared" si="286"/>
        <v>62.5</v>
      </c>
      <c r="Q3615" s="12" t="s">
        <v>8315</v>
      </c>
      <c r="R3615" t="s">
        <v>8316</v>
      </c>
      <c r="S3615" s="16">
        <f t="shared" si="287"/>
        <v>41788.58997685185</v>
      </c>
      <c r="T3615" s="16">
        <f t="shared" si="288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5"/>
        <v>101</v>
      </c>
      <c r="P3616" s="10">
        <f t="shared" si="286"/>
        <v>35.49</v>
      </c>
      <c r="Q3616" s="12" t="s">
        <v>8315</v>
      </c>
      <c r="R3616" t="s">
        <v>8316</v>
      </c>
      <c r="S3616" s="16">
        <f t="shared" si="287"/>
        <v>42144.041851851856</v>
      </c>
      <c r="T3616" s="16">
        <f t="shared" si="288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5"/>
        <v>107</v>
      </c>
      <c r="P3617" s="10">
        <f t="shared" si="286"/>
        <v>37.08</v>
      </c>
      <c r="Q3617" s="12" t="s">
        <v>8315</v>
      </c>
      <c r="R3617" t="s">
        <v>8316</v>
      </c>
      <c r="S3617" s="16">
        <f t="shared" si="287"/>
        <v>42318.593703703707</v>
      </c>
      <c r="T3617" s="16">
        <f t="shared" si="288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5"/>
        <v>125</v>
      </c>
      <c r="P3618" s="10">
        <f t="shared" si="286"/>
        <v>69.33</v>
      </c>
      <c r="Q3618" s="12" t="s">
        <v>8315</v>
      </c>
      <c r="R3618" t="s">
        <v>8316</v>
      </c>
      <c r="S3618" s="16">
        <f t="shared" si="287"/>
        <v>42052.949814814812</v>
      </c>
      <c r="T3618" s="16">
        <f t="shared" si="288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5"/>
        <v>119</v>
      </c>
      <c r="P3619" s="10">
        <f t="shared" si="286"/>
        <v>17.25</v>
      </c>
      <c r="Q3619" s="12" t="s">
        <v>8315</v>
      </c>
      <c r="R3619" t="s">
        <v>8316</v>
      </c>
      <c r="S3619" s="16">
        <f t="shared" si="287"/>
        <v>42779.610289351855</v>
      </c>
      <c r="T3619" s="16">
        <f t="shared" si="288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5"/>
        <v>101</v>
      </c>
      <c r="P3620" s="10">
        <f t="shared" si="286"/>
        <v>36.07</v>
      </c>
      <c r="Q3620" s="12" t="s">
        <v>8315</v>
      </c>
      <c r="R3620" t="s">
        <v>8316</v>
      </c>
      <c r="S3620" s="16">
        <f t="shared" si="287"/>
        <v>42128.627893518518</v>
      </c>
      <c r="T3620" s="16">
        <f t="shared" si="288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5"/>
        <v>113</v>
      </c>
      <c r="P3621" s="10">
        <f t="shared" si="286"/>
        <v>66.47</v>
      </c>
      <c r="Q3621" s="12" t="s">
        <v>8315</v>
      </c>
      <c r="R3621" t="s">
        <v>8316</v>
      </c>
      <c r="S3621" s="16">
        <f t="shared" si="287"/>
        <v>42661.132245370376</v>
      </c>
      <c r="T3621" s="16">
        <f t="shared" si="288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5"/>
        <v>105</v>
      </c>
      <c r="P3622" s="10">
        <f t="shared" si="286"/>
        <v>56.07</v>
      </c>
      <c r="Q3622" s="12" t="s">
        <v>8315</v>
      </c>
      <c r="R3622" t="s">
        <v>8316</v>
      </c>
      <c r="S3622" s="16">
        <f t="shared" si="287"/>
        <v>42037.938206018516</v>
      </c>
      <c r="T3622" s="16">
        <f t="shared" si="288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5"/>
        <v>110</v>
      </c>
      <c r="P3623" s="10">
        <f t="shared" si="286"/>
        <v>47.03</v>
      </c>
      <c r="Q3623" s="12" t="s">
        <v>8315</v>
      </c>
      <c r="R3623" t="s">
        <v>8316</v>
      </c>
      <c r="S3623" s="16">
        <f t="shared" si="287"/>
        <v>42619.935694444444</v>
      </c>
      <c r="T3623" s="16">
        <f t="shared" si="288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5"/>
        <v>100</v>
      </c>
      <c r="P3624" s="10">
        <f t="shared" si="286"/>
        <v>47.67</v>
      </c>
      <c r="Q3624" s="12" t="s">
        <v>8315</v>
      </c>
      <c r="R3624" t="s">
        <v>8316</v>
      </c>
      <c r="S3624" s="16">
        <f t="shared" si="287"/>
        <v>41877.221886574072</v>
      </c>
      <c r="T3624" s="16">
        <f t="shared" si="288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5"/>
        <v>120</v>
      </c>
      <c r="P3625" s="10">
        <f t="shared" si="286"/>
        <v>88.24</v>
      </c>
      <c r="Q3625" s="12" t="s">
        <v>8315</v>
      </c>
      <c r="R3625" t="s">
        <v>8316</v>
      </c>
      <c r="S3625" s="16">
        <f t="shared" si="287"/>
        <v>41828.736921296295</v>
      </c>
      <c r="T3625" s="16">
        <f t="shared" si="288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5"/>
        <v>105</v>
      </c>
      <c r="P3626" s="10">
        <f t="shared" si="286"/>
        <v>80.72</v>
      </c>
      <c r="Q3626" s="12" t="s">
        <v>8315</v>
      </c>
      <c r="R3626" t="s">
        <v>8316</v>
      </c>
      <c r="S3626" s="16">
        <f t="shared" si="287"/>
        <v>42545.774189814809</v>
      </c>
      <c r="T3626" s="16">
        <f t="shared" si="288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5"/>
        <v>103</v>
      </c>
      <c r="P3627" s="10">
        <f t="shared" si="286"/>
        <v>39.49</v>
      </c>
      <c r="Q3627" s="12" t="s">
        <v>8315</v>
      </c>
      <c r="R3627" t="s">
        <v>8316</v>
      </c>
      <c r="S3627" s="16">
        <f t="shared" si="287"/>
        <v>42157.652511574073</v>
      </c>
      <c r="T3627" s="16">
        <f t="shared" si="288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5"/>
        <v>102</v>
      </c>
      <c r="P3628" s="10">
        <f t="shared" si="286"/>
        <v>84.85</v>
      </c>
      <c r="Q3628" s="12" t="s">
        <v>8315</v>
      </c>
      <c r="R3628" t="s">
        <v>8316</v>
      </c>
      <c r="S3628" s="16">
        <f t="shared" si="287"/>
        <v>41846.667326388888</v>
      </c>
      <c r="T3628" s="16">
        <f t="shared" si="288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5"/>
        <v>100</v>
      </c>
      <c r="P3629" s="10">
        <f t="shared" si="286"/>
        <v>68.97</v>
      </c>
      <c r="Q3629" s="12" t="s">
        <v>8315</v>
      </c>
      <c r="R3629" t="s">
        <v>8316</v>
      </c>
      <c r="S3629" s="16">
        <f t="shared" si="287"/>
        <v>42460.741747685184</v>
      </c>
      <c r="T3629" s="16">
        <f t="shared" si="288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5"/>
        <v>0</v>
      </c>
      <c r="P3630" s="10">
        <f t="shared" si="286"/>
        <v>0</v>
      </c>
      <c r="Q3630" s="12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5"/>
        <v>0</v>
      </c>
      <c r="P3631" s="10">
        <f t="shared" si="286"/>
        <v>1</v>
      </c>
      <c r="Q3631" s="12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5"/>
        <v>0</v>
      </c>
      <c r="P3632" s="10">
        <f t="shared" si="286"/>
        <v>1</v>
      </c>
      <c r="Q3632" s="12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5"/>
        <v>51</v>
      </c>
      <c r="P3633" s="10">
        <f t="shared" si="286"/>
        <v>147.88</v>
      </c>
      <c r="Q3633" s="12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5"/>
        <v>20</v>
      </c>
      <c r="P3634" s="10">
        <f t="shared" si="286"/>
        <v>100</v>
      </c>
      <c r="Q3634" s="12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5"/>
        <v>35</v>
      </c>
      <c r="P3635" s="10">
        <f t="shared" si="286"/>
        <v>56.84</v>
      </c>
      <c r="Q3635" s="12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5"/>
        <v>4</v>
      </c>
      <c r="P3636" s="10">
        <f t="shared" si="286"/>
        <v>176.94</v>
      </c>
      <c r="Q3636" s="12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5"/>
        <v>36</v>
      </c>
      <c r="P3637" s="10">
        <f t="shared" si="286"/>
        <v>127.6</v>
      </c>
      <c r="Q3637" s="12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5"/>
        <v>0</v>
      </c>
      <c r="P3638" s="10">
        <f t="shared" si="286"/>
        <v>0</v>
      </c>
      <c r="Q3638" s="12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5"/>
        <v>31</v>
      </c>
      <c r="P3639" s="10">
        <f t="shared" si="286"/>
        <v>66.14</v>
      </c>
      <c r="Q3639" s="12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5"/>
        <v>7</v>
      </c>
      <c r="P3640" s="10">
        <f t="shared" si="286"/>
        <v>108</v>
      </c>
      <c r="Q3640" s="12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5"/>
        <v>0</v>
      </c>
      <c r="P3641" s="10">
        <f t="shared" si="286"/>
        <v>1</v>
      </c>
      <c r="Q3641" s="12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5"/>
        <v>6</v>
      </c>
      <c r="P3642" s="10">
        <f t="shared" si="286"/>
        <v>18.329999999999998</v>
      </c>
      <c r="Q3642" s="12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5"/>
        <v>0</v>
      </c>
      <c r="P3643" s="10">
        <f t="shared" si="286"/>
        <v>0</v>
      </c>
      <c r="Q3643" s="12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5"/>
        <v>2</v>
      </c>
      <c r="P3644" s="10">
        <f t="shared" si="286"/>
        <v>7.5</v>
      </c>
      <c r="Q3644" s="12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5"/>
        <v>0</v>
      </c>
      <c r="P3645" s="10">
        <f t="shared" si="286"/>
        <v>0</v>
      </c>
      <c r="Q3645" s="12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5"/>
        <v>16</v>
      </c>
      <c r="P3646" s="10">
        <f t="shared" si="286"/>
        <v>68.42</v>
      </c>
      <c r="Q3646" s="12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5"/>
        <v>0</v>
      </c>
      <c r="P3647" s="10">
        <f t="shared" si="286"/>
        <v>1</v>
      </c>
      <c r="Q3647" s="12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5"/>
        <v>5</v>
      </c>
      <c r="P3648" s="10">
        <f t="shared" si="286"/>
        <v>60.13</v>
      </c>
      <c r="Q3648" s="12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5"/>
        <v>6</v>
      </c>
      <c r="P3649" s="10">
        <f t="shared" si="286"/>
        <v>15</v>
      </c>
      <c r="Q3649" s="12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5"/>
        <v>100</v>
      </c>
      <c r="P3650" s="10">
        <f t="shared" si="286"/>
        <v>550.04</v>
      </c>
      <c r="Q3650" s="12" t="s">
        <v>8315</v>
      </c>
      <c r="R3650" t="s">
        <v>8316</v>
      </c>
      <c r="S3650" s="16">
        <f t="shared" si="287"/>
        <v>41887.292187500003</v>
      </c>
      <c r="T3650" s="16">
        <f t="shared" si="288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10">
        <f t="shared" si="286"/>
        <v>97.5</v>
      </c>
      <c r="Q3651" s="12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ref="O3657:O3720" si="290">ROUND(E3657/D3657*100,0)</f>
        <v>116</v>
      </c>
      <c r="P3657" s="10">
        <f t="shared" ref="P3657:P3720" si="291">IFERROR(ROUND(E3657/L3657,2),0)</f>
        <v>73.58</v>
      </c>
      <c r="Q3657" s="12" t="s">
        <v>8315</v>
      </c>
      <c r="R3657" t="s">
        <v>8316</v>
      </c>
      <c r="S3657" s="16">
        <f t="shared" ref="S3657:S3720" si="292">(((J3657/60)/60)/24)+DATE(1970,1,1)</f>
        <v>42173.803217592591</v>
      </c>
      <c r="T3657" s="16">
        <f t="shared" ref="T3657:T3720" si="293">(((I3657/60)/60)/24)+DATE(1970,1,1)</f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0"/>
        <v>106</v>
      </c>
      <c r="P3658" s="10">
        <f t="shared" si="291"/>
        <v>115.02</v>
      </c>
      <c r="Q3658" s="12" t="s">
        <v>8315</v>
      </c>
      <c r="R3658" t="s">
        <v>8316</v>
      </c>
      <c r="S3658" s="16">
        <f t="shared" si="292"/>
        <v>42737.910138888896</v>
      </c>
      <c r="T3658" s="16">
        <f t="shared" si="293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0"/>
        <v>111</v>
      </c>
      <c r="P3659" s="10">
        <f t="shared" si="291"/>
        <v>110.75</v>
      </c>
      <c r="Q3659" s="12" t="s">
        <v>8315</v>
      </c>
      <c r="R3659" t="s">
        <v>8316</v>
      </c>
      <c r="S3659" s="16">
        <f t="shared" si="292"/>
        <v>42499.629849537043</v>
      </c>
      <c r="T3659" s="16">
        <f t="shared" si="293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0"/>
        <v>101</v>
      </c>
      <c r="P3660" s="10">
        <f t="shared" si="291"/>
        <v>75.5</v>
      </c>
      <c r="Q3660" s="12" t="s">
        <v>8315</v>
      </c>
      <c r="R3660" t="s">
        <v>8316</v>
      </c>
      <c r="S3660" s="16">
        <f t="shared" si="292"/>
        <v>41775.858564814815</v>
      </c>
      <c r="T3660" s="16">
        <f t="shared" si="293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0"/>
        <v>102</v>
      </c>
      <c r="P3661" s="10">
        <f t="shared" si="291"/>
        <v>235.46</v>
      </c>
      <c r="Q3661" s="12" t="s">
        <v>8315</v>
      </c>
      <c r="R3661" t="s">
        <v>8316</v>
      </c>
      <c r="S3661" s="16">
        <f t="shared" si="292"/>
        <v>42055.277199074073</v>
      </c>
      <c r="T3661" s="16">
        <f t="shared" si="293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0"/>
        <v>100</v>
      </c>
      <c r="P3662" s="10">
        <f t="shared" si="291"/>
        <v>11.36</v>
      </c>
      <c r="Q3662" s="12" t="s">
        <v>8315</v>
      </c>
      <c r="R3662" t="s">
        <v>8316</v>
      </c>
      <c r="S3662" s="16">
        <f t="shared" si="292"/>
        <v>41971.881076388891</v>
      </c>
      <c r="T3662" s="16">
        <f t="shared" si="293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0"/>
        <v>111</v>
      </c>
      <c r="P3663" s="10">
        <f t="shared" si="291"/>
        <v>92.5</v>
      </c>
      <c r="Q3663" s="12" t="s">
        <v>8315</v>
      </c>
      <c r="R3663" t="s">
        <v>8316</v>
      </c>
      <c r="S3663" s="16">
        <f t="shared" si="292"/>
        <v>42447.896666666667</v>
      </c>
      <c r="T3663" s="16">
        <f t="shared" si="293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0"/>
        <v>101</v>
      </c>
      <c r="P3664" s="10">
        <f t="shared" si="291"/>
        <v>202.85</v>
      </c>
      <c r="Q3664" s="12" t="s">
        <v>8315</v>
      </c>
      <c r="R3664" t="s">
        <v>8316</v>
      </c>
      <c r="S3664" s="16">
        <f t="shared" si="292"/>
        <v>42064.220069444447</v>
      </c>
      <c r="T3664" s="16">
        <f t="shared" si="293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0"/>
        <v>104</v>
      </c>
      <c r="P3665" s="10">
        <f t="shared" si="291"/>
        <v>26</v>
      </c>
      <c r="Q3665" s="12" t="s">
        <v>8315</v>
      </c>
      <c r="R3665" t="s">
        <v>8316</v>
      </c>
      <c r="S3665" s="16">
        <f t="shared" si="292"/>
        <v>42665.451736111107</v>
      </c>
      <c r="T3665" s="16">
        <f t="shared" si="293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0"/>
        <v>109</v>
      </c>
      <c r="P3666" s="10">
        <f t="shared" si="291"/>
        <v>46.05</v>
      </c>
      <c r="Q3666" s="12" t="s">
        <v>8315</v>
      </c>
      <c r="R3666" t="s">
        <v>8316</v>
      </c>
      <c r="S3666" s="16">
        <f t="shared" si="292"/>
        <v>42523.248715277776</v>
      </c>
      <c r="T3666" s="16">
        <f t="shared" si="293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0"/>
        <v>115</v>
      </c>
      <c r="P3667" s="10">
        <f t="shared" si="291"/>
        <v>51</v>
      </c>
      <c r="Q3667" s="12" t="s">
        <v>8315</v>
      </c>
      <c r="R3667" t="s">
        <v>8316</v>
      </c>
      <c r="S3667" s="16">
        <f t="shared" si="292"/>
        <v>42294.808124999996</v>
      </c>
      <c r="T3667" s="16">
        <f t="shared" si="293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0"/>
        <v>100</v>
      </c>
      <c r="P3668" s="10">
        <f t="shared" si="291"/>
        <v>31.58</v>
      </c>
      <c r="Q3668" s="12" t="s">
        <v>8315</v>
      </c>
      <c r="R3668" t="s">
        <v>8316</v>
      </c>
      <c r="S3668" s="16">
        <f t="shared" si="292"/>
        <v>41822.90488425926</v>
      </c>
      <c r="T3668" s="16">
        <f t="shared" si="293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0"/>
        <v>103</v>
      </c>
      <c r="P3669" s="10">
        <f t="shared" si="291"/>
        <v>53.36</v>
      </c>
      <c r="Q3669" s="12" t="s">
        <v>8315</v>
      </c>
      <c r="R3669" t="s">
        <v>8316</v>
      </c>
      <c r="S3669" s="16">
        <f t="shared" si="292"/>
        <v>42173.970127314817</v>
      </c>
      <c r="T3669" s="16">
        <f t="shared" si="293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0"/>
        <v>104</v>
      </c>
      <c r="P3670" s="10">
        <f t="shared" si="291"/>
        <v>36.96</v>
      </c>
      <c r="Q3670" s="12" t="s">
        <v>8315</v>
      </c>
      <c r="R3670" t="s">
        <v>8316</v>
      </c>
      <c r="S3670" s="16">
        <f t="shared" si="292"/>
        <v>42185.556157407409</v>
      </c>
      <c r="T3670" s="16">
        <f t="shared" si="293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0"/>
        <v>138</v>
      </c>
      <c r="P3671" s="10">
        <f t="shared" si="291"/>
        <v>81.290000000000006</v>
      </c>
      <c r="Q3671" s="12" t="s">
        <v>8315</v>
      </c>
      <c r="R3671" t="s">
        <v>8316</v>
      </c>
      <c r="S3671" s="16">
        <f t="shared" si="292"/>
        <v>42136.675196759257</v>
      </c>
      <c r="T3671" s="16">
        <f t="shared" si="293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0"/>
        <v>110</v>
      </c>
      <c r="P3672" s="10">
        <f t="shared" si="291"/>
        <v>20.079999999999998</v>
      </c>
      <c r="Q3672" s="12" t="s">
        <v>8315</v>
      </c>
      <c r="R3672" t="s">
        <v>8316</v>
      </c>
      <c r="S3672" s="16">
        <f t="shared" si="292"/>
        <v>42142.514016203699</v>
      </c>
      <c r="T3672" s="16">
        <f t="shared" si="293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0"/>
        <v>101</v>
      </c>
      <c r="P3673" s="10">
        <f t="shared" si="291"/>
        <v>88.25</v>
      </c>
      <c r="Q3673" s="12" t="s">
        <v>8315</v>
      </c>
      <c r="R3673" t="s">
        <v>8316</v>
      </c>
      <c r="S3673" s="16">
        <f t="shared" si="292"/>
        <v>41820.62809027778</v>
      </c>
      <c r="T3673" s="16">
        <f t="shared" si="293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0"/>
        <v>102</v>
      </c>
      <c r="P3674" s="10">
        <f t="shared" si="291"/>
        <v>53.44</v>
      </c>
      <c r="Q3674" s="12" t="s">
        <v>8315</v>
      </c>
      <c r="R3674" t="s">
        <v>8316</v>
      </c>
      <c r="S3674" s="16">
        <f t="shared" si="292"/>
        <v>41878.946574074071</v>
      </c>
      <c r="T3674" s="16">
        <f t="shared" si="293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0"/>
        <v>114</v>
      </c>
      <c r="P3675" s="10">
        <f t="shared" si="291"/>
        <v>39.869999999999997</v>
      </c>
      <c r="Q3675" s="12" t="s">
        <v>8315</v>
      </c>
      <c r="R3675" t="s">
        <v>8316</v>
      </c>
      <c r="S3675" s="16">
        <f t="shared" si="292"/>
        <v>41914.295104166667</v>
      </c>
      <c r="T3675" s="16">
        <f t="shared" si="293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0"/>
        <v>100</v>
      </c>
      <c r="P3676" s="10">
        <f t="shared" si="291"/>
        <v>145.16</v>
      </c>
      <c r="Q3676" s="12" t="s">
        <v>8315</v>
      </c>
      <c r="R3676" t="s">
        <v>8316</v>
      </c>
      <c r="S3676" s="16">
        <f t="shared" si="292"/>
        <v>42556.873020833329</v>
      </c>
      <c r="T3676" s="16">
        <f t="shared" si="293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0"/>
        <v>140</v>
      </c>
      <c r="P3677" s="10">
        <f t="shared" si="291"/>
        <v>23.33</v>
      </c>
      <c r="Q3677" s="12" t="s">
        <v>8315</v>
      </c>
      <c r="R3677" t="s">
        <v>8316</v>
      </c>
      <c r="S3677" s="16">
        <f t="shared" si="292"/>
        <v>42493.597013888888</v>
      </c>
      <c r="T3677" s="16">
        <f t="shared" si="293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0"/>
        <v>129</v>
      </c>
      <c r="P3678" s="10">
        <f t="shared" si="291"/>
        <v>64.38</v>
      </c>
      <c r="Q3678" s="12" t="s">
        <v>8315</v>
      </c>
      <c r="R3678" t="s">
        <v>8316</v>
      </c>
      <c r="S3678" s="16">
        <f t="shared" si="292"/>
        <v>41876.815787037034</v>
      </c>
      <c r="T3678" s="16">
        <f t="shared" si="293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0"/>
        <v>103</v>
      </c>
      <c r="P3679" s="10">
        <f t="shared" si="291"/>
        <v>62.05</v>
      </c>
      <c r="Q3679" s="12" t="s">
        <v>8315</v>
      </c>
      <c r="R3679" t="s">
        <v>8316</v>
      </c>
      <c r="S3679" s="16">
        <f t="shared" si="292"/>
        <v>41802.574282407404</v>
      </c>
      <c r="T3679" s="16">
        <f t="shared" si="293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0"/>
        <v>103</v>
      </c>
      <c r="P3680" s="10">
        <f t="shared" si="291"/>
        <v>66.13</v>
      </c>
      <c r="Q3680" s="12" t="s">
        <v>8315</v>
      </c>
      <c r="R3680" t="s">
        <v>8316</v>
      </c>
      <c r="S3680" s="16">
        <f t="shared" si="292"/>
        <v>42120.531226851846</v>
      </c>
      <c r="T3680" s="16">
        <f t="shared" si="293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0"/>
        <v>110</v>
      </c>
      <c r="P3681" s="10">
        <f t="shared" si="291"/>
        <v>73.400000000000006</v>
      </c>
      <c r="Q3681" s="12" t="s">
        <v>8315</v>
      </c>
      <c r="R3681" t="s">
        <v>8316</v>
      </c>
      <c r="S3681" s="16">
        <f t="shared" si="292"/>
        <v>41786.761354166665</v>
      </c>
      <c r="T3681" s="16">
        <f t="shared" si="293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0"/>
        <v>113</v>
      </c>
      <c r="P3682" s="10">
        <f t="shared" si="291"/>
        <v>99.5</v>
      </c>
      <c r="Q3682" s="12" t="s">
        <v>8315</v>
      </c>
      <c r="R3682" t="s">
        <v>8316</v>
      </c>
      <c r="S3682" s="16">
        <f t="shared" si="292"/>
        <v>42627.454097222217</v>
      </c>
      <c r="T3682" s="16">
        <f t="shared" si="293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0"/>
        <v>112</v>
      </c>
      <c r="P3683" s="10">
        <f t="shared" si="291"/>
        <v>62.17</v>
      </c>
      <c r="Q3683" s="12" t="s">
        <v>8315</v>
      </c>
      <c r="R3683" t="s">
        <v>8316</v>
      </c>
      <c r="S3683" s="16">
        <f t="shared" si="292"/>
        <v>42374.651504629626</v>
      </c>
      <c r="T3683" s="16">
        <f t="shared" si="293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0"/>
        <v>139</v>
      </c>
      <c r="P3684" s="10">
        <f t="shared" si="291"/>
        <v>62.33</v>
      </c>
      <c r="Q3684" s="12" t="s">
        <v>8315</v>
      </c>
      <c r="R3684" t="s">
        <v>8316</v>
      </c>
      <c r="S3684" s="16">
        <f t="shared" si="292"/>
        <v>41772.685393518521</v>
      </c>
      <c r="T3684" s="16">
        <f t="shared" si="293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0"/>
        <v>111</v>
      </c>
      <c r="P3685" s="10">
        <f t="shared" si="291"/>
        <v>58.79</v>
      </c>
      <c r="Q3685" s="12" t="s">
        <v>8315</v>
      </c>
      <c r="R3685" t="s">
        <v>8316</v>
      </c>
      <c r="S3685" s="16">
        <f t="shared" si="292"/>
        <v>42633.116851851853</v>
      </c>
      <c r="T3685" s="16">
        <f t="shared" si="293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0"/>
        <v>139</v>
      </c>
      <c r="P3686" s="10">
        <f t="shared" si="291"/>
        <v>45.35</v>
      </c>
      <c r="Q3686" s="12" t="s">
        <v>8315</v>
      </c>
      <c r="R3686" t="s">
        <v>8316</v>
      </c>
      <c r="S3686" s="16">
        <f t="shared" si="292"/>
        <v>42219.180393518516</v>
      </c>
      <c r="T3686" s="16">
        <f t="shared" si="293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0"/>
        <v>106</v>
      </c>
      <c r="P3687" s="10">
        <f t="shared" si="291"/>
        <v>41.94</v>
      </c>
      <c r="Q3687" s="12" t="s">
        <v>8315</v>
      </c>
      <c r="R3687" t="s">
        <v>8316</v>
      </c>
      <c r="S3687" s="16">
        <f t="shared" si="292"/>
        <v>41753.593275462961</v>
      </c>
      <c r="T3687" s="16">
        <f t="shared" si="293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0"/>
        <v>101</v>
      </c>
      <c r="P3688" s="10">
        <f t="shared" si="291"/>
        <v>59.17</v>
      </c>
      <c r="Q3688" s="12" t="s">
        <v>8315</v>
      </c>
      <c r="R3688" t="s">
        <v>8316</v>
      </c>
      <c r="S3688" s="16">
        <f t="shared" si="292"/>
        <v>42230.662731481483</v>
      </c>
      <c r="T3688" s="16">
        <f t="shared" si="293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0"/>
        <v>100</v>
      </c>
      <c r="P3689" s="10">
        <f t="shared" si="291"/>
        <v>200.49</v>
      </c>
      <c r="Q3689" s="12" t="s">
        <v>8315</v>
      </c>
      <c r="R3689" t="s">
        <v>8316</v>
      </c>
      <c r="S3689" s="16">
        <f t="shared" si="292"/>
        <v>41787.218229166669</v>
      </c>
      <c r="T3689" s="16">
        <f t="shared" si="293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0"/>
        <v>109</v>
      </c>
      <c r="P3690" s="10">
        <f t="shared" si="291"/>
        <v>83.97</v>
      </c>
      <c r="Q3690" s="12" t="s">
        <v>8315</v>
      </c>
      <c r="R3690" t="s">
        <v>8316</v>
      </c>
      <c r="S3690" s="16">
        <f t="shared" si="292"/>
        <v>41829.787083333329</v>
      </c>
      <c r="T3690" s="16">
        <f t="shared" si="293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0"/>
        <v>118</v>
      </c>
      <c r="P3691" s="10">
        <f t="shared" si="291"/>
        <v>57.26</v>
      </c>
      <c r="Q3691" s="12" t="s">
        <v>8315</v>
      </c>
      <c r="R3691" t="s">
        <v>8316</v>
      </c>
      <c r="S3691" s="16">
        <f t="shared" si="292"/>
        <v>42147.826840277776</v>
      </c>
      <c r="T3691" s="16">
        <f t="shared" si="293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0"/>
        <v>120</v>
      </c>
      <c r="P3692" s="10">
        <f t="shared" si="291"/>
        <v>58.06</v>
      </c>
      <c r="Q3692" s="12" t="s">
        <v>8315</v>
      </c>
      <c r="R3692" t="s">
        <v>8316</v>
      </c>
      <c r="S3692" s="16">
        <f t="shared" si="292"/>
        <v>41940.598182870373</v>
      </c>
      <c r="T3692" s="16">
        <f t="shared" si="293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0"/>
        <v>128</v>
      </c>
      <c r="P3693" s="10">
        <f t="shared" si="291"/>
        <v>186.8</v>
      </c>
      <c r="Q3693" s="12" t="s">
        <v>8315</v>
      </c>
      <c r="R3693" t="s">
        <v>8316</v>
      </c>
      <c r="S3693" s="16">
        <f t="shared" si="292"/>
        <v>42020.700567129628</v>
      </c>
      <c r="T3693" s="16">
        <f t="shared" si="293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0"/>
        <v>126</v>
      </c>
      <c r="P3694" s="10">
        <f t="shared" si="291"/>
        <v>74.12</v>
      </c>
      <c r="Q3694" s="12" t="s">
        <v>8315</v>
      </c>
      <c r="R3694" t="s">
        <v>8316</v>
      </c>
      <c r="S3694" s="16">
        <f t="shared" si="292"/>
        <v>41891.96503472222</v>
      </c>
      <c r="T3694" s="16">
        <f t="shared" si="293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0"/>
        <v>129</v>
      </c>
      <c r="P3695" s="10">
        <f t="shared" si="291"/>
        <v>30.71</v>
      </c>
      <c r="Q3695" s="12" t="s">
        <v>8315</v>
      </c>
      <c r="R3695" t="s">
        <v>8316</v>
      </c>
      <c r="S3695" s="16">
        <f t="shared" si="292"/>
        <v>42309.191307870366</v>
      </c>
      <c r="T3695" s="16">
        <f t="shared" si="293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0"/>
        <v>107</v>
      </c>
      <c r="P3696" s="10">
        <f t="shared" si="291"/>
        <v>62.67</v>
      </c>
      <c r="Q3696" s="12" t="s">
        <v>8315</v>
      </c>
      <c r="R3696" t="s">
        <v>8316</v>
      </c>
      <c r="S3696" s="16">
        <f t="shared" si="292"/>
        <v>42490.133877314816</v>
      </c>
      <c r="T3696" s="16">
        <f t="shared" si="293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0"/>
        <v>100</v>
      </c>
      <c r="P3697" s="10">
        <f t="shared" si="291"/>
        <v>121.36</v>
      </c>
      <c r="Q3697" s="12" t="s">
        <v>8315</v>
      </c>
      <c r="R3697" t="s">
        <v>8316</v>
      </c>
      <c r="S3697" s="16">
        <f t="shared" si="292"/>
        <v>41995.870486111111</v>
      </c>
      <c r="T3697" s="16">
        <f t="shared" si="293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0"/>
        <v>155</v>
      </c>
      <c r="P3698" s="10">
        <f t="shared" si="291"/>
        <v>39.74</v>
      </c>
      <c r="Q3698" s="12" t="s">
        <v>8315</v>
      </c>
      <c r="R3698" t="s">
        <v>8316</v>
      </c>
      <c r="S3698" s="16">
        <f t="shared" si="292"/>
        <v>41988.617083333331</v>
      </c>
      <c r="T3698" s="16">
        <f t="shared" si="293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0"/>
        <v>108</v>
      </c>
      <c r="P3699" s="10">
        <f t="shared" si="291"/>
        <v>72</v>
      </c>
      <c r="Q3699" s="12" t="s">
        <v>8315</v>
      </c>
      <c r="R3699" t="s">
        <v>8316</v>
      </c>
      <c r="S3699" s="16">
        <f t="shared" si="292"/>
        <v>42479.465833333335</v>
      </c>
      <c r="T3699" s="16">
        <f t="shared" si="293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0"/>
        <v>111</v>
      </c>
      <c r="P3700" s="10">
        <f t="shared" si="291"/>
        <v>40.630000000000003</v>
      </c>
      <c r="Q3700" s="12" t="s">
        <v>8315</v>
      </c>
      <c r="R3700" t="s">
        <v>8316</v>
      </c>
      <c r="S3700" s="16">
        <f t="shared" si="292"/>
        <v>42401.806562500002</v>
      </c>
      <c r="T3700" s="16">
        <f t="shared" si="293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0"/>
        <v>101</v>
      </c>
      <c r="P3701" s="10">
        <f t="shared" si="291"/>
        <v>63</v>
      </c>
      <c r="Q3701" s="12" t="s">
        <v>8315</v>
      </c>
      <c r="R3701" t="s">
        <v>8316</v>
      </c>
      <c r="S3701" s="16">
        <f t="shared" si="292"/>
        <v>41897.602037037039</v>
      </c>
      <c r="T3701" s="16">
        <f t="shared" si="293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0"/>
        <v>121</v>
      </c>
      <c r="P3702" s="10">
        <f t="shared" si="291"/>
        <v>33.67</v>
      </c>
      <c r="Q3702" s="12" t="s">
        <v>8315</v>
      </c>
      <c r="R3702" t="s">
        <v>8316</v>
      </c>
      <c r="S3702" s="16">
        <f t="shared" si="292"/>
        <v>41882.585648148146</v>
      </c>
      <c r="T3702" s="16">
        <f t="shared" si="293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0"/>
        <v>100</v>
      </c>
      <c r="P3703" s="10">
        <f t="shared" si="291"/>
        <v>38.590000000000003</v>
      </c>
      <c r="Q3703" s="12" t="s">
        <v>8315</v>
      </c>
      <c r="R3703" t="s">
        <v>8316</v>
      </c>
      <c r="S3703" s="16">
        <f t="shared" si="292"/>
        <v>42129.541585648149</v>
      </c>
      <c r="T3703" s="16">
        <f t="shared" si="293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0"/>
        <v>109</v>
      </c>
      <c r="P3704" s="10">
        <f t="shared" si="291"/>
        <v>155.94999999999999</v>
      </c>
      <c r="Q3704" s="12" t="s">
        <v>8315</v>
      </c>
      <c r="R3704" t="s">
        <v>8316</v>
      </c>
      <c r="S3704" s="16">
        <f t="shared" si="292"/>
        <v>42524.53800925926</v>
      </c>
      <c r="T3704" s="16">
        <f t="shared" si="293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0"/>
        <v>123</v>
      </c>
      <c r="P3705" s="10">
        <f t="shared" si="291"/>
        <v>43.2</v>
      </c>
      <c r="Q3705" s="12" t="s">
        <v>8315</v>
      </c>
      <c r="R3705" t="s">
        <v>8316</v>
      </c>
      <c r="S3705" s="16">
        <f t="shared" si="292"/>
        <v>42556.504490740743</v>
      </c>
      <c r="T3705" s="16">
        <f t="shared" si="293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0"/>
        <v>136</v>
      </c>
      <c r="P3706" s="10">
        <f t="shared" si="291"/>
        <v>15.15</v>
      </c>
      <c r="Q3706" s="12" t="s">
        <v>8315</v>
      </c>
      <c r="R3706" t="s">
        <v>8316</v>
      </c>
      <c r="S3706" s="16">
        <f t="shared" si="292"/>
        <v>42461.689745370371</v>
      </c>
      <c r="T3706" s="16">
        <f t="shared" si="293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0"/>
        <v>103</v>
      </c>
      <c r="P3707" s="10">
        <f t="shared" si="291"/>
        <v>83.57</v>
      </c>
      <c r="Q3707" s="12" t="s">
        <v>8315</v>
      </c>
      <c r="R3707" t="s">
        <v>8316</v>
      </c>
      <c r="S3707" s="16">
        <f t="shared" si="292"/>
        <v>41792.542986111112</v>
      </c>
      <c r="T3707" s="16">
        <f t="shared" si="293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0"/>
        <v>121</v>
      </c>
      <c r="P3708" s="10">
        <f t="shared" si="291"/>
        <v>140</v>
      </c>
      <c r="Q3708" s="12" t="s">
        <v>8315</v>
      </c>
      <c r="R3708" t="s">
        <v>8316</v>
      </c>
      <c r="S3708" s="16">
        <f t="shared" si="292"/>
        <v>41879.913761574076</v>
      </c>
      <c r="T3708" s="16">
        <f t="shared" si="293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0"/>
        <v>186</v>
      </c>
      <c r="P3709" s="10">
        <f t="shared" si="291"/>
        <v>80.87</v>
      </c>
      <c r="Q3709" s="12" t="s">
        <v>8315</v>
      </c>
      <c r="R3709" t="s">
        <v>8316</v>
      </c>
      <c r="S3709" s="16">
        <f t="shared" si="292"/>
        <v>42552.048356481479</v>
      </c>
      <c r="T3709" s="16">
        <f t="shared" si="293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0"/>
        <v>300</v>
      </c>
      <c r="P3710" s="10">
        <f t="shared" si="291"/>
        <v>53.85</v>
      </c>
      <c r="Q3710" s="12" t="s">
        <v>8315</v>
      </c>
      <c r="R3710" t="s">
        <v>8316</v>
      </c>
      <c r="S3710" s="16">
        <f t="shared" si="292"/>
        <v>41810.142199074071</v>
      </c>
      <c r="T3710" s="16">
        <f t="shared" si="293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0"/>
        <v>108</v>
      </c>
      <c r="P3711" s="10">
        <f t="shared" si="291"/>
        <v>30.93</v>
      </c>
      <c r="Q3711" s="12" t="s">
        <v>8315</v>
      </c>
      <c r="R3711" t="s">
        <v>8316</v>
      </c>
      <c r="S3711" s="16">
        <f t="shared" si="292"/>
        <v>41785.707708333335</v>
      </c>
      <c r="T3711" s="16">
        <f t="shared" si="293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0"/>
        <v>141</v>
      </c>
      <c r="P3712" s="10">
        <f t="shared" si="291"/>
        <v>67.959999999999994</v>
      </c>
      <c r="Q3712" s="12" t="s">
        <v>8315</v>
      </c>
      <c r="R3712" t="s">
        <v>8316</v>
      </c>
      <c r="S3712" s="16">
        <f t="shared" si="292"/>
        <v>42072.576249999998</v>
      </c>
      <c r="T3712" s="16">
        <f t="shared" si="293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0"/>
        <v>114</v>
      </c>
      <c r="P3713" s="10">
        <f t="shared" si="291"/>
        <v>27.14</v>
      </c>
      <c r="Q3713" s="12" t="s">
        <v>8315</v>
      </c>
      <c r="R3713" t="s">
        <v>8316</v>
      </c>
      <c r="S3713" s="16">
        <f t="shared" si="292"/>
        <v>41779.724224537036</v>
      </c>
      <c r="T3713" s="16">
        <f t="shared" si="293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90"/>
        <v>154</v>
      </c>
      <c r="P3714" s="10">
        <f t="shared" si="291"/>
        <v>110.87</v>
      </c>
      <c r="Q3714" s="12" t="s">
        <v>8315</v>
      </c>
      <c r="R3714" t="s">
        <v>8316</v>
      </c>
      <c r="S3714" s="16">
        <f t="shared" si="292"/>
        <v>42134.172071759262</v>
      </c>
      <c r="T3714" s="16">
        <f t="shared" si="293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10">
        <f t="shared" si="291"/>
        <v>106.84</v>
      </c>
      <c r="Q3715" s="12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ref="O3721:O3784" si="295">ROUND(E3721/D3721*100,0)</f>
        <v>210</v>
      </c>
      <c r="P3721" s="10">
        <f t="shared" ref="P3721:P3784" si="296">IFERROR(ROUND(E3721/L3721,2),0)</f>
        <v>105</v>
      </c>
      <c r="Q3721" s="12" t="s">
        <v>8315</v>
      </c>
      <c r="R3721" t="s">
        <v>8316</v>
      </c>
      <c r="S3721" s="16">
        <f t="shared" ref="S3721:S3784" si="297">(((J3721/60)/60)/24)+DATE(1970,1,1)</f>
        <v>42147.729930555557</v>
      </c>
      <c r="T3721" s="16">
        <f t="shared" ref="T3721:T3784" si="298">(((I3721/60)/60)/24)+DATE(1970,1,1)</f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5"/>
        <v>105</v>
      </c>
      <c r="P3722" s="10">
        <f t="shared" si="296"/>
        <v>86.23</v>
      </c>
      <c r="Q3722" s="12" t="s">
        <v>8315</v>
      </c>
      <c r="R3722" t="s">
        <v>8316</v>
      </c>
      <c r="S3722" s="16">
        <f t="shared" si="297"/>
        <v>42165.993125000001</v>
      </c>
      <c r="T3722" s="16">
        <f t="shared" si="298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5"/>
        <v>101</v>
      </c>
      <c r="P3723" s="10">
        <f t="shared" si="296"/>
        <v>114.55</v>
      </c>
      <c r="Q3723" s="12" t="s">
        <v>8315</v>
      </c>
      <c r="R3723" t="s">
        <v>8316</v>
      </c>
      <c r="S3723" s="16">
        <f t="shared" si="297"/>
        <v>41927.936157407406</v>
      </c>
      <c r="T3723" s="16">
        <f t="shared" si="298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5"/>
        <v>111</v>
      </c>
      <c r="P3724" s="10">
        <f t="shared" si="296"/>
        <v>47.66</v>
      </c>
      <c r="Q3724" s="12" t="s">
        <v>8315</v>
      </c>
      <c r="R3724" t="s">
        <v>8316</v>
      </c>
      <c r="S3724" s="16">
        <f t="shared" si="297"/>
        <v>42381.671840277777</v>
      </c>
      <c r="T3724" s="16">
        <f t="shared" si="298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5"/>
        <v>102</v>
      </c>
      <c r="P3725" s="10">
        <f t="shared" si="296"/>
        <v>72.89</v>
      </c>
      <c r="Q3725" s="12" t="s">
        <v>8315</v>
      </c>
      <c r="R3725" t="s">
        <v>8316</v>
      </c>
      <c r="S3725" s="16">
        <f t="shared" si="297"/>
        <v>41943.753032407411</v>
      </c>
      <c r="T3725" s="16">
        <f t="shared" si="298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5"/>
        <v>103</v>
      </c>
      <c r="P3726" s="10">
        <f t="shared" si="296"/>
        <v>49.55</v>
      </c>
      <c r="Q3726" s="12" t="s">
        <v>8315</v>
      </c>
      <c r="R3726" t="s">
        <v>8316</v>
      </c>
      <c r="S3726" s="16">
        <f t="shared" si="297"/>
        <v>42465.491435185191</v>
      </c>
      <c r="T3726" s="16">
        <f t="shared" si="298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5"/>
        <v>127</v>
      </c>
      <c r="P3727" s="10">
        <f t="shared" si="296"/>
        <v>25.4</v>
      </c>
      <c r="Q3727" s="12" t="s">
        <v>8315</v>
      </c>
      <c r="R3727" t="s">
        <v>8316</v>
      </c>
      <c r="S3727" s="16">
        <f t="shared" si="297"/>
        <v>42401.945219907408</v>
      </c>
      <c r="T3727" s="16">
        <f t="shared" si="298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5"/>
        <v>339</v>
      </c>
      <c r="P3728" s="10">
        <f t="shared" si="296"/>
        <v>62.59</v>
      </c>
      <c r="Q3728" s="12" t="s">
        <v>8315</v>
      </c>
      <c r="R3728" t="s">
        <v>8316</v>
      </c>
      <c r="S3728" s="16">
        <f t="shared" si="297"/>
        <v>42462.140868055561</v>
      </c>
      <c r="T3728" s="16">
        <f t="shared" si="298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5"/>
        <v>101</v>
      </c>
      <c r="P3729" s="10">
        <f t="shared" si="296"/>
        <v>61.06</v>
      </c>
      <c r="Q3729" s="12" t="s">
        <v>8315</v>
      </c>
      <c r="R3729" t="s">
        <v>8316</v>
      </c>
      <c r="S3729" s="16">
        <f t="shared" si="297"/>
        <v>42632.348310185189</v>
      </c>
      <c r="T3729" s="16">
        <f t="shared" si="298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5"/>
        <v>9</v>
      </c>
      <c r="P3730" s="10">
        <f t="shared" si="296"/>
        <v>60.06</v>
      </c>
      <c r="Q3730" s="12" t="s">
        <v>8315</v>
      </c>
      <c r="R3730" t="s">
        <v>8316</v>
      </c>
      <c r="S3730" s="16">
        <f t="shared" si="297"/>
        <v>42205.171018518522</v>
      </c>
      <c r="T3730" s="16">
        <f t="shared" si="298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5"/>
        <v>7</v>
      </c>
      <c r="P3731" s="10">
        <f t="shared" si="296"/>
        <v>72.400000000000006</v>
      </c>
      <c r="Q3731" s="12" t="s">
        <v>8315</v>
      </c>
      <c r="R3731" t="s">
        <v>8316</v>
      </c>
      <c r="S3731" s="16">
        <f t="shared" si="297"/>
        <v>42041.205000000002</v>
      </c>
      <c r="T3731" s="16">
        <f t="shared" si="298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5"/>
        <v>10</v>
      </c>
      <c r="P3732" s="10">
        <f t="shared" si="296"/>
        <v>100</v>
      </c>
      <c r="Q3732" s="12" t="s">
        <v>8315</v>
      </c>
      <c r="R3732" t="s">
        <v>8316</v>
      </c>
      <c r="S3732" s="16">
        <f t="shared" si="297"/>
        <v>42203.677766203706</v>
      </c>
      <c r="T3732" s="16">
        <f t="shared" si="298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5"/>
        <v>11</v>
      </c>
      <c r="P3733" s="10">
        <f t="shared" si="296"/>
        <v>51.67</v>
      </c>
      <c r="Q3733" s="12" t="s">
        <v>8315</v>
      </c>
      <c r="R3733" t="s">
        <v>8316</v>
      </c>
      <c r="S3733" s="16">
        <f t="shared" si="297"/>
        <v>41983.752847222218</v>
      </c>
      <c r="T3733" s="16">
        <f t="shared" si="298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5"/>
        <v>15</v>
      </c>
      <c r="P3734" s="10">
        <f t="shared" si="296"/>
        <v>32.75</v>
      </c>
      <c r="Q3734" s="12" t="s">
        <v>8315</v>
      </c>
      <c r="R3734" t="s">
        <v>8316</v>
      </c>
      <c r="S3734" s="16">
        <f t="shared" si="297"/>
        <v>41968.677465277782</v>
      </c>
      <c r="T3734" s="16">
        <f t="shared" si="298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5"/>
        <v>0</v>
      </c>
      <c r="P3735" s="10">
        <f t="shared" si="296"/>
        <v>0</v>
      </c>
      <c r="Q3735" s="12" t="s">
        <v>8315</v>
      </c>
      <c r="R3735" t="s">
        <v>8316</v>
      </c>
      <c r="S3735" s="16">
        <f t="shared" si="297"/>
        <v>42103.024398148147</v>
      </c>
      <c r="T3735" s="16">
        <f t="shared" si="298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5"/>
        <v>28</v>
      </c>
      <c r="P3736" s="10">
        <f t="shared" si="296"/>
        <v>61</v>
      </c>
      <c r="Q3736" s="12" t="s">
        <v>8315</v>
      </c>
      <c r="R3736" t="s">
        <v>8316</v>
      </c>
      <c r="S3736" s="16">
        <f t="shared" si="297"/>
        <v>42089.901574074072</v>
      </c>
      <c r="T3736" s="16">
        <f t="shared" si="298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5"/>
        <v>13</v>
      </c>
      <c r="P3737" s="10">
        <f t="shared" si="296"/>
        <v>10</v>
      </c>
      <c r="Q3737" s="12" t="s">
        <v>8315</v>
      </c>
      <c r="R3737" t="s">
        <v>8316</v>
      </c>
      <c r="S3737" s="16">
        <f t="shared" si="297"/>
        <v>42122.693159722221</v>
      </c>
      <c r="T3737" s="16">
        <f t="shared" si="298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5"/>
        <v>1</v>
      </c>
      <c r="P3738" s="10">
        <f t="shared" si="296"/>
        <v>10</v>
      </c>
      <c r="Q3738" s="12" t="s">
        <v>8315</v>
      </c>
      <c r="R3738" t="s">
        <v>8316</v>
      </c>
      <c r="S3738" s="16">
        <f t="shared" si="297"/>
        <v>42048.711724537032</v>
      </c>
      <c r="T3738" s="16">
        <f t="shared" si="298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5"/>
        <v>21</v>
      </c>
      <c r="P3739" s="10">
        <f t="shared" si="296"/>
        <v>37.5</v>
      </c>
      <c r="Q3739" s="12" t="s">
        <v>8315</v>
      </c>
      <c r="R3739" t="s">
        <v>8316</v>
      </c>
      <c r="S3739" s="16">
        <f t="shared" si="297"/>
        <v>42297.691006944442</v>
      </c>
      <c r="T3739" s="16">
        <f t="shared" si="298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5"/>
        <v>18</v>
      </c>
      <c r="P3740" s="10">
        <f t="shared" si="296"/>
        <v>45</v>
      </c>
      <c r="Q3740" s="12" t="s">
        <v>8315</v>
      </c>
      <c r="R3740" t="s">
        <v>8316</v>
      </c>
      <c r="S3740" s="16">
        <f t="shared" si="297"/>
        <v>41813.938715277778</v>
      </c>
      <c r="T3740" s="16">
        <f t="shared" si="298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5"/>
        <v>20</v>
      </c>
      <c r="P3741" s="10">
        <f t="shared" si="296"/>
        <v>100.63</v>
      </c>
      <c r="Q3741" s="12" t="s">
        <v>8315</v>
      </c>
      <c r="R3741" t="s">
        <v>8316</v>
      </c>
      <c r="S3741" s="16">
        <f t="shared" si="297"/>
        <v>42548.449861111112</v>
      </c>
      <c r="T3741" s="16">
        <f t="shared" si="298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5"/>
        <v>18</v>
      </c>
      <c r="P3742" s="10">
        <f t="shared" si="296"/>
        <v>25.57</v>
      </c>
      <c r="Q3742" s="12" t="s">
        <v>8315</v>
      </c>
      <c r="R3742" t="s">
        <v>8316</v>
      </c>
      <c r="S3742" s="16">
        <f t="shared" si="297"/>
        <v>41833.089756944442</v>
      </c>
      <c r="T3742" s="16">
        <f t="shared" si="298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5"/>
        <v>0</v>
      </c>
      <c r="P3743" s="10">
        <f t="shared" si="296"/>
        <v>0</v>
      </c>
      <c r="Q3743" s="12" t="s">
        <v>8315</v>
      </c>
      <c r="R3743" t="s">
        <v>8316</v>
      </c>
      <c r="S3743" s="16">
        <f t="shared" si="297"/>
        <v>42325.920717592591</v>
      </c>
      <c r="T3743" s="16">
        <f t="shared" si="298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5"/>
        <v>2</v>
      </c>
      <c r="P3744" s="10">
        <f t="shared" si="296"/>
        <v>25</v>
      </c>
      <c r="Q3744" s="12" t="s">
        <v>8315</v>
      </c>
      <c r="R3744" t="s">
        <v>8316</v>
      </c>
      <c r="S3744" s="16">
        <f t="shared" si="297"/>
        <v>41858.214629629627</v>
      </c>
      <c r="T3744" s="16">
        <f t="shared" si="298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5"/>
        <v>0</v>
      </c>
      <c r="P3745" s="10">
        <f t="shared" si="296"/>
        <v>0</v>
      </c>
      <c r="Q3745" s="12" t="s">
        <v>8315</v>
      </c>
      <c r="R3745" t="s">
        <v>8316</v>
      </c>
      <c r="S3745" s="16">
        <f t="shared" si="297"/>
        <v>41793.710231481484</v>
      </c>
      <c r="T3745" s="16">
        <f t="shared" si="298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5"/>
        <v>0</v>
      </c>
      <c r="P3746" s="10">
        <f t="shared" si="296"/>
        <v>0</v>
      </c>
      <c r="Q3746" s="12" t="s">
        <v>8315</v>
      </c>
      <c r="R3746" t="s">
        <v>8316</v>
      </c>
      <c r="S3746" s="16">
        <f t="shared" si="297"/>
        <v>41793.814259259263</v>
      </c>
      <c r="T3746" s="16">
        <f t="shared" si="298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5"/>
        <v>10</v>
      </c>
      <c r="P3747" s="10">
        <f t="shared" si="296"/>
        <v>10</v>
      </c>
      <c r="Q3747" s="12" t="s">
        <v>8315</v>
      </c>
      <c r="R3747" t="s">
        <v>8316</v>
      </c>
      <c r="S3747" s="16">
        <f t="shared" si="297"/>
        <v>41831.697939814818</v>
      </c>
      <c r="T3747" s="16">
        <f t="shared" si="298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5"/>
        <v>2</v>
      </c>
      <c r="P3748" s="10">
        <f t="shared" si="296"/>
        <v>202</v>
      </c>
      <c r="Q3748" s="12" t="s">
        <v>8315</v>
      </c>
      <c r="R3748" t="s">
        <v>8316</v>
      </c>
      <c r="S3748" s="16">
        <f t="shared" si="297"/>
        <v>42621.389340277776</v>
      </c>
      <c r="T3748" s="16">
        <f t="shared" si="298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5"/>
        <v>1</v>
      </c>
      <c r="P3749" s="10">
        <f t="shared" si="296"/>
        <v>25</v>
      </c>
      <c r="Q3749" s="12" t="s">
        <v>8315</v>
      </c>
      <c r="R3749" t="s">
        <v>8316</v>
      </c>
      <c r="S3749" s="16">
        <f t="shared" si="297"/>
        <v>42164.299722222218</v>
      </c>
      <c r="T3749" s="16">
        <f t="shared" si="298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5"/>
        <v>104</v>
      </c>
      <c r="P3750" s="10">
        <f t="shared" si="296"/>
        <v>99.54</v>
      </c>
      <c r="Q3750" s="12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5"/>
        <v>105</v>
      </c>
      <c r="P3751" s="10">
        <f t="shared" si="296"/>
        <v>75</v>
      </c>
      <c r="Q3751" s="12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5"/>
        <v>100</v>
      </c>
      <c r="P3752" s="10">
        <f t="shared" si="296"/>
        <v>215.25</v>
      </c>
      <c r="Q3752" s="12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5"/>
        <v>133</v>
      </c>
      <c r="P3753" s="10">
        <f t="shared" si="296"/>
        <v>120.55</v>
      </c>
      <c r="Q3753" s="12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5"/>
        <v>113</v>
      </c>
      <c r="P3754" s="10">
        <f t="shared" si="296"/>
        <v>37.67</v>
      </c>
      <c r="Q3754" s="12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5"/>
        <v>103</v>
      </c>
      <c r="P3755" s="10">
        <f t="shared" si="296"/>
        <v>172.23</v>
      </c>
      <c r="Q3755" s="12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5"/>
        <v>120</v>
      </c>
      <c r="P3756" s="10">
        <f t="shared" si="296"/>
        <v>111.11</v>
      </c>
      <c r="Q3756" s="12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5"/>
        <v>130</v>
      </c>
      <c r="P3757" s="10">
        <f t="shared" si="296"/>
        <v>25.46</v>
      </c>
      <c r="Q3757" s="12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5"/>
        <v>101</v>
      </c>
      <c r="P3758" s="10">
        <f t="shared" si="296"/>
        <v>267.64999999999998</v>
      </c>
      <c r="Q3758" s="12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5"/>
        <v>109</v>
      </c>
      <c r="P3759" s="10">
        <f t="shared" si="296"/>
        <v>75.959999999999994</v>
      </c>
      <c r="Q3759" s="12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5"/>
        <v>102</v>
      </c>
      <c r="P3760" s="10">
        <f t="shared" si="296"/>
        <v>59.04</v>
      </c>
      <c r="Q3760" s="12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5"/>
        <v>110</v>
      </c>
      <c r="P3761" s="10">
        <f t="shared" si="296"/>
        <v>50.11</v>
      </c>
      <c r="Q3761" s="12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5"/>
        <v>101</v>
      </c>
      <c r="P3762" s="10">
        <f t="shared" si="296"/>
        <v>55.5</v>
      </c>
      <c r="Q3762" s="12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5"/>
        <v>100</v>
      </c>
      <c r="P3763" s="10">
        <f t="shared" si="296"/>
        <v>166.67</v>
      </c>
      <c r="Q3763" s="12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5"/>
        <v>106</v>
      </c>
      <c r="P3764" s="10">
        <f t="shared" si="296"/>
        <v>47.43</v>
      </c>
      <c r="Q3764" s="12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5"/>
        <v>100</v>
      </c>
      <c r="P3765" s="10">
        <f t="shared" si="296"/>
        <v>64.94</v>
      </c>
      <c r="Q3765" s="12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5"/>
        <v>100</v>
      </c>
      <c r="P3766" s="10">
        <f t="shared" si="296"/>
        <v>55.56</v>
      </c>
      <c r="Q3766" s="12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5"/>
        <v>113</v>
      </c>
      <c r="P3767" s="10">
        <f t="shared" si="296"/>
        <v>74.22</v>
      </c>
      <c r="Q3767" s="12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5"/>
        <v>103</v>
      </c>
      <c r="P3768" s="10">
        <f t="shared" si="296"/>
        <v>106.93</v>
      </c>
      <c r="Q3768" s="12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5"/>
        <v>117</v>
      </c>
      <c r="P3769" s="10">
        <f t="shared" si="296"/>
        <v>41.7</v>
      </c>
      <c r="Q3769" s="12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5"/>
        <v>108</v>
      </c>
      <c r="P3770" s="10">
        <f t="shared" si="296"/>
        <v>74.239999999999995</v>
      </c>
      <c r="Q3770" s="12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5"/>
        <v>100</v>
      </c>
      <c r="P3771" s="10">
        <f t="shared" si="296"/>
        <v>73.33</v>
      </c>
      <c r="Q3771" s="12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5"/>
        <v>100</v>
      </c>
      <c r="P3772" s="10">
        <f t="shared" si="296"/>
        <v>100</v>
      </c>
      <c r="Q3772" s="12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5"/>
        <v>146</v>
      </c>
      <c r="P3773" s="10">
        <f t="shared" si="296"/>
        <v>38.42</v>
      </c>
      <c r="Q3773" s="12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5"/>
        <v>110</v>
      </c>
      <c r="P3774" s="10">
        <f t="shared" si="296"/>
        <v>166.97</v>
      </c>
      <c r="Q3774" s="12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5"/>
        <v>108</v>
      </c>
      <c r="P3775" s="10">
        <f t="shared" si="296"/>
        <v>94.91</v>
      </c>
      <c r="Q3775" s="12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5"/>
        <v>100</v>
      </c>
      <c r="P3776" s="10">
        <f t="shared" si="296"/>
        <v>100</v>
      </c>
      <c r="Q3776" s="12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5"/>
        <v>100</v>
      </c>
      <c r="P3777" s="10">
        <f t="shared" si="296"/>
        <v>143.21</v>
      </c>
      <c r="Q3777" s="12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5"/>
        <v>107</v>
      </c>
      <c r="P3778" s="10">
        <f t="shared" si="296"/>
        <v>90.82</v>
      </c>
      <c r="Q3778" s="12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10">
        <f t="shared" si="296"/>
        <v>48.54</v>
      </c>
      <c r="Q3779" s="12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ref="O3785:O3848" si="300">ROUND(E3785/D3785*100,0)</f>
        <v>129</v>
      </c>
      <c r="P3785" s="10">
        <f t="shared" ref="P3785:P3848" si="301">IFERROR(ROUND(E3785/L3785,2),0)</f>
        <v>64.459999999999994</v>
      </c>
      <c r="Q3785" s="12" t="s">
        <v>8315</v>
      </c>
      <c r="R3785" t="s">
        <v>8357</v>
      </c>
      <c r="S3785" s="16">
        <f t="shared" ref="S3785:S3848" si="302">(((J3785/60)/60)/24)+DATE(1970,1,1)</f>
        <v>42420.140277777777</v>
      </c>
      <c r="T3785" s="16">
        <f t="shared" ref="T3785:T3848" si="303">(((I3785/60)/60)/24)+DATE(1970,1,1)</f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0"/>
        <v>115</v>
      </c>
      <c r="P3786" s="10">
        <f t="shared" si="301"/>
        <v>115</v>
      </c>
      <c r="Q3786" s="12" t="s">
        <v>8315</v>
      </c>
      <c r="R3786" t="s">
        <v>8357</v>
      </c>
      <c r="S3786" s="16">
        <f t="shared" si="302"/>
        <v>42531.980694444443</v>
      </c>
      <c r="T3786" s="16">
        <f t="shared" si="303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0"/>
        <v>151</v>
      </c>
      <c r="P3787" s="10">
        <f t="shared" si="301"/>
        <v>100.5</v>
      </c>
      <c r="Q3787" s="12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0"/>
        <v>111</v>
      </c>
      <c r="P3788" s="10">
        <f t="shared" si="301"/>
        <v>93.77</v>
      </c>
      <c r="Q3788" s="12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0"/>
        <v>100</v>
      </c>
      <c r="P3789" s="10">
        <f t="shared" si="301"/>
        <v>35.1</v>
      </c>
      <c r="Q3789" s="12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0"/>
        <v>1</v>
      </c>
      <c r="P3790" s="10">
        <f t="shared" si="301"/>
        <v>500</v>
      </c>
      <c r="Q3790" s="12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0"/>
        <v>3</v>
      </c>
      <c r="P3791" s="10">
        <f t="shared" si="301"/>
        <v>29</v>
      </c>
      <c r="Q3791" s="12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0"/>
        <v>0</v>
      </c>
      <c r="P3792" s="10">
        <f t="shared" si="301"/>
        <v>0</v>
      </c>
      <c r="Q3792" s="12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0"/>
        <v>0</v>
      </c>
      <c r="P3793" s="10">
        <f t="shared" si="301"/>
        <v>0</v>
      </c>
      <c r="Q3793" s="12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0"/>
        <v>0</v>
      </c>
      <c r="P3794" s="10">
        <f t="shared" si="301"/>
        <v>17.5</v>
      </c>
      <c r="Q3794" s="12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0"/>
        <v>60</v>
      </c>
      <c r="P3795" s="10">
        <f t="shared" si="301"/>
        <v>174</v>
      </c>
      <c r="Q3795" s="12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0"/>
        <v>1</v>
      </c>
      <c r="P3796" s="10">
        <f t="shared" si="301"/>
        <v>50</v>
      </c>
      <c r="Q3796" s="12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0"/>
        <v>2</v>
      </c>
      <c r="P3797" s="10">
        <f t="shared" si="301"/>
        <v>5</v>
      </c>
      <c r="Q3797" s="12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0"/>
        <v>0</v>
      </c>
      <c r="P3798" s="10">
        <f t="shared" si="301"/>
        <v>1</v>
      </c>
      <c r="Q3798" s="12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0"/>
        <v>90</v>
      </c>
      <c r="P3799" s="10">
        <f t="shared" si="301"/>
        <v>145.41</v>
      </c>
      <c r="Q3799" s="12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0"/>
        <v>1</v>
      </c>
      <c r="P3800" s="10">
        <f t="shared" si="301"/>
        <v>205</v>
      </c>
      <c r="Q3800" s="12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0"/>
        <v>4</v>
      </c>
      <c r="P3801" s="10">
        <f t="shared" si="301"/>
        <v>100.5</v>
      </c>
      <c r="Q3801" s="12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0"/>
        <v>4</v>
      </c>
      <c r="P3802" s="10">
        <f t="shared" si="301"/>
        <v>55.06</v>
      </c>
      <c r="Q3802" s="12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0"/>
        <v>9</v>
      </c>
      <c r="P3803" s="10">
        <f t="shared" si="301"/>
        <v>47.33</v>
      </c>
      <c r="Q3803" s="12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0"/>
        <v>0</v>
      </c>
      <c r="P3804" s="10">
        <f t="shared" si="301"/>
        <v>0</v>
      </c>
      <c r="Q3804" s="12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0"/>
        <v>20</v>
      </c>
      <c r="P3805" s="10">
        <f t="shared" si="301"/>
        <v>58.95</v>
      </c>
      <c r="Q3805" s="12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0"/>
        <v>0</v>
      </c>
      <c r="P3806" s="10">
        <f t="shared" si="301"/>
        <v>0</v>
      </c>
      <c r="Q3806" s="12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0"/>
        <v>0</v>
      </c>
      <c r="P3807" s="10">
        <f t="shared" si="301"/>
        <v>1.5</v>
      </c>
      <c r="Q3807" s="12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0"/>
        <v>0</v>
      </c>
      <c r="P3808" s="10">
        <f t="shared" si="301"/>
        <v>5</v>
      </c>
      <c r="Q3808" s="12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0"/>
        <v>30</v>
      </c>
      <c r="P3809" s="10">
        <f t="shared" si="301"/>
        <v>50.56</v>
      </c>
      <c r="Q3809" s="12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0"/>
        <v>100</v>
      </c>
      <c r="P3810" s="10">
        <f t="shared" si="301"/>
        <v>41.67</v>
      </c>
      <c r="Q3810" s="12" t="s">
        <v>8315</v>
      </c>
      <c r="R3810" t="s">
        <v>8316</v>
      </c>
      <c r="S3810" s="16">
        <f t="shared" si="302"/>
        <v>42059.453923611116</v>
      </c>
      <c r="T3810" s="16">
        <f t="shared" si="303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0"/>
        <v>101</v>
      </c>
      <c r="P3811" s="10">
        <f t="shared" si="301"/>
        <v>53.29</v>
      </c>
      <c r="Q3811" s="12" t="s">
        <v>8315</v>
      </c>
      <c r="R3811" t="s">
        <v>8316</v>
      </c>
      <c r="S3811" s="16">
        <f t="shared" si="302"/>
        <v>41800.526701388888</v>
      </c>
      <c r="T3811" s="16">
        <f t="shared" si="303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0"/>
        <v>122</v>
      </c>
      <c r="P3812" s="10">
        <f t="shared" si="301"/>
        <v>70.23</v>
      </c>
      <c r="Q3812" s="12" t="s">
        <v>8315</v>
      </c>
      <c r="R3812" t="s">
        <v>8316</v>
      </c>
      <c r="S3812" s="16">
        <f t="shared" si="302"/>
        <v>42054.849050925928</v>
      </c>
      <c r="T3812" s="16">
        <f t="shared" si="303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0"/>
        <v>330</v>
      </c>
      <c r="P3813" s="10">
        <f t="shared" si="301"/>
        <v>43.42</v>
      </c>
      <c r="Q3813" s="12" t="s">
        <v>8315</v>
      </c>
      <c r="R3813" t="s">
        <v>8316</v>
      </c>
      <c r="S3813" s="16">
        <f t="shared" si="302"/>
        <v>42487.62700231481</v>
      </c>
      <c r="T3813" s="16">
        <f t="shared" si="303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0"/>
        <v>110</v>
      </c>
      <c r="P3814" s="10">
        <f t="shared" si="301"/>
        <v>199.18</v>
      </c>
      <c r="Q3814" s="12" t="s">
        <v>8315</v>
      </c>
      <c r="R3814" t="s">
        <v>8316</v>
      </c>
      <c r="S3814" s="16">
        <f t="shared" si="302"/>
        <v>42109.751250000001</v>
      </c>
      <c r="T3814" s="16">
        <f t="shared" si="303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0"/>
        <v>101</v>
      </c>
      <c r="P3815" s="10">
        <f t="shared" si="301"/>
        <v>78.52</v>
      </c>
      <c r="Q3815" s="12" t="s">
        <v>8315</v>
      </c>
      <c r="R3815" t="s">
        <v>8316</v>
      </c>
      <c r="S3815" s="16">
        <f t="shared" si="302"/>
        <v>42497.275706018518</v>
      </c>
      <c r="T3815" s="16">
        <f t="shared" si="303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0"/>
        <v>140</v>
      </c>
      <c r="P3816" s="10">
        <f t="shared" si="301"/>
        <v>61.82</v>
      </c>
      <c r="Q3816" s="12" t="s">
        <v>8315</v>
      </c>
      <c r="R3816" t="s">
        <v>8316</v>
      </c>
      <c r="S3816" s="16">
        <f t="shared" si="302"/>
        <v>42058.904074074075</v>
      </c>
      <c r="T3816" s="16">
        <f t="shared" si="303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0"/>
        <v>100</v>
      </c>
      <c r="P3817" s="10">
        <f t="shared" si="301"/>
        <v>50</v>
      </c>
      <c r="Q3817" s="12" t="s">
        <v>8315</v>
      </c>
      <c r="R3817" t="s">
        <v>8316</v>
      </c>
      <c r="S3817" s="16">
        <f t="shared" si="302"/>
        <v>42207.259918981479</v>
      </c>
      <c r="T3817" s="16">
        <f t="shared" si="303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0"/>
        <v>119</v>
      </c>
      <c r="P3818" s="10">
        <f t="shared" si="301"/>
        <v>48.34</v>
      </c>
      <c r="Q3818" s="12" t="s">
        <v>8315</v>
      </c>
      <c r="R3818" t="s">
        <v>8316</v>
      </c>
      <c r="S3818" s="16">
        <f t="shared" si="302"/>
        <v>41807.690081018518</v>
      </c>
      <c r="T3818" s="16">
        <f t="shared" si="303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0"/>
        <v>107</v>
      </c>
      <c r="P3819" s="10">
        <f t="shared" si="301"/>
        <v>107.25</v>
      </c>
      <c r="Q3819" s="12" t="s">
        <v>8315</v>
      </c>
      <c r="R3819" t="s">
        <v>8316</v>
      </c>
      <c r="S3819" s="16">
        <f t="shared" si="302"/>
        <v>42284.69694444444</v>
      </c>
      <c r="T3819" s="16">
        <f t="shared" si="303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0"/>
        <v>228</v>
      </c>
      <c r="P3820" s="10">
        <f t="shared" si="301"/>
        <v>57</v>
      </c>
      <c r="Q3820" s="12" t="s">
        <v>8315</v>
      </c>
      <c r="R3820" t="s">
        <v>8316</v>
      </c>
      <c r="S3820" s="16">
        <f t="shared" si="302"/>
        <v>42045.84238425926</v>
      </c>
      <c r="T3820" s="16">
        <f t="shared" si="303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0"/>
        <v>106</v>
      </c>
      <c r="P3821" s="10">
        <f t="shared" si="301"/>
        <v>40.92</v>
      </c>
      <c r="Q3821" s="12" t="s">
        <v>8315</v>
      </c>
      <c r="R3821" t="s">
        <v>8316</v>
      </c>
      <c r="S3821" s="16">
        <f t="shared" si="302"/>
        <v>42184.209537037037</v>
      </c>
      <c r="T3821" s="16">
        <f t="shared" si="303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0"/>
        <v>143</v>
      </c>
      <c r="P3822" s="10">
        <f t="shared" si="301"/>
        <v>21.5</v>
      </c>
      <c r="Q3822" s="12" t="s">
        <v>8315</v>
      </c>
      <c r="R3822" t="s">
        <v>8316</v>
      </c>
      <c r="S3822" s="16">
        <f t="shared" si="302"/>
        <v>42160.651817129634</v>
      </c>
      <c r="T3822" s="16">
        <f t="shared" si="303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0"/>
        <v>105</v>
      </c>
      <c r="P3823" s="10">
        <f t="shared" si="301"/>
        <v>79.540000000000006</v>
      </c>
      <c r="Q3823" s="12" t="s">
        <v>8315</v>
      </c>
      <c r="R3823" t="s">
        <v>8316</v>
      </c>
      <c r="S3823" s="16">
        <f t="shared" si="302"/>
        <v>42341.180636574078</v>
      </c>
      <c r="T3823" s="16">
        <f t="shared" si="303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0"/>
        <v>110</v>
      </c>
      <c r="P3824" s="10">
        <f t="shared" si="301"/>
        <v>72.38</v>
      </c>
      <c r="Q3824" s="12" t="s">
        <v>8315</v>
      </c>
      <c r="R3824" t="s">
        <v>8316</v>
      </c>
      <c r="S3824" s="16">
        <f t="shared" si="302"/>
        <v>42329.838159722218</v>
      </c>
      <c r="T3824" s="16">
        <f t="shared" si="303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0"/>
        <v>106</v>
      </c>
      <c r="P3825" s="10">
        <f t="shared" si="301"/>
        <v>64.63</v>
      </c>
      <c r="Q3825" s="12" t="s">
        <v>8315</v>
      </c>
      <c r="R3825" t="s">
        <v>8316</v>
      </c>
      <c r="S3825" s="16">
        <f t="shared" si="302"/>
        <v>42170.910231481481</v>
      </c>
      <c r="T3825" s="16">
        <f t="shared" si="303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0"/>
        <v>108</v>
      </c>
      <c r="P3826" s="10">
        <f t="shared" si="301"/>
        <v>38.57</v>
      </c>
      <c r="Q3826" s="12" t="s">
        <v>8315</v>
      </c>
      <c r="R3826" t="s">
        <v>8316</v>
      </c>
      <c r="S3826" s="16">
        <f t="shared" si="302"/>
        <v>42571.626192129625</v>
      </c>
      <c r="T3826" s="16">
        <f t="shared" si="303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0"/>
        <v>105</v>
      </c>
      <c r="P3827" s="10">
        <f t="shared" si="301"/>
        <v>107.57</v>
      </c>
      <c r="Q3827" s="12" t="s">
        <v>8315</v>
      </c>
      <c r="R3827" t="s">
        <v>8316</v>
      </c>
      <c r="S3827" s="16">
        <f t="shared" si="302"/>
        <v>42151.069606481484</v>
      </c>
      <c r="T3827" s="16">
        <f t="shared" si="303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0"/>
        <v>119</v>
      </c>
      <c r="P3828" s="10">
        <f t="shared" si="301"/>
        <v>27.5</v>
      </c>
      <c r="Q3828" s="12" t="s">
        <v>8315</v>
      </c>
      <c r="R3828" t="s">
        <v>8316</v>
      </c>
      <c r="S3828" s="16">
        <f t="shared" si="302"/>
        <v>42101.423541666663</v>
      </c>
      <c r="T3828" s="16">
        <f t="shared" si="303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0"/>
        <v>153</v>
      </c>
      <c r="P3829" s="10">
        <f t="shared" si="301"/>
        <v>70.459999999999994</v>
      </c>
      <c r="Q3829" s="12" t="s">
        <v>8315</v>
      </c>
      <c r="R3829" t="s">
        <v>8316</v>
      </c>
      <c r="S3829" s="16">
        <f t="shared" si="302"/>
        <v>42034.928252314814</v>
      </c>
      <c r="T3829" s="16">
        <f t="shared" si="303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0"/>
        <v>100</v>
      </c>
      <c r="P3830" s="10">
        <f t="shared" si="301"/>
        <v>178.57</v>
      </c>
      <c r="Q3830" s="12" t="s">
        <v>8315</v>
      </c>
      <c r="R3830" t="s">
        <v>8316</v>
      </c>
      <c r="S3830" s="16">
        <f t="shared" si="302"/>
        <v>41944.527627314819</v>
      </c>
      <c r="T3830" s="16">
        <f t="shared" si="303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0"/>
        <v>100</v>
      </c>
      <c r="P3831" s="10">
        <f t="shared" si="301"/>
        <v>62.63</v>
      </c>
      <c r="Q3831" s="12" t="s">
        <v>8315</v>
      </c>
      <c r="R3831" t="s">
        <v>8316</v>
      </c>
      <c r="S3831" s="16">
        <f t="shared" si="302"/>
        <v>42593.865405092598</v>
      </c>
      <c r="T3831" s="16">
        <f t="shared" si="303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0"/>
        <v>225</v>
      </c>
      <c r="P3832" s="10">
        <f t="shared" si="301"/>
        <v>75</v>
      </c>
      <c r="Q3832" s="12" t="s">
        <v>8315</v>
      </c>
      <c r="R3832" t="s">
        <v>8316</v>
      </c>
      <c r="S3832" s="16">
        <f t="shared" si="302"/>
        <v>42503.740868055553</v>
      </c>
      <c r="T3832" s="16">
        <f t="shared" si="303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0"/>
        <v>106</v>
      </c>
      <c r="P3833" s="10">
        <f t="shared" si="301"/>
        <v>58.9</v>
      </c>
      <c r="Q3833" s="12" t="s">
        <v>8315</v>
      </c>
      <c r="R3833" t="s">
        <v>8316</v>
      </c>
      <c r="S3833" s="16">
        <f t="shared" si="302"/>
        <v>41927.848900462966</v>
      </c>
      <c r="T3833" s="16">
        <f t="shared" si="303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0"/>
        <v>105</v>
      </c>
      <c r="P3834" s="10">
        <f t="shared" si="301"/>
        <v>139.56</v>
      </c>
      <c r="Q3834" s="12" t="s">
        <v>8315</v>
      </c>
      <c r="R3834" t="s">
        <v>8316</v>
      </c>
      <c r="S3834" s="16">
        <f t="shared" si="302"/>
        <v>42375.114988425921</v>
      </c>
      <c r="T3834" s="16">
        <f t="shared" si="303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0"/>
        <v>117</v>
      </c>
      <c r="P3835" s="10">
        <f t="shared" si="301"/>
        <v>70</v>
      </c>
      <c r="Q3835" s="12" t="s">
        <v>8315</v>
      </c>
      <c r="R3835" t="s">
        <v>8316</v>
      </c>
      <c r="S3835" s="16">
        <f t="shared" si="302"/>
        <v>41963.872361111105</v>
      </c>
      <c r="T3835" s="16">
        <f t="shared" si="303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0"/>
        <v>109</v>
      </c>
      <c r="P3836" s="10">
        <f t="shared" si="301"/>
        <v>57.39</v>
      </c>
      <c r="Q3836" s="12" t="s">
        <v>8315</v>
      </c>
      <c r="R3836" t="s">
        <v>8316</v>
      </c>
      <c r="S3836" s="16">
        <f t="shared" si="302"/>
        <v>42143.445219907408</v>
      </c>
      <c r="T3836" s="16">
        <f t="shared" si="303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0"/>
        <v>160</v>
      </c>
      <c r="P3837" s="10">
        <f t="shared" si="301"/>
        <v>40</v>
      </c>
      <c r="Q3837" s="12" t="s">
        <v>8315</v>
      </c>
      <c r="R3837" t="s">
        <v>8316</v>
      </c>
      <c r="S3837" s="16">
        <f t="shared" si="302"/>
        <v>42460.94222222222</v>
      </c>
      <c r="T3837" s="16">
        <f t="shared" si="303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0"/>
        <v>113</v>
      </c>
      <c r="P3838" s="10">
        <f t="shared" si="301"/>
        <v>64.290000000000006</v>
      </c>
      <c r="Q3838" s="12" t="s">
        <v>8315</v>
      </c>
      <c r="R3838" t="s">
        <v>8316</v>
      </c>
      <c r="S3838" s="16">
        <f t="shared" si="302"/>
        <v>42553.926527777774</v>
      </c>
      <c r="T3838" s="16">
        <f t="shared" si="303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0"/>
        <v>102</v>
      </c>
      <c r="P3839" s="10">
        <f t="shared" si="301"/>
        <v>120.12</v>
      </c>
      <c r="Q3839" s="12" t="s">
        <v>8315</v>
      </c>
      <c r="R3839" t="s">
        <v>8316</v>
      </c>
      <c r="S3839" s="16">
        <f t="shared" si="302"/>
        <v>42152.765717592592</v>
      </c>
      <c r="T3839" s="16">
        <f t="shared" si="303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0"/>
        <v>101</v>
      </c>
      <c r="P3840" s="10">
        <f t="shared" si="301"/>
        <v>1008.24</v>
      </c>
      <c r="Q3840" s="12" t="s">
        <v>8315</v>
      </c>
      <c r="R3840" t="s">
        <v>8316</v>
      </c>
      <c r="S3840" s="16">
        <f t="shared" si="302"/>
        <v>42116.710752314815</v>
      </c>
      <c r="T3840" s="16">
        <f t="shared" si="303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0"/>
        <v>101</v>
      </c>
      <c r="P3841" s="10">
        <f t="shared" si="301"/>
        <v>63.28</v>
      </c>
      <c r="Q3841" s="12" t="s">
        <v>8315</v>
      </c>
      <c r="R3841" t="s">
        <v>8316</v>
      </c>
      <c r="S3841" s="16">
        <f t="shared" si="302"/>
        <v>42155.142638888887</v>
      </c>
      <c r="T3841" s="16">
        <f t="shared" si="303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00"/>
        <v>6500</v>
      </c>
      <c r="P3842" s="10">
        <f t="shared" si="301"/>
        <v>21.67</v>
      </c>
      <c r="Q3842" s="12" t="s">
        <v>8315</v>
      </c>
      <c r="R3842" t="s">
        <v>8316</v>
      </c>
      <c r="S3842" s="16">
        <f t="shared" si="302"/>
        <v>42432.701724537037</v>
      </c>
      <c r="T3842" s="16">
        <f t="shared" si="303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10">
        <f t="shared" si="301"/>
        <v>25.65</v>
      </c>
      <c r="Q3843" s="12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ref="O3849:O3889" si="305">ROUND(E3849/D3849*100,0)</f>
        <v>16</v>
      </c>
      <c r="P3849" s="10">
        <f t="shared" ref="P3849:P3889" si="306">IFERROR(ROUND(E3849/L3849,2),0)</f>
        <v>188.56</v>
      </c>
      <c r="Q3849" s="12" t="s">
        <v>8315</v>
      </c>
      <c r="R3849" t="s">
        <v>8316</v>
      </c>
      <c r="S3849" s="16">
        <f t="shared" ref="S3849:S3889" si="307">(((J3849/60)/60)/24)+DATE(1970,1,1)</f>
        <v>42159.224432870367</v>
      </c>
      <c r="T3849" s="16">
        <f t="shared" ref="T3849:T3889" si="308">(((I3849/60)/60)/24)+DATE(1970,1,1)</f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5"/>
        <v>16</v>
      </c>
      <c r="P3850" s="10">
        <f t="shared" si="306"/>
        <v>49.51</v>
      </c>
      <c r="Q3850" s="12" t="s">
        <v>8315</v>
      </c>
      <c r="R3850" t="s">
        <v>8316</v>
      </c>
      <c r="S3850" s="16">
        <f t="shared" si="307"/>
        <v>42265.817002314812</v>
      </c>
      <c r="T3850" s="16">
        <f t="shared" si="308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5"/>
        <v>7</v>
      </c>
      <c r="P3851" s="10">
        <f t="shared" si="306"/>
        <v>75.459999999999994</v>
      </c>
      <c r="Q3851" s="12" t="s">
        <v>8315</v>
      </c>
      <c r="R3851" t="s">
        <v>8316</v>
      </c>
      <c r="S3851" s="16">
        <f t="shared" si="307"/>
        <v>42136.767175925925</v>
      </c>
      <c r="T3851" s="16">
        <f t="shared" si="308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5"/>
        <v>4</v>
      </c>
      <c r="P3852" s="10">
        <f t="shared" si="306"/>
        <v>9.5</v>
      </c>
      <c r="Q3852" s="12" t="s">
        <v>8315</v>
      </c>
      <c r="R3852" t="s">
        <v>8316</v>
      </c>
      <c r="S3852" s="16">
        <f t="shared" si="307"/>
        <v>41975.124340277776</v>
      </c>
      <c r="T3852" s="16">
        <f t="shared" si="308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5"/>
        <v>34</v>
      </c>
      <c r="P3853" s="10">
        <f t="shared" si="306"/>
        <v>35.5</v>
      </c>
      <c r="Q3853" s="12" t="s">
        <v>8315</v>
      </c>
      <c r="R3853" t="s">
        <v>8316</v>
      </c>
      <c r="S3853" s="16">
        <f t="shared" si="307"/>
        <v>42172.439571759256</v>
      </c>
      <c r="T3853" s="16">
        <f t="shared" si="308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5"/>
        <v>0</v>
      </c>
      <c r="P3854" s="10">
        <f t="shared" si="306"/>
        <v>10</v>
      </c>
      <c r="Q3854" s="12" t="s">
        <v>8315</v>
      </c>
      <c r="R3854" t="s">
        <v>8316</v>
      </c>
      <c r="S3854" s="16">
        <f t="shared" si="307"/>
        <v>42065.190694444449</v>
      </c>
      <c r="T3854" s="16">
        <f t="shared" si="308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5"/>
        <v>0</v>
      </c>
      <c r="P3855" s="10">
        <f t="shared" si="306"/>
        <v>13</v>
      </c>
      <c r="Q3855" s="12" t="s">
        <v>8315</v>
      </c>
      <c r="R3855" t="s">
        <v>8316</v>
      </c>
      <c r="S3855" s="16">
        <f t="shared" si="307"/>
        <v>41848.84002314815</v>
      </c>
      <c r="T3855" s="16">
        <f t="shared" si="308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5"/>
        <v>16</v>
      </c>
      <c r="P3856" s="10">
        <f t="shared" si="306"/>
        <v>89.4</v>
      </c>
      <c r="Q3856" s="12" t="s">
        <v>8315</v>
      </c>
      <c r="R3856" t="s">
        <v>8316</v>
      </c>
      <c r="S3856" s="16">
        <f t="shared" si="307"/>
        <v>42103.884930555556</v>
      </c>
      <c r="T3856" s="16">
        <f t="shared" si="308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5"/>
        <v>3</v>
      </c>
      <c r="P3857" s="10">
        <f t="shared" si="306"/>
        <v>25</v>
      </c>
      <c r="Q3857" s="12" t="s">
        <v>8315</v>
      </c>
      <c r="R3857" t="s">
        <v>8316</v>
      </c>
      <c r="S3857" s="16">
        <f t="shared" si="307"/>
        <v>42059.970729166671</v>
      </c>
      <c r="T3857" s="16">
        <f t="shared" si="308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5"/>
        <v>0</v>
      </c>
      <c r="P3858" s="10">
        <f t="shared" si="306"/>
        <v>1</v>
      </c>
      <c r="Q3858" s="12" t="s">
        <v>8315</v>
      </c>
      <c r="R3858" t="s">
        <v>8316</v>
      </c>
      <c r="S3858" s="16">
        <f t="shared" si="307"/>
        <v>42041.743090277778</v>
      </c>
      <c r="T3858" s="16">
        <f t="shared" si="308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5"/>
        <v>5</v>
      </c>
      <c r="P3859" s="10">
        <f t="shared" si="306"/>
        <v>65</v>
      </c>
      <c r="Q3859" s="12" t="s">
        <v>8315</v>
      </c>
      <c r="R3859" t="s">
        <v>8316</v>
      </c>
      <c r="S3859" s="16">
        <f t="shared" si="307"/>
        <v>41829.73715277778</v>
      </c>
      <c r="T3859" s="16">
        <f t="shared" si="308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5"/>
        <v>2</v>
      </c>
      <c r="P3860" s="10">
        <f t="shared" si="306"/>
        <v>10</v>
      </c>
      <c r="Q3860" s="12" t="s">
        <v>8315</v>
      </c>
      <c r="R3860" t="s">
        <v>8316</v>
      </c>
      <c r="S3860" s="16">
        <f t="shared" si="307"/>
        <v>42128.431064814817</v>
      </c>
      <c r="T3860" s="16">
        <f t="shared" si="308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5"/>
        <v>0</v>
      </c>
      <c r="P3861" s="10">
        <f t="shared" si="306"/>
        <v>1</v>
      </c>
      <c r="Q3861" s="12" t="s">
        <v>8315</v>
      </c>
      <c r="R3861" t="s">
        <v>8316</v>
      </c>
      <c r="S3861" s="16">
        <f t="shared" si="307"/>
        <v>41789.893599537041</v>
      </c>
      <c r="T3861" s="16">
        <f t="shared" si="308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5"/>
        <v>18</v>
      </c>
      <c r="P3862" s="10">
        <f t="shared" si="306"/>
        <v>81.540000000000006</v>
      </c>
      <c r="Q3862" s="12" t="s">
        <v>8315</v>
      </c>
      <c r="R3862" t="s">
        <v>8316</v>
      </c>
      <c r="S3862" s="16">
        <f t="shared" si="307"/>
        <v>41833.660995370366</v>
      </c>
      <c r="T3862" s="16">
        <f t="shared" si="308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5"/>
        <v>5</v>
      </c>
      <c r="P3863" s="10">
        <f t="shared" si="306"/>
        <v>100</v>
      </c>
      <c r="Q3863" s="12" t="s">
        <v>8315</v>
      </c>
      <c r="R3863" t="s">
        <v>8316</v>
      </c>
      <c r="S3863" s="16">
        <f t="shared" si="307"/>
        <v>41914.590011574073</v>
      </c>
      <c r="T3863" s="16">
        <f t="shared" si="308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5"/>
        <v>0</v>
      </c>
      <c r="P3864" s="10">
        <f t="shared" si="306"/>
        <v>1</v>
      </c>
      <c r="Q3864" s="12" t="s">
        <v>8315</v>
      </c>
      <c r="R3864" t="s">
        <v>8316</v>
      </c>
      <c r="S3864" s="16">
        <f t="shared" si="307"/>
        <v>42611.261064814811</v>
      </c>
      <c r="T3864" s="16">
        <f t="shared" si="308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5"/>
        <v>0</v>
      </c>
      <c r="P3865" s="10">
        <f t="shared" si="306"/>
        <v>0</v>
      </c>
      <c r="Q3865" s="12" t="s">
        <v>8315</v>
      </c>
      <c r="R3865" t="s">
        <v>8316</v>
      </c>
      <c r="S3865" s="16">
        <f t="shared" si="307"/>
        <v>42253.633159722223</v>
      </c>
      <c r="T3865" s="16">
        <f t="shared" si="308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5"/>
        <v>1</v>
      </c>
      <c r="P3866" s="10">
        <f t="shared" si="306"/>
        <v>20</v>
      </c>
      <c r="Q3866" s="12" t="s">
        <v>8315</v>
      </c>
      <c r="R3866" t="s">
        <v>8316</v>
      </c>
      <c r="S3866" s="16">
        <f t="shared" si="307"/>
        <v>42295.891828703709</v>
      </c>
      <c r="T3866" s="16">
        <f t="shared" si="308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5"/>
        <v>27</v>
      </c>
      <c r="P3867" s="10">
        <f t="shared" si="306"/>
        <v>46.43</v>
      </c>
      <c r="Q3867" s="12" t="s">
        <v>8315</v>
      </c>
      <c r="R3867" t="s">
        <v>8316</v>
      </c>
      <c r="S3867" s="16">
        <f t="shared" si="307"/>
        <v>41841.651597222226</v>
      </c>
      <c r="T3867" s="16">
        <f t="shared" si="308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5"/>
        <v>1</v>
      </c>
      <c r="P3868" s="10">
        <f t="shared" si="306"/>
        <v>5.5</v>
      </c>
      <c r="Q3868" s="12" t="s">
        <v>8315</v>
      </c>
      <c r="R3868" t="s">
        <v>8316</v>
      </c>
      <c r="S3868" s="16">
        <f t="shared" si="307"/>
        <v>42402.947002314817</v>
      </c>
      <c r="T3868" s="16">
        <f t="shared" si="308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5"/>
        <v>13</v>
      </c>
      <c r="P3869" s="10">
        <f t="shared" si="306"/>
        <v>50.2</v>
      </c>
      <c r="Q3869" s="12" t="s">
        <v>8315</v>
      </c>
      <c r="R3869" t="s">
        <v>8316</v>
      </c>
      <c r="S3869" s="16">
        <f t="shared" si="307"/>
        <v>42509.814108796301</v>
      </c>
      <c r="T3869" s="16">
        <f t="shared" si="308"/>
        <v>42539.814108796301</v>
      </c>
      <c r="U3869">
        <f t="shared" si="304"/>
        <v>2016</v>
      </c>
    </row>
    <row r="3870" spans="1:21" ht="48" x14ac:dyDescent="0.2">
      <c r="A3870">
        <v>3872</v>
      </c>
      <c r="B3870" s="9" t="s">
        <v>3869</v>
      </c>
      <c r="C3870" s="3" t="s">
        <v>7981</v>
      </c>
      <c r="D3870" s="5">
        <v>15000</v>
      </c>
      <c r="E3870" s="7">
        <v>0</v>
      </c>
      <c r="F3870" t="s">
        <v>8219</v>
      </c>
      <c r="G3870" t="s">
        <v>8223</v>
      </c>
      <c r="H3870" t="s">
        <v>8245</v>
      </c>
      <c r="I3870">
        <v>1439522996</v>
      </c>
      <c r="J3870">
        <v>1435202996</v>
      </c>
      <c r="K3870" t="b">
        <v>0</v>
      </c>
      <c r="L3870">
        <v>0</v>
      </c>
      <c r="M3870" t="b">
        <v>0</v>
      </c>
      <c r="N3870" t="s">
        <v>8303</v>
      </c>
      <c r="O3870" s="10">
        <f t="shared" si="305"/>
        <v>0</v>
      </c>
      <c r="P3870" s="10">
        <f t="shared" si="306"/>
        <v>0</v>
      </c>
      <c r="Q3870" s="12" t="s">
        <v>8315</v>
      </c>
      <c r="R3870" t="s">
        <v>8357</v>
      </c>
      <c r="S3870" s="16">
        <f t="shared" si="307"/>
        <v>42180.145787037036</v>
      </c>
      <c r="T3870" s="16">
        <f t="shared" si="308"/>
        <v>42230.145787037036</v>
      </c>
      <c r="U3870">
        <f t="shared" si="304"/>
        <v>2015</v>
      </c>
    </row>
    <row r="3871" spans="1:21" ht="48" x14ac:dyDescent="0.2">
      <c r="A3871">
        <v>3879</v>
      </c>
      <c r="B3871" s="9" t="s">
        <v>3876</v>
      </c>
      <c r="C3871" s="3" t="s">
        <v>7988</v>
      </c>
      <c r="D3871" s="5">
        <v>15000</v>
      </c>
      <c r="E3871" s="7">
        <v>0</v>
      </c>
      <c r="F3871" t="s">
        <v>8219</v>
      </c>
      <c r="G3871" t="s">
        <v>8224</v>
      </c>
      <c r="H3871" t="s">
        <v>8246</v>
      </c>
      <c r="I3871">
        <v>1422218396</v>
      </c>
      <c r="J3871">
        <v>1419626396</v>
      </c>
      <c r="K3871" t="b">
        <v>0</v>
      </c>
      <c r="L3871">
        <v>0</v>
      </c>
      <c r="M3871" t="b">
        <v>0</v>
      </c>
      <c r="N3871" t="s">
        <v>8303</v>
      </c>
      <c r="O3871" s="10">
        <f t="shared" si="305"/>
        <v>0</v>
      </c>
      <c r="P3871" s="10">
        <f t="shared" si="306"/>
        <v>0</v>
      </c>
      <c r="Q3871" s="12" t="s">
        <v>8315</v>
      </c>
      <c r="R3871" t="s">
        <v>8357</v>
      </c>
      <c r="S3871" s="16">
        <f t="shared" si="307"/>
        <v>41999.861064814817</v>
      </c>
      <c r="T3871" s="16">
        <f t="shared" si="308"/>
        <v>42029.861064814817</v>
      </c>
      <c r="U3871">
        <f t="shared" si="304"/>
        <v>2014</v>
      </c>
    </row>
    <row r="3872" spans="1:21" ht="48" x14ac:dyDescent="0.2">
      <c r="A3872">
        <v>3883</v>
      </c>
      <c r="B3872" s="9" t="s">
        <v>3880</v>
      </c>
      <c r="C3872" s="3" t="s">
        <v>7992</v>
      </c>
      <c r="D3872" s="5">
        <v>15000</v>
      </c>
      <c r="E3872" s="7">
        <v>0</v>
      </c>
      <c r="F3872" t="s">
        <v>8219</v>
      </c>
      <c r="G3872" t="s">
        <v>8224</v>
      </c>
      <c r="H3872" t="s">
        <v>8246</v>
      </c>
      <c r="I3872">
        <v>1409668069</v>
      </c>
      <c r="J3872">
        <v>1407076069</v>
      </c>
      <c r="K3872" t="b">
        <v>0</v>
      </c>
      <c r="L3872">
        <v>0</v>
      </c>
      <c r="M3872" t="b">
        <v>0</v>
      </c>
      <c r="N3872" t="s">
        <v>8303</v>
      </c>
      <c r="O3872" s="10">
        <f t="shared" si="305"/>
        <v>0</v>
      </c>
      <c r="P3872" s="10">
        <f t="shared" si="306"/>
        <v>0</v>
      </c>
      <c r="Q3872" s="12" t="s">
        <v>8315</v>
      </c>
      <c r="R3872" t="s">
        <v>8357</v>
      </c>
      <c r="S3872" s="16">
        <f t="shared" si="307"/>
        <v>41854.602650462963</v>
      </c>
      <c r="T3872" s="16">
        <f t="shared" si="308"/>
        <v>41884.602650462963</v>
      </c>
      <c r="U3872">
        <f t="shared" si="304"/>
        <v>2014</v>
      </c>
    </row>
    <row r="3873" spans="1:21" ht="32" x14ac:dyDescent="0.2">
      <c r="A3873">
        <v>3869</v>
      </c>
      <c r="B3873" s="9" t="s">
        <v>3866</v>
      </c>
      <c r="C3873" s="3" t="s">
        <v>7978</v>
      </c>
      <c r="D3873" s="5">
        <v>13111</v>
      </c>
      <c r="E3873" s="7">
        <v>452</v>
      </c>
      <c r="F3873" t="s">
        <v>8219</v>
      </c>
      <c r="G3873" t="s">
        <v>8223</v>
      </c>
      <c r="H3873" t="s">
        <v>8245</v>
      </c>
      <c r="I3873">
        <v>1426302660</v>
      </c>
      <c r="J3873">
        <v>1423761792</v>
      </c>
      <c r="K3873" t="b">
        <v>0</v>
      </c>
      <c r="L3873">
        <v>15</v>
      </c>
      <c r="M3873" t="b">
        <v>0</v>
      </c>
      <c r="N3873" t="s">
        <v>8303</v>
      </c>
      <c r="O3873" s="10">
        <f t="shared" si="305"/>
        <v>3</v>
      </c>
      <c r="P3873" s="10">
        <f t="shared" si="306"/>
        <v>30.13</v>
      </c>
      <c r="Q3873" s="12" t="s">
        <v>8315</v>
      </c>
      <c r="R3873" t="s">
        <v>8357</v>
      </c>
      <c r="S3873" s="16">
        <f t="shared" si="307"/>
        <v>42047.724444444444</v>
      </c>
      <c r="T3873" s="16">
        <f t="shared" si="308"/>
        <v>42077.132638888885</v>
      </c>
      <c r="U3873">
        <f t="shared" si="304"/>
        <v>2015</v>
      </c>
    </row>
    <row r="3874" spans="1:21" ht="48" x14ac:dyDescent="0.2">
      <c r="A3874">
        <v>2959</v>
      </c>
      <c r="B3874" s="9" t="s">
        <v>2959</v>
      </c>
      <c r="C3874" s="3" t="s">
        <v>7069</v>
      </c>
      <c r="D3874" s="5">
        <v>10000</v>
      </c>
      <c r="E3874" s="7">
        <v>0</v>
      </c>
      <c r="F3874" t="s">
        <v>8219</v>
      </c>
      <c r="G3874" t="s">
        <v>8224</v>
      </c>
      <c r="H3874" t="s">
        <v>8246</v>
      </c>
      <c r="I3874">
        <v>1465258325</v>
      </c>
      <c r="J3874">
        <v>1462666325</v>
      </c>
      <c r="K3874" t="b">
        <v>0</v>
      </c>
      <c r="L3874">
        <v>0</v>
      </c>
      <c r="M3874" t="b">
        <v>0</v>
      </c>
      <c r="N3874" t="s">
        <v>8301</v>
      </c>
      <c r="O3874" s="10">
        <f t="shared" si="305"/>
        <v>0</v>
      </c>
      <c r="P3874" s="10">
        <f t="shared" si="306"/>
        <v>0</v>
      </c>
      <c r="Q3874" s="12" t="s">
        <v>8315</v>
      </c>
      <c r="R3874" t="s">
        <v>8355</v>
      </c>
      <c r="S3874" s="16">
        <f t="shared" si="307"/>
        <v>42498.008391203708</v>
      </c>
      <c r="T3874" s="16">
        <f t="shared" si="308"/>
        <v>42528.008391203708</v>
      </c>
      <c r="U3874">
        <f t="shared" si="304"/>
        <v>2016</v>
      </c>
    </row>
    <row r="3875" spans="1:21" ht="48" x14ac:dyDescent="0.2">
      <c r="A3875">
        <v>3870</v>
      </c>
      <c r="B3875" s="9" t="s">
        <v>3867</v>
      </c>
      <c r="C3875" s="3" t="s">
        <v>7979</v>
      </c>
      <c r="D3875" s="5">
        <v>10000</v>
      </c>
      <c r="E3875" s="7">
        <v>1500</v>
      </c>
      <c r="F3875" t="s">
        <v>8219</v>
      </c>
      <c r="G3875" t="s">
        <v>8223</v>
      </c>
      <c r="H3875" t="s">
        <v>8245</v>
      </c>
      <c r="I3875">
        <v>1404360478</v>
      </c>
      <c r="J3875">
        <v>1401768478</v>
      </c>
      <c r="K3875" t="b">
        <v>0</v>
      </c>
      <c r="L3875">
        <v>10</v>
      </c>
      <c r="M3875" t="b">
        <v>0</v>
      </c>
      <c r="N3875" t="s">
        <v>8303</v>
      </c>
      <c r="O3875" s="10">
        <f t="shared" si="305"/>
        <v>15</v>
      </c>
      <c r="P3875" s="10">
        <f t="shared" si="306"/>
        <v>150</v>
      </c>
      <c r="Q3875" s="12" t="s">
        <v>8315</v>
      </c>
      <c r="R3875" t="s">
        <v>8357</v>
      </c>
      <c r="S3875" s="16">
        <f t="shared" si="307"/>
        <v>41793.17219907407</v>
      </c>
      <c r="T3875" s="16">
        <f t="shared" si="308"/>
        <v>41823.17219907407</v>
      </c>
      <c r="U3875">
        <f t="shared" si="304"/>
        <v>2014</v>
      </c>
    </row>
    <row r="3876" spans="1:21" ht="48" x14ac:dyDescent="0.2">
      <c r="A3876">
        <v>3884</v>
      </c>
      <c r="B3876" s="9" t="s">
        <v>3881</v>
      </c>
      <c r="C3876" s="3" t="s">
        <v>7993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1427479192</v>
      </c>
      <c r="J3876">
        <v>1425322792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5"/>
        <v>0</v>
      </c>
      <c r="P3876" s="10">
        <f t="shared" si="306"/>
        <v>0</v>
      </c>
      <c r="Q3876" s="12" t="s">
        <v>8315</v>
      </c>
      <c r="R3876" t="s">
        <v>8357</v>
      </c>
      <c r="S3876" s="16">
        <f t="shared" si="307"/>
        <v>42065.791574074072</v>
      </c>
      <c r="T3876" s="16">
        <f t="shared" si="308"/>
        <v>42090.749907407408</v>
      </c>
      <c r="U3876">
        <f t="shared" si="304"/>
        <v>2015</v>
      </c>
    </row>
    <row r="3877" spans="1:21" ht="16" x14ac:dyDescent="0.2">
      <c r="A3877">
        <v>3886</v>
      </c>
      <c r="B3877" s="9" t="s">
        <v>3883</v>
      </c>
      <c r="C3877" s="3">
        <v>1</v>
      </c>
      <c r="D3877" s="5">
        <v>10000</v>
      </c>
      <c r="E3877" s="7">
        <v>0</v>
      </c>
      <c r="F3877" t="s">
        <v>8219</v>
      </c>
      <c r="G3877" t="s">
        <v>8225</v>
      </c>
      <c r="H3877" t="s">
        <v>8247</v>
      </c>
      <c r="I3877">
        <v>1418275702</v>
      </c>
      <c r="J3877">
        <v>1415683702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5"/>
        <v>0</v>
      </c>
      <c r="P3877" s="10">
        <f t="shared" si="306"/>
        <v>0</v>
      </c>
      <c r="Q3877" s="12" t="s">
        <v>8315</v>
      </c>
      <c r="R3877" t="s">
        <v>8357</v>
      </c>
      <c r="S3877" s="16">
        <f t="shared" si="307"/>
        <v>41954.228032407409</v>
      </c>
      <c r="T3877" s="16">
        <f t="shared" si="308"/>
        <v>41984.228032407409</v>
      </c>
      <c r="U3877">
        <f t="shared" si="304"/>
        <v>2014</v>
      </c>
    </row>
    <row r="3878" spans="1:21" ht="48" x14ac:dyDescent="0.2">
      <c r="A3878">
        <v>2956</v>
      </c>
      <c r="B3878" s="9" t="s">
        <v>2956</v>
      </c>
      <c r="C3878" s="3" t="s">
        <v>7066</v>
      </c>
      <c r="D3878" s="5">
        <v>7900</v>
      </c>
      <c r="E3878" s="7">
        <v>1322</v>
      </c>
      <c r="F3878" t="s">
        <v>8219</v>
      </c>
      <c r="G3878" t="s">
        <v>8223</v>
      </c>
      <c r="H3878" t="s">
        <v>8245</v>
      </c>
      <c r="I3878">
        <v>1462402850</v>
      </c>
      <c r="J3878">
        <v>1459810850</v>
      </c>
      <c r="K3878" t="b">
        <v>0</v>
      </c>
      <c r="L3878">
        <v>20</v>
      </c>
      <c r="M3878" t="b">
        <v>0</v>
      </c>
      <c r="N3878" t="s">
        <v>8301</v>
      </c>
      <c r="O3878" s="10">
        <f t="shared" si="305"/>
        <v>17</v>
      </c>
      <c r="P3878" s="10">
        <f t="shared" si="306"/>
        <v>66.099999999999994</v>
      </c>
      <c r="Q3878" s="12" t="s">
        <v>8315</v>
      </c>
      <c r="R3878" t="s">
        <v>8355</v>
      </c>
      <c r="S3878" s="16">
        <f t="shared" si="307"/>
        <v>42464.958912037036</v>
      </c>
      <c r="T3878" s="16">
        <f t="shared" si="308"/>
        <v>42494.958912037036</v>
      </c>
      <c r="U3878">
        <f t="shared" si="304"/>
        <v>2016</v>
      </c>
    </row>
    <row r="3879" spans="1:21" ht="48" x14ac:dyDescent="0.2">
      <c r="A3879">
        <v>3880</v>
      </c>
      <c r="B3879" s="9" t="s">
        <v>3877</v>
      </c>
      <c r="C3879" s="3" t="s">
        <v>7989</v>
      </c>
      <c r="D3879" s="5">
        <v>7500</v>
      </c>
      <c r="E3879" s="7">
        <v>980</v>
      </c>
      <c r="F3879" t="s">
        <v>8219</v>
      </c>
      <c r="G3879" t="s">
        <v>8224</v>
      </c>
      <c r="H3879" t="s">
        <v>8246</v>
      </c>
      <c r="I3879">
        <v>1406761200</v>
      </c>
      <c r="J3879">
        <v>1403724820</v>
      </c>
      <c r="K3879" t="b">
        <v>0</v>
      </c>
      <c r="L3879">
        <v>17</v>
      </c>
      <c r="M3879" t="b">
        <v>0</v>
      </c>
      <c r="N3879" t="s">
        <v>8303</v>
      </c>
      <c r="O3879" s="10">
        <f t="shared" si="305"/>
        <v>13</v>
      </c>
      <c r="P3879" s="10">
        <f t="shared" si="306"/>
        <v>57.65</v>
      </c>
      <c r="Q3879" s="12" t="s">
        <v>8315</v>
      </c>
      <c r="R3879" t="s">
        <v>8357</v>
      </c>
      <c r="S3879" s="16">
        <f t="shared" si="307"/>
        <v>41815.815046296295</v>
      </c>
      <c r="T3879" s="16">
        <f t="shared" si="308"/>
        <v>41850.958333333336</v>
      </c>
      <c r="U3879">
        <f t="shared" si="304"/>
        <v>2014</v>
      </c>
    </row>
    <row r="3880" spans="1:21" ht="48" x14ac:dyDescent="0.2">
      <c r="A3880">
        <v>3873</v>
      </c>
      <c r="B3880" s="9" t="s">
        <v>3870</v>
      </c>
      <c r="C3880" s="3" t="s">
        <v>7982</v>
      </c>
      <c r="D3880" s="5">
        <v>5500</v>
      </c>
      <c r="E3880" s="7">
        <v>0</v>
      </c>
      <c r="F3880" t="s">
        <v>8219</v>
      </c>
      <c r="G3880" t="s">
        <v>8223</v>
      </c>
      <c r="H3880" t="s">
        <v>8245</v>
      </c>
      <c r="I3880">
        <v>1444322535</v>
      </c>
      <c r="J3880">
        <v>1441730535</v>
      </c>
      <c r="K3880" t="b">
        <v>0</v>
      </c>
      <c r="L3880">
        <v>0</v>
      </c>
      <c r="M3880" t="b">
        <v>0</v>
      </c>
      <c r="N3880" t="s">
        <v>8303</v>
      </c>
      <c r="O3880" s="10">
        <f t="shared" si="305"/>
        <v>0</v>
      </c>
      <c r="P3880" s="10">
        <f t="shared" si="306"/>
        <v>0</v>
      </c>
      <c r="Q3880" s="12" t="s">
        <v>8315</v>
      </c>
      <c r="R3880" t="s">
        <v>8357</v>
      </c>
      <c r="S3880" s="16">
        <f t="shared" si="307"/>
        <v>42255.696006944447</v>
      </c>
      <c r="T3880" s="16">
        <f t="shared" si="308"/>
        <v>42285.696006944447</v>
      </c>
      <c r="U3880">
        <f t="shared" si="304"/>
        <v>2015</v>
      </c>
    </row>
    <row r="3881" spans="1:21" ht="16" x14ac:dyDescent="0.2">
      <c r="A3881">
        <v>3868</v>
      </c>
      <c r="B3881" s="9" t="s">
        <v>3865</v>
      </c>
      <c r="C3881" s="3" t="s">
        <v>7977</v>
      </c>
      <c r="D3881" s="5">
        <v>5000</v>
      </c>
      <c r="E3881" s="7">
        <v>10</v>
      </c>
      <c r="F3881" t="s">
        <v>8219</v>
      </c>
      <c r="G3881" t="s">
        <v>8224</v>
      </c>
      <c r="H3881" t="s">
        <v>8246</v>
      </c>
      <c r="I3881">
        <v>1410191405</v>
      </c>
      <c r="J3881">
        <v>1408031405</v>
      </c>
      <c r="K3881" t="b">
        <v>0</v>
      </c>
      <c r="L3881">
        <v>1</v>
      </c>
      <c r="M3881" t="b">
        <v>0</v>
      </c>
      <c r="N3881" t="s">
        <v>8303</v>
      </c>
      <c r="O3881" s="10">
        <f t="shared" si="305"/>
        <v>0</v>
      </c>
      <c r="P3881" s="10">
        <f t="shared" si="306"/>
        <v>10</v>
      </c>
      <c r="Q3881" s="12" t="s">
        <v>8315</v>
      </c>
      <c r="R3881" t="s">
        <v>8357</v>
      </c>
      <c r="S3881" s="16">
        <f t="shared" si="307"/>
        <v>41865.659780092588</v>
      </c>
      <c r="T3881" s="16">
        <f t="shared" si="308"/>
        <v>41890.659780092588</v>
      </c>
      <c r="U3881">
        <f t="shared" si="304"/>
        <v>2014</v>
      </c>
    </row>
    <row r="3882" spans="1:21" ht="48" x14ac:dyDescent="0.2">
      <c r="A3882">
        <v>3876</v>
      </c>
      <c r="B3882" s="9" t="s">
        <v>3873</v>
      </c>
      <c r="C3882" s="3" t="s">
        <v>7985</v>
      </c>
      <c r="D3882" s="5">
        <v>3900</v>
      </c>
      <c r="E3882" s="7">
        <v>2059</v>
      </c>
      <c r="F3882" t="s">
        <v>8219</v>
      </c>
      <c r="G3882" t="s">
        <v>8224</v>
      </c>
      <c r="H3882" t="s">
        <v>8246</v>
      </c>
      <c r="I3882">
        <v>1454425128</v>
      </c>
      <c r="J3882">
        <v>1451833128</v>
      </c>
      <c r="K3882" t="b">
        <v>0</v>
      </c>
      <c r="L3882">
        <v>46</v>
      </c>
      <c r="M3882" t="b">
        <v>0</v>
      </c>
      <c r="N3882" t="s">
        <v>8303</v>
      </c>
      <c r="O3882" s="10">
        <f t="shared" si="305"/>
        <v>53</v>
      </c>
      <c r="P3882" s="10">
        <f t="shared" si="306"/>
        <v>44.76</v>
      </c>
      <c r="Q3882" s="12" t="s">
        <v>8315</v>
      </c>
      <c r="R3882" t="s">
        <v>8357</v>
      </c>
      <c r="S3882" s="16">
        <f t="shared" si="307"/>
        <v>42372.624166666668</v>
      </c>
      <c r="T3882" s="16">
        <f t="shared" si="308"/>
        <v>42402.624166666668</v>
      </c>
      <c r="U3882">
        <f t="shared" si="304"/>
        <v>2016</v>
      </c>
    </row>
    <row r="3883" spans="1:21" ht="48" x14ac:dyDescent="0.2">
      <c r="A3883">
        <v>3887</v>
      </c>
      <c r="B3883" s="9" t="s">
        <v>3884</v>
      </c>
      <c r="C3883" s="3" t="s">
        <v>7995</v>
      </c>
      <c r="D3883" s="5">
        <v>2000</v>
      </c>
      <c r="E3883" s="7">
        <v>35</v>
      </c>
      <c r="F3883" t="s">
        <v>8219</v>
      </c>
      <c r="G3883" t="s">
        <v>8223</v>
      </c>
      <c r="H3883" t="s">
        <v>8245</v>
      </c>
      <c r="I3883">
        <v>1430517600</v>
      </c>
      <c r="J3883">
        <v>1426538129</v>
      </c>
      <c r="K3883" t="b">
        <v>0</v>
      </c>
      <c r="L3883">
        <v>2</v>
      </c>
      <c r="M3883" t="b">
        <v>0</v>
      </c>
      <c r="N3883" t="s">
        <v>8303</v>
      </c>
      <c r="O3883" s="10">
        <f t="shared" si="305"/>
        <v>2</v>
      </c>
      <c r="P3883" s="10">
        <f t="shared" si="306"/>
        <v>17.5</v>
      </c>
      <c r="Q3883" s="12" t="s">
        <v>8315</v>
      </c>
      <c r="R3883" t="s">
        <v>8357</v>
      </c>
      <c r="S3883" s="16">
        <f t="shared" si="307"/>
        <v>42079.857974537037</v>
      </c>
      <c r="T3883" s="16">
        <f t="shared" si="308"/>
        <v>42125.916666666672</v>
      </c>
      <c r="U3883">
        <f t="shared" si="304"/>
        <v>2015</v>
      </c>
    </row>
    <row r="3884" spans="1:21" ht="32" x14ac:dyDescent="0.2">
      <c r="A3884">
        <v>3121</v>
      </c>
      <c r="B3884" s="9" t="s">
        <v>3121</v>
      </c>
      <c r="C3884" s="3" t="s">
        <v>7231</v>
      </c>
      <c r="D3884" s="5">
        <v>1500</v>
      </c>
      <c r="E3884" s="7">
        <v>10</v>
      </c>
      <c r="F3884" t="s">
        <v>8219</v>
      </c>
      <c r="G3884" t="s">
        <v>8228</v>
      </c>
      <c r="H3884" t="s">
        <v>8250</v>
      </c>
      <c r="I3884">
        <v>1411748335</v>
      </c>
      <c r="J3884">
        <v>1406564335</v>
      </c>
      <c r="K3884" t="b">
        <v>0</v>
      </c>
      <c r="L3884">
        <v>1</v>
      </c>
      <c r="M3884" t="b">
        <v>0</v>
      </c>
      <c r="N3884" t="s">
        <v>8301</v>
      </c>
      <c r="O3884" s="10">
        <f t="shared" si="305"/>
        <v>1</v>
      </c>
      <c r="P3884" s="10">
        <f t="shared" si="306"/>
        <v>10</v>
      </c>
      <c r="Q3884" s="12" t="s">
        <v>8315</v>
      </c>
      <c r="R3884" t="s">
        <v>8355</v>
      </c>
      <c r="S3884" s="16">
        <f t="shared" si="307"/>
        <v>41848.679803240739</v>
      </c>
      <c r="T3884" s="16">
        <f t="shared" si="308"/>
        <v>41908.679803240739</v>
      </c>
      <c r="U3884">
        <f t="shared" si="304"/>
        <v>2014</v>
      </c>
    </row>
    <row r="3885" spans="1:21" ht="32" x14ac:dyDescent="0.2">
      <c r="A3885">
        <v>3871</v>
      </c>
      <c r="B3885" s="9" t="s">
        <v>3868</v>
      </c>
      <c r="C3885" s="3" t="s">
        <v>7980</v>
      </c>
      <c r="D3885" s="5">
        <v>1500</v>
      </c>
      <c r="E3885" s="7">
        <v>40</v>
      </c>
      <c r="F3885" t="s">
        <v>8219</v>
      </c>
      <c r="G3885" t="s">
        <v>8223</v>
      </c>
      <c r="H3885" t="s">
        <v>8245</v>
      </c>
      <c r="I3885">
        <v>1490809450</v>
      </c>
      <c r="J3885">
        <v>1485629050</v>
      </c>
      <c r="K3885" t="b">
        <v>0</v>
      </c>
      <c r="L3885">
        <v>3</v>
      </c>
      <c r="M3885" t="b">
        <v>0</v>
      </c>
      <c r="N3885" t="s">
        <v>8303</v>
      </c>
      <c r="O3885" s="10">
        <f t="shared" si="305"/>
        <v>3</v>
      </c>
      <c r="P3885" s="10">
        <f t="shared" si="306"/>
        <v>13.33</v>
      </c>
      <c r="Q3885" s="12" t="s">
        <v>8315</v>
      </c>
      <c r="R3885" t="s">
        <v>8357</v>
      </c>
      <c r="S3885" s="16">
        <f t="shared" si="307"/>
        <v>42763.780671296292</v>
      </c>
      <c r="T3885" s="16">
        <f t="shared" si="308"/>
        <v>42823.739004629635</v>
      </c>
      <c r="U3885">
        <f t="shared" si="304"/>
        <v>2017</v>
      </c>
    </row>
    <row r="3886" spans="1:21" ht="32" x14ac:dyDescent="0.2">
      <c r="A3886">
        <v>2955</v>
      </c>
      <c r="B3886" s="9" t="s">
        <v>2955</v>
      </c>
      <c r="C3886" s="3" t="s">
        <v>7065</v>
      </c>
      <c r="D3886" s="5">
        <v>1200</v>
      </c>
      <c r="E3886" s="7">
        <v>715</v>
      </c>
      <c r="F3886" t="s">
        <v>8219</v>
      </c>
      <c r="G3886" t="s">
        <v>8223</v>
      </c>
      <c r="H3886" t="s">
        <v>8245</v>
      </c>
      <c r="I3886">
        <v>1434476849</v>
      </c>
      <c r="J3886">
        <v>1431884849</v>
      </c>
      <c r="K3886" t="b">
        <v>0</v>
      </c>
      <c r="L3886">
        <v>11</v>
      </c>
      <c r="M3886" t="b">
        <v>0</v>
      </c>
      <c r="N3886" t="s">
        <v>8301</v>
      </c>
      <c r="O3886" s="10">
        <f t="shared" si="305"/>
        <v>60</v>
      </c>
      <c r="P3886" s="10">
        <f t="shared" si="306"/>
        <v>65</v>
      </c>
      <c r="Q3886" s="12" t="s">
        <v>8315</v>
      </c>
      <c r="R3886" t="s">
        <v>8355</v>
      </c>
      <c r="S3886" s="16">
        <f t="shared" si="307"/>
        <v>42141.741307870368</v>
      </c>
      <c r="T3886" s="16">
        <f t="shared" si="308"/>
        <v>42171.741307870368</v>
      </c>
      <c r="U3886">
        <f t="shared" si="304"/>
        <v>2015</v>
      </c>
    </row>
    <row r="3887" spans="1:21" ht="48" x14ac:dyDescent="0.2">
      <c r="A3887">
        <v>3874</v>
      </c>
      <c r="B3887" s="9" t="s">
        <v>3871</v>
      </c>
      <c r="C3887" s="3" t="s">
        <v>7983</v>
      </c>
      <c r="D3887" s="5">
        <v>620</v>
      </c>
      <c r="E3887" s="7">
        <v>0</v>
      </c>
      <c r="F3887" t="s">
        <v>8219</v>
      </c>
      <c r="G3887" t="s">
        <v>8227</v>
      </c>
      <c r="H3887" t="s">
        <v>8249</v>
      </c>
      <c r="I3887">
        <v>1422061200</v>
      </c>
      <c r="J3887">
        <v>1420244622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5"/>
        <v>0</v>
      </c>
      <c r="P3887" s="10">
        <f t="shared" si="306"/>
        <v>0</v>
      </c>
      <c r="Q3887" s="12" t="s">
        <v>8315</v>
      </c>
      <c r="R3887" t="s">
        <v>8357</v>
      </c>
      <c r="S3887" s="16">
        <f t="shared" si="307"/>
        <v>42007.016458333332</v>
      </c>
      <c r="T3887" s="16">
        <f t="shared" si="308"/>
        <v>42028.041666666672</v>
      </c>
      <c r="U3887">
        <f t="shared" si="304"/>
        <v>2015</v>
      </c>
    </row>
    <row r="3888" spans="1:21" ht="32" x14ac:dyDescent="0.2">
      <c r="A3888">
        <v>3881</v>
      </c>
      <c r="B3888" s="9" t="s">
        <v>3878</v>
      </c>
      <c r="C3888" s="3" t="s">
        <v>7990</v>
      </c>
      <c r="D3888" s="5">
        <v>500</v>
      </c>
      <c r="E3888" s="7">
        <v>25</v>
      </c>
      <c r="F3888" t="s">
        <v>8219</v>
      </c>
      <c r="G3888" t="s">
        <v>8223</v>
      </c>
      <c r="H3888" t="s">
        <v>8245</v>
      </c>
      <c r="I3888">
        <v>1487550399</v>
      </c>
      <c r="J3888">
        <v>1484958399</v>
      </c>
      <c r="K3888" t="b">
        <v>0</v>
      </c>
      <c r="L3888">
        <v>1</v>
      </c>
      <c r="M3888" t="b">
        <v>0</v>
      </c>
      <c r="N3888" t="s">
        <v>8303</v>
      </c>
      <c r="O3888" s="10">
        <f t="shared" si="305"/>
        <v>5</v>
      </c>
      <c r="P3888" s="10">
        <f t="shared" si="306"/>
        <v>25</v>
      </c>
      <c r="Q3888" s="12" t="s">
        <v>8315</v>
      </c>
      <c r="R3888" t="s">
        <v>8357</v>
      </c>
      <c r="S3888" s="16">
        <f t="shared" si="307"/>
        <v>42756.018506944441</v>
      </c>
      <c r="T3888" s="16">
        <f t="shared" si="308"/>
        <v>42786.018506944441</v>
      </c>
      <c r="U3888">
        <f t="shared" si="304"/>
        <v>2017</v>
      </c>
    </row>
    <row r="3889" spans="1:21" ht="16" x14ac:dyDescent="0.2">
      <c r="A3889">
        <v>3122</v>
      </c>
      <c r="B3889" s="9" t="s">
        <v>3122</v>
      </c>
      <c r="C3889" s="3" t="s">
        <v>7232</v>
      </c>
      <c r="D3889" s="5">
        <v>199</v>
      </c>
      <c r="E3889" s="7">
        <v>116</v>
      </c>
      <c r="F3889" t="s">
        <v>8219</v>
      </c>
      <c r="G3889" t="s">
        <v>8223</v>
      </c>
      <c r="H3889" t="s">
        <v>8245</v>
      </c>
      <c r="I3889">
        <v>1478733732</v>
      </c>
      <c r="J3889">
        <v>1478298132</v>
      </c>
      <c r="K3889" t="b">
        <v>0</v>
      </c>
      <c r="L3889">
        <v>2</v>
      </c>
      <c r="M3889" t="b">
        <v>0</v>
      </c>
      <c r="N3889" t="s">
        <v>8301</v>
      </c>
      <c r="O3889" s="10">
        <f t="shared" si="305"/>
        <v>58</v>
      </c>
      <c r="P3889" s="10">
        <f t="shared" si="306"/>
        <v>58</v>
      </c>
      <c r="Q3889" s="12" t="s">
        <v>8315</v>
      </c>
      <c r="R3889" t="s">
        <v>8355</v>
      </c>
      <c r="S3889" s="16">
        <f t="shared" si="307"/>
        <v>42678.932083333333</v>
      </c>
      <c r="T3889" s="16">
        <f t="shared" si="308"/>
        <v>42683.973750000005</v>
      </c>
      <c r="U3889">
        <f t="shared" si="304"/>
        <v>2016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ref="O3890:O3905" si="309">ROUND(E3890/D3890*100,0)</f>
        <v>27</v>
      </c>
      <c r="P3890" s="10">
        <f t="shared" ref="P3890:P3906" si="310">IFERROR(ROUND(E3890/L3890,2),0)</f>
        <v>38.71</v>
      </c>
      <c r="Q3890" s="12" t="s">
        <v>8315</v>
      </c>
      <c r="R3890" t="s">
        <v>8316</v>
      </c>
      <c r="S3890" s="16">
        <f t="shared" ref="S3890:S3906" si="311">(((J3890/60)/60)/24)+DATE(1970,1,1)</f>
        <v>42762.545810185184</v>
      </c>
      <c r="T3890" s="16">
        <f t="shared" ref="T3890:T3906" si="312">(((I3890/60)/60)/24)+DATE(1970,1,1)</f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9"/>
        <v>1</v>
      </c>
      <c r="P3891" s="10">
        <f t="shared" si="310"/>
        <v>13.11</v>
      </c>
      <c r="Q3891" s="12" t="s">
        <v>8315</v>
      </c>
      <c r="R3891" t="s">
        <v>8316</v>
      </c>
      <c r="S3891" s="16">
        <f t="shared" si="311"/>
        <v>41977.004976851851</v>
      </c>
      <c r="T3891" s="16">
        <f t="shared" si="312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9"/>
        <v>17</v>
      </c>
      <c r="P3892" s="10">
        <f t="shared" si="310"/>
        <v>315.5</v>
      </c>
      <c r="Q3892" s="12" t="s">
        <v>8315</v>
      </c>
      <c r="R3892" t="s">
        <v>8316</v>
      </c>
      <c r="S3892" s="16">
        <f t="shared" si="311"/>
        <v>42171.758611111116</v>
      </c>
      <c r="T3892" s="16">
        <f t="shared" si="312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9"/>
        <v>33</v>
      </c>
      <c r="P3893" s="10">
        <f t="shared" si="310"/>
        <v>37.14</v>
      </c>
      <c r="Q3893" s="12" t="s">
        <v>8315</v>
      </c>
      <c r="R3893" t="s">
        <v>8316</v>
      </c>
      <c r="S3893" s="16">
        <f t="shared" si="311"/>
        <v>42056.1324537037</v>
      </c>
      <c r="T3893" s="16">
        <f t="shared" si="312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9"/>
        <v>0</v>
      </c>
      <c r="P3894" s="10">
        <f t="shared" si="310"/>
        <v>0</v>
      </c>
      <c r="Q3894" s="12" t="s">
        <v>8315</v>
      </c>
      <c r="R3894" t="s">
        <v>8316</v>
      </c>
      <c r="S3894" s="16">
        <f t="shared" si="311"/>
        <v>41867.652280092596</v>
      </c>
      <c r="T3894" s="16">
        <f t="shared" si="312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9"/>
        <v>22</v>
      </c>
      <c r="P3895" s="10">
        <f t="shared" si="310"/>
        <v>128.27000000000001</v>
      </c>
      <c r="Q3895" s="12" t="s">
        <v>8315</v>
      </c>
      <c r="R3895" t="s">
        <v>8316</v>
      </c>
      <c r="S3895" s="16">
        <f t="shared" si="311"/>
        <v>41779.657870370371</v>
      </c>
      <c r="T3895" s="16">
        <f t="shared" si="312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9"/>
        <v>3</v>
      </c>
      <c r="P3896" s="10">
        <f t="shared" si="310"/>
        <v>47.27</v>
      </c>
      <c r="Q3896" s="12" t="s">
        <v>8315</v>
      </c>
      <c r="R3896" t="s">
        <v>8316</v>
      </c>
      <c r="S3896" s="16">
        <f t="shared" si="311"/>
        <v>42679.958472222221</v>
      </c>
      <c r="T3896" s="16">
        <f t="shared" si="312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9"/>
        <v>5</v>
      </c>
      <c r="P3897" s="10">
        <f t="shared" si="310"/>
        <v>50</v>
      </c>
      <c r="Q3897" s="12" t="s">
        <v>8315</v>
      </c>
      <c r="R3897" t="s">
        <v>8316</v>
      </c>
      <c r="S3897" s="16">
        <f t="shared" si="311"/>
        <v>42032.250208333338</v>
      </c>
      <c r="T3897" s="16">
        <f t="shared" si="312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9"/>
        <v>11</v>
      </c>
      <c r="P3898" s="10">
        <f t="shared" si="310"/>
        <v>42.5</v>
      </c>
      <c r="Q3898" s="12" t="s">
        <v>8315</v>
      </c>
      <c r="R3898" t="s">
        <v>8316</v>
      </c>
      <c r="S3898" s="16">
        <f t="shared" si="311"/>
        <v>41793.191875000004</v>
      </c>
      <c r="T3898" s="16">
        <f t="shared" si="312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9"/>
        <v>18</v>
      </c>
      <c r="P3899" s="10">
        <f t="shared" si="310"/>
        <v>44</v>
      </c>
      <c r="Q3899" s="12" t="s">
        <v>8315</v>
      </c>
      <c r="R3899" t="s">
        <v>8316</v>
      </c>
      <c r="S3899" s="16">
        <f t="shared" si="311"/>
        <v>41982.87364583333</v>
      </c>
      <c r="T3899" s="16">
        <f t="shared" si="312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9"/>
        <v>33</v>
      </c>
      <c r="P3900" s="10">
        <f t="shared" si="310"/>
        <v>50.88</v>
      </c>
      <c r="Q3900" s="12" t="s">
        <v>8315</v>
      </c>
      <c r="R3900" t="s">
        <v>8316</v>
      </c>
      <c r="S3900" s="16">
        <f t="shared" si="311"/>
        <v>42193.482291666667</v>
      </c>
      <c r="T3900" s="16">
        <f t="shared" si="312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9"/>
        <v>1</v>
      </c>
      <c r="P3901" s="10">
        <f t="shared" si="310"/>
        <v>62.5</v>
      </c>
      <c r="Q3901" s="12" t="s">
        <v>8315</v>
      </c>
      <c r="R3901" t="s">
        <v>8316</v>
      </c>
      <c r="S3901" s="16">
        <f t="shared" si="311"/>
        <v>41843.775011574071</v>
      </c>
      <c r="T3901" s="16">
        <f t="shared" si="312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9"/>
        <v>5</v>
      </c>
      <c r="P3902" s="10">
        <f t="shared" si="310"/>
        <v>27</v>
      </c>
      <c r="Q3902" s="12" t="s">
        <v>8315</v>
      </c>
      <c r="R3902" t="s">
        <v>8316</v>
      </c>
      <c r="S3902" s="16">
        <f t="shared" si="311"/>
        <v>42136.092488425929</v>
      </c>
      <c r="T3902" s="16">
        <f t="shared" si="312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9"/>
        <v>1</v>
      </c>
      <c r="P3903" s="10">
        <f t="shared" si="310"/>
        <v>25</v>
      </c>
      <c r="Q3903" s="12" t="s">
        <v>8315</v>
      </c>
      <c r="R3903" t="s">
        <v>8316</v>
      </c>
      <c r="S3903" s="16">
        <f t="shared" si="311"/>
        <v>42317.826377314821</v>
      </c>
      <c r="T3903" s="16">
        <f t="shared" si="312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9"/>
        <v>49</v>
      </c>
      <c r="P3904" s="10">
        <f t="shared" si="310"/>
        <v>47.26</v>
      </c>
      <c r="Q3904" s="12" t="s">
        <v>8315</v>
      </c>
      <c r="R3904" t="s">
        <v>8316</v>
      </c>
      <c r="S3904" s="16">
        <f t="shared" si="311"/>
        <v>42663.468078703707</v>
      </c>
      <c r="T3904" s="16">
        <f t="shared" si="312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9"/>
        <v>0</v>
      </c>
      <c r="P3905" s="10">
        <f t="shared" si="310"/>
        <v>0</v>
      </c>
      <c r="Q3905" s="12" t="s">
        <v>8315</v>
      </c>
      <c r="R3905" t="s">
        <v>8316</v>
      </c>
      <c r="S3905" s="16">
        <f t="shared" si="311"/>
        <v>42186.01116898148</v>
      </c>
      <c r="T3905" s="16">
        <f t="shared" si="312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3">ROUND(E3906/D3906*100,0)</f>
        <v>0</v>
      </c>
      <c r="P3906" s="10">
        <f t="shared" si="310"/>
        <v>1.5</v>
      </c>
      <c r="Q3906" s="12" t="s">
        <v>8315</v>
      </c>
      <c r="R3906" t="s">
        <v>8316</v>
      </c>
      <c r="S3906" s="16">
        <f t="shared" si="311"/>
        <v>42095.229166666672</v>
      </c>
      <c r="T3906" s="16">
        <f t="shared" si="312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3"/>
        <v>12</v>
      </c>
      <c r="P3907" s="10">
        <f t="shared" ref="P3907:P3970" si="314">IFERROR(ROUND(E3907/L3907,2),0)</f>
        <v>24.71</v>
      </c>
      <c r="Q3907" s="12" t="s">
        <v>8315</v>
      </c>
      <c r="R3907" t="s">
        <v>8316</v>
      </c>
      <c r="S3907" s="16">
        <f t="shared" ref="S3907:S3970" si="315">(((J3907/60)/60)/24)+DATE(1970,1,1)</f>
        <v>42124.623877314814</v>
      </c>
      <c r="T3907" s="16">
        <f t="shared" ref="T3907:T3970" si="316">(((I3907/60)/60)/24)+DATE(1970,1,1)</f>
        <v>42166.958333333328</v>
      </c>
      <c r="U3907">
        <f t="shared" ref="U3907:U3970" si="317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3"/>
        <v>67</v>
      </c>
      <c r="P3908" s="10">
        <f t="shared" si="314"/>
        <v>63.13</v>
      </c>
      <c r="Q3908" s="12" t="s">
        <v>8315</v>
      </c>
      <c r="R3908" t="s">
        <v>8316</v>
      </c>
      <c r="S3908" s="16">
        <f t="shared" si="315"/>
        <v>42143.917743055557</v>
      </c>
      <c r="T3908" s="16">
        <f t="shared" si="316"/>
        <v>42181.559027777781</v>
      </c>
      <c r="U3908">
        <f t="shared" si="317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3"/>
        <v>15</v>
      </c>
      <c r="P3909" s="10">
        <f t="shared" si="314"/>
        <v>38.25</v>
      </c>
      <c r="Q3909" s="12" t="s">
        <v>8315</v>
      </c>
      <c r="R3909" t="s">
        <v>8316</v>
      </c>
      <c r="S3909" s="16">
        <f t="shared" si="315"/>
        <v>41906.819513888891</v>
      </c>
      <c r="T3909" s="16">
        <f t="shared" si="316"/>
        <v>41938.838888888888</v>
      </c>
      <c r="U3909">
        <f t="shared" si="317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3"/>
        <v>9</v>
      </c>
      <c r="P3910" s="10">
        <f t="shared" si="314"/>
        <v>16.25</v>
      </c>
      <c r="Q3910" s="12" t="s">
        <v>8315</v>
      </c>
      <c r="R3910" t="s">
        <v>8316</v>
      </c>
      <c r="S3910" s="16">
        <f t="shared" si="315"/>
        <v>41834.135370370372</v>
      </c>
      <c r="T3910" s="16">
        <f t="shared" si="316"/>
        <v>41849.135370370372</v>
      </c>
      <c r="U3910">
        <f t="shared" si="317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3"/>
        <v>0</v>
      </c>
      <c r="P3911" s="10">
        <f t="shared" si="314"/>
        <v>33.75</v>
      </c>
      <c r="Q3911" s="12" t="s">
        <v>8315</v>
      </c>
      <c r="R3911" t="s">
        <v>8316</v>
      </c>
      <c r="S3911" s="16">
        <f t="shared" si="315"/>
        <v>41863.359282407408</v>
      </c>
      <c r="T3911" s="16">
        <f t="shared" si="316"/>
        <v>41893.359282407408</v>
      </c>
      <c r="U3911">
        <f t="shared" si="317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3"/>
        <v>3</v>
      </c>
      <c r="P3912" s="10">
        <f t="shared" si="314"/>
        <v>61.67</v>
      </c>
      <c r="Q3912" s="12" t="s">
        <v>8315</v>
      </c>
      <c r="R3912" t="s">
        <v>8316</v>
      </c>
      <c r="S3912" s="16">
        <f t="shared" si="315"/>
        <v>42224.756909722222</v>
      </c>
      <c r="T3912" s="16">
        <f t="shared" si="316"/>
        <v>42254.756909722222</v>
      </c>
      <c r="U3912">
        <f t="shared" si="317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3"/>
        <v>37</v>
      </c>
      <c r="P3913" s="10">
        <f t="shared" si="314"/>
        <v>83.14</v>
      </c>
      <c r="Q3913" s="12" t="s">
        <v>8315</v>
      </c>
      <c r="R3913" t="s">
        <v>8316</v>
      </c>
      <c r="S3913" s="16">
        <f t="shared" si="315"/>
        <v>41939.8122337963</v>
      </c>
      <c r="T3913" s="16">
        <f t="shared" si="316"/>
        <v>41969.853900462964</v>
      </c>
      <c r="U3913">
        <f t="shared" si="317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3"/>
        <v>0</v>
      </c>
      <c r="P3914" s="10">
        <f t="shared" si="314"/>
        <v>1</v>
      </c>
      <c r="Q3914" s="12" t="s">
        <v>8315</v>
      </c>
      <c r="R3914" t="s">
        <v>8316</v>
      </c>
      <c r="S3914" s="16">
        <f t="shared" si="315"/>
        <v>42059.270023148143</v>
      </c>
      <c r="T3914" s="16">
        <f t="shared" si="316"/>
        <v>42119.190972222219</v>
      </c>
      <c r="U3914">
        <f t="shared" si="317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3"/>
        <v>10</v>
      </c>
      <c r="P3915" s="10">
        <f t="shared" si="314"/>
        <v>142.86000000000001</v>
      </c>
      <c r="Q3915" s="12" t="s">
        <v>8315</v>
      </c>
      <c r="R3915" t="s">
        <v>8316</v>
      </c>
      <c r="S3915" s="16">
        <f t="shared" si="315"/>
        <v>42308.211215277777</v>
      </c>
      <c r="T3915" s="16">
        <f t="shared" si="316"/>
        <v>42338.252881944441</v>
      </c>
      <c r="U3915">
        <f t="shared" si="317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3"/>
        <v>36</v>
      </c>
      <c r="P3916" s="10">
        <f t="shared" si="314"/>
        <v>33.67</v>
      </c>
      <c r="Q3916" s="12" t="s">
        <v>8315</v>
      </c>
      <c r="R3916" t="s">
        <v>8316</v>
      </c>
      <c r="S3916" s="16">
        <f t="shared" si="315"/>
        <v>42114.818935185183</v>
      </c>
      <c r="T3916" s="16">
        <f t="shared" si="316"/>
        <v>42134.957638888889</v>
      </c>
      <c r="U3916">
        <f t="shared" si="317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3"/>
        <v>0</v>
      </c>
      <c r="P3917" s="10">
        <f t="shared" si="314"/>
        <v>5</v>
      </c>
      <c r="Q3917" s="12" t="s">
        <v>8315</v>
      </c>
      <c r="R3917" t="s">
        <v>8316</v>
      </c>
      <c r="S3917" s="16">
        <f t="shared" si="315"/>
        <v>42492.98505787037</v>
      </c>
      <c r="T3917" s="16">
        <f t="shared" si="316"/>
        <v>42522.98505787037</v>
      </c>
      <c r="U3917">
        <f t="shared" si="317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3"/>
        <v>0</v>
      </c>
      <c r="P3918" s="10">
        <f t="shared" si="314"/>
        <v>0</v>
      </c>
      <c r="Q3918" s="12" t="s">
        <v>8315</v>
      </c>
      <c r="R3918" t="s">
        <v>8316</v>
      </c>
      <c r="S3918" s="16">
        <f t="shared" si="315"/>
        <v>42494.471666666665</v>
      </c>
      <c r="T3918" s="16">
        <f t="shared" si="316"/>
        <v>42524.471666666665</v>
      </c>
      <c r="U3918">
        <f t="shared" si="317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3"/>
        <v>0</v>
      </c>
      <c r="P3919" s="10">
        <f t="shared" si="314"/>
        <v>10</v>
      </c>
      <c r="Q3919" s="12" t="s">
        <v>8315</v>
      </c>
      <c r="R3919" t="s">
        <v>8316</v>
      </c>
      <c r="S3919" s="16">
        <f t="shared" si="315"/>
        <v>41863.527326388888</v>
      </c>
      <c r="T3919" s="16">
        <f t="shared" si="316"/>
        <v>41893.527326388888</v>
      </c>
      <c r="U3919">
        <f t="shared" si="317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3"/>
        <v>0</v>
      </c>
      <c r="P3920" s="10">
        <f t="shared" si="314"/>
        <v>40</v>
      </c>
      <c r="Q3920" s="12" t="s">
        <v>8315</v>
      </c>
      <c r="R3920" t="s">
        <v>8316</v>
      </c>
      <c r="S3920" s="16">
        <f t="shared" si="315"/>
        <v>41843.664618055554</v>
      </c>
      <c r="T3920" s="16">
        <f t="shared" si="316"/>
        <v>41855.666666666664</v>
      </c>
      <c r="U3920">
        <f t="shared" si="317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3"/>
        <v>2</v>
      </c>
      <c r="P3921" s="10">
        <f t="shared" si="314"/>
        <v>30</v>
      </c>
      <c r="Q3921" s="12" t="s">
        <v>8315</v>
      </c>
      <c r="R3921" t="s">
        <v>8316</v>
      </c>
      <c r="S3921" s="16">
        <f t="shared" si="315"/>
        <v>42358.684872685189</v>
      </c>
      <c r="T3921" s="16">
        <f t="shared" si="316"/>
        <v>42387</v>
      </c>
      <c r="U3921">
        <f t="shared" si="317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3"/>
        <v>5</v>
      </c>
      <c r="P3922" s="10">
        <f t="shared" si="314"/>
        <v>45</v>
      </c>
      <c r="Q3922" s="12" t="s">
        <v>8315</v>
      </c>
      <c r="R3922" t="s">
        <v>8316</v>
      </c>
      <c r="S3922" s="16">
        <f t="shared" si="315"/>
        <v>42657.38726851852</v>
      </c>
      <c r="T3922" s="16">
        <f t="shared" si="316"/>
        <v>42687.428935185191</v>
      </c>
      <c r="U3922">
        <f t="shared" si="317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3"/>
        <v>0</v>
      </c>
      <c r="P3923" s="10">
        <f t="shared" si="314"/>
        <v>0</v>
      </c>
      <c r="Q3923" s="12" t="s">
        <v>8315</v>
      </c>
      <c r="R3923" t="s">
        <v>8316</v>
      </c>
      <c r="S3923" s="16">
        <f t="shared" si="315"/>
        <v>41926.542303240742</v>
      </c>
      <c r="T3923" s="16">
        <f t="shared" si="316"/>
        <v>41938.75</v>
      </c>
      <c r="U3923">
        <f t="shared" si="317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3"/>
        <v>8</v>
      </c>
      <c r="P3924" s="10">
        <f t="shared" si="314"/>
        <v>10.17</v>
      </c>
      <c r="Q3924" s="12" t="s">
        <v>8315</v>
      </c>
      <c r="R3924" t="s">
        <v>8316</v>
      </c>
      <c r="S3924" s="16">
        <f t="shared" si="315"/>
        <v>42020.768634259264</v>
      </c>
      <c r="T3924" s="16">
        <f t="shared" si="316"/>
        <v>42065.958333333328</v>
      </c>
      <c r="U3924">
        <f t="shared" si="317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3"/>
        <v>12</v>
      </c>
      <c r="P3925" s="10">
        <f t="shared" si="314"/>
        <v>81.41</v>
      </c>
      <c r="Q3925" s="12" t="s">
        <v>8315</v>
      </c>
      <c r="R3925" t="s">
        <v>8316</v>
      </c>
      <c r="S3925" s="16">
        <f t="shared" si="315"/>
        <v>42075.979988425926</v>
      </c>
      <c r="T3925" s="16">
        <f t="shared" si="316"/>
        <v>42103.979988425926</v>
      </c>
      <c r="U3925">
        <f t="shared" si="317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3"/>
        <v>15</v>
      </c>
      <c r="P3926" s="10">
        <f t="shared" si="314"/>
        <v>57.25</v>
      </c>
      <c r="Q3926" s="12" t="s">
        <v>8315</v>
      </c>
      <c r="R3926" t="s">
        <v>8316</v>
      </c>
      <c r="S3926" s="16">
        <f t="shared" si="315"/>
        <v>41786.959745370368</v>
      </c>
      <c r="T3926" s="16">
        <f t="shared" si="316"/>
        <v>41816.959745370368</v>
      </c>
      <c r="U3926">
        <f t="shared" si="317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3"/>
        <v>10</v>
      </c>
      <c r="P3927" s="10">
        <f t="shared" si="314"/>
        <v>5</v>
      </c>
      <c r="Q3927" s="12" t="s">
        <v>8315</v>
      </c>
      <c r="R3927" t="s">
        <v>8316</v>
      </c>
      <c r="S3927" s="16">
        <f t="shared" si="315"/>
        <v>41820.870821759258</v>
      </c>
      <c r="T3927" s="16">
        <f t="shared" si="316"/>
        <v>41850.870821759258</v>
      </c>
      <c r="U3927">
        <f t="shared" si="317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3"/>
        <v>0</v>
      </c>
      <c r="P3928" s="10">
        <f t="shared" si="314"/>
        <v>15</v>
      </c>
      <c r="Q3928" s="12" t="s">
        <v>8315</v>
      </c>
      <c r="R3928" t="s">
        <v>8316</v>
      </c>
      <c r="S3928" s="16">
        <f t="shared" si="315"/>
        <v>41970.085046296299</v>
      </c>
      <c r="T3928" s="16">
        <f t="shared" si="316"/>
        <v>42000.085046296299</v>
      </c>
      <c r="U3928">
        <f t="shared" si="317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3"/>
        <v>1</v>
      </c>
      <c r="P3929" s="10">
        <f t="shared" si="314"/>
        <v>12.5</v>
      </c>
      <c r="Q3929" s="12" t="s">
        <v>8315</v>
      </c>
      <c r="R3929" t="s">
        <v>8316</v>
      </c>
      <c r="S3929" s="16">
        <f t="shared" si="315"/>
        <v>41830.267407407409</v>
      </c>
      <c r="T3929" s="16">
        <f t="shared" si="316"/>
        <v>41860.267407407409</v>
      </c>
      <c r="U3929">
        <f t="shared" si="317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3"/>
        <v>13</v>
      </c>
      <c r="P3930" s="10">
        <f t="shared" si="314"/>
        <v>93</v>
      </c>
      <c r="Q3930" s="12" t="s">
        <v>8315</v>
      </c>
      <c r="R3930" t="s">
        <v>8316</v>
      </c>
      <c r="S3930" s="16">
        <f t="shared" si="315"/>
        <v>42265.683182870373</v>
      </c>
      <c r="T3930" s="16">
        <f t="shared" si="316"/>
        <v>42293.207638888889</v>
      </c>
      <c r="U3930">
        <f t="shared" si="317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3"/>
        <v>2</v>
      </c>
      <c r="P3931" s="10">
        <f t="shared" si="314"/>
        <v>32.36</v>
      </c>
      <c r="Q3931" s="12" t="s">
        <v>8315</v>
      </c>
      <c r="R3931" t="s">
        <v>8316</v>
      </c>
      <c r="S3931" s="16">
        <f t="shared" si="315"/>
        <v>42601.827141203699</v>
      </c>
      <c r="T3931" s="16">
        <f t="shared" si="316"/>
        <v>42631.827141203699</v>
      </c>
      <c r="U3931">
        <f t="shared" si="317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3"/>
        <v>0</v>
      </c>
      <c r="P3932" s="10">
        <f t="shared" si="314"/>
        <v>0</v>
      </c>
      <c r="Q3932" s="12" t="s">
        <v>8315</v>
      </c>
      <c r="R3932" t="s">
        <v>8316</v>
      </c>
      <c r="S3932" s="16">
        <f t="shared" si="315"/>
        <v>42433.338749999995</v>
      </c>
      <c r="T3932" s="16">
        <f t="shared" si="316"/>
        <v>42461.25</v>
      </c>
      <c r="U3932">
        <f t="shared" si="317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3"/>
        <v>0</v>
      </c>
      <c r="P3933" s="10">
        <f t="shared" si="314"/>
        <v>0</v>
      </c>
      <c r="Q3933" s="12" t="s">
        <v>8315</v>
      </c>
      <c r="R3933" t="s">
        <v>8316</v>
      </c>
      <c r="S3933" s="16">
        <f t="shared" si="315"/>
        <v>42228.151701388888</v>
      </c>
      <c r="T3933" s="16">
        <f t="shared" si="316"/>
        <v>42253.151701388888</v>
      </c>
      <c r="U3933">
        <f t="shared" si="317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3"/>
        <v>0</v>
      </c>
      <c r="P3934" s="10">
        <f t="shared" si="314"/>
        <v>1</v>
      </c>
      <c r="Q3934" s="12" t="s">
        <v>8315</v>
      </c>
      <c r="R3934" t="s">
        <v>8316</v>
      </c>
      <c r="S3934" s="16">
        <f t="shared" si="315"/>
        <v>42415.168564814812</v>
      </c>
      <c r="T3934" s="16">
        <f t="shared" si="316"/>
        <v>42445.126898148148</v>
      </c>
      <c r="U3934">
        <f t="shared" si="317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3"/>
        <v>16</v>
      </c>
      <c r="P3935" s="10">
        <f t="shared" si="314"/>
        <v>91.83</v>
      </c>
      <c r="Q3935" s="12" t="s">
        <v>8315</v>
      </c>
      <c r="R3935" t="s">
        <v>8316</v>
      </c>
      <c r="S3935" s="16">
        <f t="shared" si="315"/>
        <v>42538.968310185184</v>
      </c>
      <c r="T3935" s="16">
        <f t="shared" si="316"/>
        <v>42568.029861111107</v>
      </c>
      <c r="U3935">
        <f t="shared" si="317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3"/>
        <v>11</v>
      </c>
      <c r="P3936" s="10">
        <f t="shared" si="314"/>
        <v>45.83</v>
      </c>
      <c r="Q3936" s="12" t="s">
        <v>8315</v>
      </c>
      <c r="R3936" t="s">
        <v>8316</v>
      </c>
      <c r="S3936" s="16">
        <f t="shared" si="315"/>
        <v>42233.671747685185</v>
      </c>
      <c r="T3936" s="16">
        <f t="shared" si="316"/>
        <v>42278.541666666672</v>
      </c>
      <c r="U3936">
        <f t="shared" si="317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3"/>
        <v>44</v>
      </c>
      <c r="P3937" s="10">
        <f t="shared" si="314"/>
        <v>57.17</v>
      </c>
      <c r="Q3937" s="12" t="s">
        <v>8315</v>
      </c>
      <c r="R3937" t="s">
        <v>8316</v>
      </c>
      <c r="S3937" s="16">
        <f t="shared" si="315"/>
        <v>42221.656782407401</v>
      </c>
      <c r="T3937" s="16">
        <f t="shared" si="316"/>
        <v>42281.656782407401</v>
      </c>
      <c r="U3937">
        <f t="shared" si="317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3"/>
        <v>0</v>
      </c>
      <c r="P3938" s="10">
        <f t="shared" si="314"/>
        <v>0</v>
      </c>
      <c r="Q3938" s="12" t="s">
        <v>8315</v>
      </c>
      <c r="R3938" t="s">
        <v>8316</v>
      </c>
      <c r="S3938" s="16">
        <f t="shared" si="315"/>
        <v>42675.262962962966</v>
      </c>
      <c r="T3938" s="16">
        <f t="shared" si="316"/>
        <v>42705.304629629631</v>
      </c>
      <c r="U3938">
        <f t="shared" si="317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3"/>
        <v>86</v>
      </c>
      <c r="P3939" s="10">
        <f t="shared" si="314"/>
        <v>248.5</v>
      </c>
      <c r="Q3939" s="12" t="s">
        <v>8315</v>
      </c>
      <c r="R3939" t="s">
        <v>8316</v>
      </c>
      <c r="S3939" s="16">
        <f t="shared" si="315"/>
        <v>42534.631481481483</v>
      </c>
      <c r="T3939" s="16">
        <f t="shared" si="316"/>
        <v>42562.631481481483</v>
      </c>
      <c r="U3939">
        <f t="shared" si="317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3"/>
        <v>12</v>
      </c>
      <c r="P3940" s="10">
        <f t="shared" si="314"/>
        <v>79.400000000000006</v>
      </c>
      <c r="Q3940" s="12" t="s">
        <v>8315</v>
      </c>
      <c r="R3940" t="s">
        <v>8316</v>
      </c>
      <c r="S3940" s="16">
        <f t="shared" si="315"/>
        <v>42151.905717592599</v>
      </c>
      <c r="T3940" s="16">
        <f t="shared" si="316"/>
        <v>42182.905717592599</v>
      </c>
      <c r="U3940">
        <f t="shared" si="317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3"/>
        <v>0</v>
      </c>
      <c r="P3941" s="10">
        <f t="shared" si="314"/>
        <v>5</v>
      </c>
      <c r="Q3941" s="12" t="s">
        <v>8315</v>
      </c>
      <c r="R3941" t="s">
        <v>8316</v>
      </c>
      <c r="S3941" s="16">
        <f t="shared" si="315"/>
        <v>41915.400219907409</v>
      </c>
      <c r="T3941" s="16">
        <f t="shared" si="316"/>
        <v>41919.1875</v>
      </c>
      <c r="U3941">
        <f t="shared" si="317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3"/>
        <v>0</v>
      </c>
      <c r="P3942" s="10">
        <f t="shared" si="314"/>
        <v>5.5</v>
      </c>
      <c r="Q3942" s="12" t="s">
        <v>8315</v>
      </c>
      <c r="R3942" t="s">
        <v>8316</v>
      </c>
      <c r="S3942" s="16">
        <f t="shared" si="315"/>
        <v>41961.492488425924</v>
      </c>
      <c r="T3942" s="16">
        <f t="shared" si="316"/>
        <v>42006.492488425924</v>
      </c>
      <c r="U3942">
        <f t="shared" si="317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3"/>
        <v>1</v>
      </c>
      <c r="P3943" s="10">
        <f t="shared" si="314"/>
        <v>25</v>
      </c>
      <c r="Q3943" s="12" t="s">
        <v>8315</v>
      </c>
      <c r="R3943" t="s">
        <v>8316</v>
      </c>
      <c r="S3943" s="16">
        <f t="shared" si="315"/>
        <v>41940.587233796294</v>
      </c>
      <c r="T3943" s="16">
        <f t="shared" si="316"/>
        <v>41968.041666666672</v>
      </c>
      <c r="U3943">
        <f t="shared" si="317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3"/>
        <v>0</v>
      </c>
      <c r="P3944" s="10">
        <f t="shared" si="314"/>
        <v>0</v>
      </c>
      <c r="Q3944" s="12" t="s">
        <v>8315</v>
      </c>
      <c r="R3944" t="s">
        <v>8316</v>
      </c>
      <c r="S3944" s="16">
        <f t="shared" si="315"/>
        <v>42111.904097222221</v>
      </c>
      <c r="T3944" s="16">
        <f t="shared" si="316"/>
        <v>42171.904097222221</v>
      </c>
      <c r="U3944">
        <f t="shared" si="317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3"/>
        <v>36</v>
      </c>
      <c r="P3945" s="10">
        <f t="shared" si="314"/>
        <v>137.08000000000001</v>
      </c>
      <c r="Q3945" s="12" t="s">
        <v>8315</v>
      </c>
      <c r="R3945" t="s">
        <v>8316</v>
      </c>
      <c r="S3945" s="16">
        <f t="shared" si="315"/>
        <v>42279.778564814813</v>
      </c>
      <c r="T3945" s="16">
        <f t="shared" si="316"/>
        <v>42310.701388888891</v>
      </c>
      <c r="U3945">
        <f t="shared" si="317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3"/>
        <v>0</v>
      </c>
      <c r="P3946" s="10">
        <f t="shared" si="314"/>
        <v>0</v>
      </c>
      <c r="Q3946" s="12" t="s">
        <v>8315</v>
      </c>
      <c r="R3946" t="s">
        <v>8316</v>
      </c>
      <c r="S3946" s="16">
        <f t="shared" si="315"/>
        <v>42213.662905092591</v>
      </c>
      <c r="T3946" s="16">
        <f t="shared" si="316"/>
        <v>42243.662905092591</v>
      </c>
      <c r="U3946">
        <f t="shared" si="317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3"/>
        <v>0</v>
      </c>
      <c r="P3947" s="10">
        <f t="shared" si="314"/>
        <v>5</v>
      </c>
      <c r="Q3947" s="12" t="s">
        <v>8315</v>
      </c>
      <c r="R3947" t="s">
        <v>8316</v>
      </c>
      <c r="S3947" s="16">
        <f t="shared" si="315"/>
        <v>42109.801712962959</v>
      </c>
      <c r="T3947" s="16">
        <f t="shared" si="316"/>
        <v>42139.801712962959</v>
      </c>
      <c r="U3947">
        <f t="shared" si="317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3"/>
        <v>3</v>
      </c>
      <c r="P3948" s="10">
        <f t="shared" si="314"/>
        <v>39</v>
      </c>
      <c r="Q3948" s="12" t="s">
        <v>8315</v>
      </c>
      <c r="R3948" t="s">
        <v>8316</v>
      </c>
      <c r="S3948" s="16">
        <f t="shared" si="315"/>
        <v>42031.833587962959</v>
      </c>
      <c r="T3948" s="16">
        <f t="shared" si="316"/>
        <v>42063.333333333328</v>
      </c>
      <c r="U3948">
        <f t="shared" si="317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3"/>
        <v>3</v>
      </c>
      <c r="P3949" s="10">
        <f t="shared" si="314"/>
        <v>50.5</v>
      </c>
      <c r="Q3949" s="12" t="s">
        <v>8315</v>
      </c>
      <c r="R3949" t="s">
        <v>8316</v>
      </c>
      <c r="S3949" s="16">
        <f t="shared" si="315"/>
        <v>42615.142870370371</v>
      </c>
      <c r="T3949" s="16">
        <f t="shared" si="316"/>
        <v>42645.142870370371</v>
      </c>
      <c r="U3949">
        <f t="shared" si="317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3"/>
        <v>0</v>
      </c>
      <c r="P3950" s="10">
        <f t="shared" si="314"/>
        <v>0</v>
      </c>
      <c r="Q3950" s="12" t="s">
        <v>8315</v>
      </c>
      <c r="R3950" t="s">
        <v>8316</v>
      </c>
      <c r="S3950" s="16">
        <f t="shared" si="315"/>
        <v>41829.325497685182</v>
      </c>
      <c r="T3950" s="16">
        <f t="shared" si="316"/>
        <v>41889.325497685182</v>
      </c>
      <c r="U3950">
        <f t="shared" si="317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3"/>
        <v>16</v>
      </c>
      <c r="P3951" s="10">
        <f t="shared" si="314"/>
        <v>49.28</v>
      </c>
      <c r="Q3951" s="12" t="s">
        <v>8315</v>
      </c>
      <c r="R3951" t="s">
        <v>8316</v>
      </c>
      <c r="S3951" s="16">
        <f t="shared" si="315"/>
        <v>42016.120613425926</v>
      </c>
      <c r="T3951" s="16">
        <f t="shared" si="316"/>
        <v>42046.120613425926</v>
      </c>
      <c r="U3951">
        <f t="shared" si="317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3"/>
        <v>1</v>
      </c>
      <c r="P3952" s="10">
        <f t="shared" si="314"/>
        <v>25</v>
      </c>
      <c r="Q3952" s="12" t="s">
        <v>8315</v>
      </c>
      <c r="R3952" t="s">
        <v>8316</v>
      </c>
      <c r="S3952" s="16">
        <f t="shared" si="315"/>
        <v>42439.702314814815</v>
      </c>
      <c r="T3952" s="16">
        <f t="shared" si="316"/>
        <v>42468.774305555555</v>
      </c>
      <c r="U3952">
        <f t="shared" si="317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3"/>
        <v>0</v>
      </c>
      <c r="P3953" s="10">
        <f t="shared" si="314"/>
        <v>1</v>
      </c>
      <c r="Q3953" s="12" t="s">
        <v>8315</v>
      </c>
      <c r="R3953" t="s">
        <v>8316</v>
      </c>
      <c r="S3953" s="16">
        <f t="shared" si="315"/>
        <v>42433.825717592597</v>
      </c>
      <c r="T3953" s="16">
        <f t="shared" si="316"/>
        <v>42493.784050925926</v>
      </c>
      <c r="U3953">
        <f t="shared" si="317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3"/>
        <v>0</v>
      </c>
      <c r="P3954" s="10">
        <f t="shared" si="314"/>
        <v>25</v>
      </c>
      <c r="Q3954" s="12" t="s">
        <v>8315</v>
      </c>
      <c r="R3954" t="s">
        <v>8316</v>
      </c>
      <c r="S3954" s="16">
        <f t="shared" si="315"/>
        <v>42243.790393518517</v>
      </c>
      <c r="T3954" s="16">
        <f t="shared" si="316"/>
        <v>42303.790393518517</v>
      </c>
      <c r="U3954">
        <f t="shared" si="317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3"/>
        <v>0</v>
      </c>
      <c r="P3955" s="10">
        <f t="shared" si="314"/>
        <v>0</v>
      </c>
      <c r="Q3955" s="12" t="s">
        <v>8315</v>
      </c>
      <c r="R3955" t="s">
        <v>8316</v>
      </c>
      <c r="S3955" s="16">
        <f t="shared" si="315"/>
        <v>42550.048449074078</v>
      </c>
      <c r="T3955" s="16">
        <f t="shared" si="316"/>
        <v>42580.978472222225</v>
      </c>
      <c r="U3955">
        <f t="shared" si="317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3"/>
        <v>0</v>
      </c>
      <c r="P3956" s="10">
        <f t="shared" si="314"/>
        <v>0</v>
      </c>
      <c r="Q3956" s="12" t="s">
        <v>8315</v>
      </c>
      <c r="R3956" t="s">
        <v>8316</v>
      </c>
      <c r="S3956" s="16">
        <f t="shared" si="315"/>
        <v>41774.651203703703</v>
      </c>
      <c r="T3956" s="16">
        <f t="shared" si="316"/>
        <v>41834.651203703703</v>
      </c>
      <c r="U3956">
        <f t="shared" si="317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3"/>
        <v>24</v>
      </c>
      <c r="P3957" s="10">
        <f t="shared" si="314"/>
        <v>53.13</v>
      </c>
      <c r="Q3957" s="12" t="s">
        <v>8315</v>
      </c>
      <c r="R3957" t="s">
        <v>8316</v>
      </c>
      <c r="S3957" s="16">
        <f t="shared" si="315"/>
        <v>42306.848854166667</v>
      </c>
      <c r="T3957" s="16">
        <f t="shared" si="316"/>
        <v>42336.890520833331</v>
      </c>
      <c r="U3957">
        <f t="shared" si="317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3"/>
        <v>0</v>
      </c>
      <c r="P3958" s="10">
        <f t="shared" si="314"/>
        <v>0</v>
      </c>
      <c r="Q3958" s="12" t="s">
        <v>8315</v>
      </c>
      <c r="R3958" t="s">
        <v>8316</v>
      </c>
      <c r="S3958" s="16">
        <f t="shared" si="315"/>
        <v>42457.932025462964</v>
      </c>
      <c r="T3958" s="16">
        <f t="shared" si="316"/>
        <v>42485.013888888891</v>
      </c>
      <c r="U3958">
        <f t="shared" si="317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3"/>
        <v>0</v>
      </c>
      <c r="P3959" s="10">
        <f t="shared" si="314"/>
        <v>7</v>
      </c>
      <c r="Q3959" s="12" t="s">
        <v>8315</v>
      </c>
      <c r="R3959" t="s">
        <v>8316</v>
      </c>
      <c r="S3959" s="16">
        <f t="shared" si="315"/>
        <v>42513.976319444439</v>
      </c>
      <c r="T3959" s="16">
        <f t="shared" si="316"/>
        <v>42559.976319444439</v>
      </c>
      <c r="U3959">
        <f t="shared" si="317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3"/>
        <v>32</v>
      </c>
      <c r="P3960" s="10">
        <f t="shared" si="314"/>
        <v>40.06</v>
      </c>
      <c r="Q3960" s="12" t="s">
        <v>8315</v>
      </c>
      <c r="R3960" t="s">
        <v>8316</v>
      </c>
      <c r="S3960" s="16">
        <f t="shared" si="315"/>
        <v>41816.950370370374</v>
      </c>
      <c r="T3960" s="16">
        <f t="shared" si="316"/>
        <v>41853.583333333336</v>
      </c>
      <c r="U3960">
        <f t="shared" si="317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3"/>
        <v>24</v>
      </c>
      <c r="P3961" s="10">
        <f t="shared" si="314"/>
        <v>24.33</v>
      </c>
      <c r="Q3961" s="12" t="s">
        <v>8315</v>
      </c>
      <c r="R3961" t="s">
        <v>8316</v>
      </c>
      <c r="S3961" s="16">
        <f t="shared" si="315"/>
        <v>41880.788842592592</v>
      </c>
      <c r="T3961" s="16">
        <f t="shared" si="316"/>
        <v>41910.788842592592</v>
      </c>
      <c r="U3961">
        <f t="shared" si="317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3"/>
        <v>2</v>
      </c>
      <c r="P3962" s="10">
        <f t="shared" si="314"/>
        <v>11.25</v>
      </c>
      <c r="Q3962" s="12" t="s">
        <v>8315</v>
      </c>
      <c r="R3962" t="s">
        <v>8316</v>
      </c>
      <c r="S3962" s="16">
        <f t="shared" si="315"/>
        <v>42342.845555555556</v>
      </c>
      <c r="T3962" s="16">
        <f t="shared" si="316"/>
        <v>42372.845555555556</v>
      </c>
      <c r="U3962">
        <f t="shared" si="317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3"/>
        <v>0</v>
      </c>
      <c r="P3963" s="10">
        <f t="shared" si="314"/>
        <v>10.5</v>
      </c>
      <c r="Q3963" s="12" t="s">
        <v>8315</v>
      </c>
      <c r="R3963" t="s">
        <v>8316</v>
      </c>
      <c r="S3963" s="16">
        <f t="shared" si="315"/>
        <v>41745.891319444447</v>
      </c>
      <c r="T3963" s="16">
        <f t="shared" si="316"/>
        <v>41767.891319444447</v>
      </c>
      <c r="U3963">
        <f t="shared" si="317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3"/>
        <v>3</v>
      </c>
      <c r="P3964" s="10">
        <f t="shared" si="314"/>
        <v>15</v>
      </c>
      <c r="Q3964" s="12" t="s">
        <v>8315</v>
      </c>
      <c r="R3964" t="s">
        <v>8316</v>
      </c>
      <c r="S3964" s="16">
        <f t="shared" si="315"/>
        <v>42311.621458333335</v>
      </c>
      <c r="T3964" s="16">
        <f t="shared" si="316"/>
        <v>42336.621458333335</v>
      </c>
      <c r="U3964">
        <f t="shared" si="317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3"/>
        <v>0</v>
      </c>
      <c r="P3965" s="10">
        <f t="shared" si="314"/>
        <v>0</v>
      </c>
      <c r="Q3965" s="12" t="s">
        <v>8315</v>
      </c>
      <c r="R3965" t="s">
        <v>8316</v>
      </c>
      <c r="S3965" s="16">
        <f t="shared" si="315"/>
        <v>42296.154131944444</v>
      </c>
      <c r="T3965" s="16">
        <f t="shared" si="316"/>
        <v>42326.195798611108</v>
      </c>
      <c r="U3965">
        <f t="shared" si="317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3"/>
        <v>6</v>
      </c>
      <c r="P3966" s="10">
        <f t="shared" si="314"/>
        <v>42</v>
      </c>
      <c r="Q3966" s="12" t="s">
        <v>8315</v>
      </c>
      <c r="R3966" t="s">
        <v>8316</v>
      </c>
      <c r="S3966" s="16">
        <f t="shared" si="315"/>
        <v>42053.722060185188</v>
      </c>
      <c r="T3966" s="16">
        <f t="shared" si="316"/>
        <v>42113.680393518516</v>
      </c>
      <c r="U3966">
        <f t="shared" si="317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3"/>
        <v>14</v>
      </c>
      <c r="P3967" s="10">
        <f t="shared" si="314"/>
        <v>71.25</v>
      </c>
      <c r="Q3967" s="12" t="s">
        <v>8315</v>
      </c>
      <c r="R3967" t="s">
        <v>8316</v>
      </c>
      <c r="S3967" s="16">
        <f t="shared" si="315"/>
        <v>42414.235879629632</v>
      </c>
      <c r="T3967" s="16">
        <f t="shared" si="316"/>
        <v>42474.194212962961</v>
      </c>
      <c r="U3967">
        <f t="shared" si="317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3"/>
        <v>1</v>
      </c>
      <c r="P3968" s="10">
        <f t="shared" si="314"/>
        <v>22.5</v>
      </c>
      <c r="Q3968" s="12" t="s">
        <v>8315</v>
      </c>
      <c r="R3968" t="s">
        <v>8316</v>
      </c>
      <c r="S3968" s="16">
        <f t="shared" si="315"/>
        <v>41801.711550925924</v>
      </c>
      <c r="T3968" s="16">
        <f t="shared" si="316"/>
        <v>41844.124305555553</v>
      </c>
      <c r="U3968">
        <f t="shared" si="317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3"/>
        <v>24</v>
      </c>
      <c r="P3969" s="10">
        <f t="shared" si="314"/>
        <v>41</v>
      </c>
      <c r="Q3969" s="12" t="s">
        <v>8315</v>
      </c>
      <c r="R3969" t="s">
        <v>8316</v>
      </c>
      <c r="S3969" s="16">
        <f t="shared" si="315"/>
        <v>42770.290590277778</v>
      </c>
      <c r="T3969" s="16">
        <f t="shared" si="316"/>
        <v>42800.290590277778</v>
      </c>
      <c r="U3969">
        <f t="shared" si="317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8">ROUND(E3970/D3970*100,0)</f>
        <v>11</v>
      </c>
      <c r="P3970" s="10">
        <f t="shared" si="314"/>
        <v>47.91</v>
      </c>
      <c r="Q3970" s="12" t="s">
        <v>8315</v>
      </c>
      <c r="R3970" t="s">
        <v>8316</v>
      </c>
      <c r="S3970" s="16">
        <f t="shared" si="315"/>
        <v>42452.815659722226</v>
      </c>
      <c r="T3970" s="16">
        <f t="shared" si="316"/>
        <v>42512.815659722226</v>
      </c>
      <c r="U3970">
        <f t="shared" si="317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8"/>
        <v>7</v>
      </c>
      <c r="P3971" s="10">
        <f t="shared" ref="P3971:P4034" si="319">IFERROR(ROUND(E3971/L3971,2),0)</f>
        <v>35.17</v>
      </c>
      <c r="Q3971" s="12" t="s">
        <v>8315</v>
      </c>
      <c r="R3971" t="s">
        <v>8316</v>
      </c>
      <c r="S3971" s="16">
        <f t="shared" ref="S3971:S4034" si="320">(((J3971/60)/60)/24)+DATE(1970,1,1)</f>
        <v>42601.854699074072</v>
      </c>
      <c r="T3971" s="16">
        <f t="shared" ref="T3971:T4034" si="321">(((I3971/60)/60)/24)+DATE(1970,1,1)</f>
        <v>42611.163194444445</v>
      </c>
      <c r="U3971">
        <f t="shared" ref="U3971:U4034" si="322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8"/>
        <v>0</v>
      </c>
      <c r="P3972" s="10">
        <f t="shared" si="319"/>
        <v>5.5</v>
      </c>
      <c r="Q3972" s="12" t="s">
        <v>8315</v>
      </c>
      <c r="R3972" t="s">
        <v>8316</v>
      </c>
      <c r="S3972" s="16">
        <f t="shared" si="320"/>
        <v>42447.863553240735</v>
      </c>
      <c r="T3972" s="16">
        <f t="shared" si="321"/>
        <v>42477.863553240735</v>
      </c>
      <c r="U3972">
        <f t="shared" si="322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8"/>
        <v>1</v>
      </c>
      <c r="P3973" s="10">
        <f t="shared" si="319"/>
        <v>22.67</v>
      </c>
      <c r="Q3973" s="12" t="s">
        <v>8315</v>
      </c>
      <c r="R3973" t="s">
        <v>8316</v>
      </c>
      <c r="S3973" s="16">
        <f t="shared" si="320"/>
        <v>41811.536180555559</v>
      </c>
      <c r="T3973" s="16">
        <f t="shared" si="321"/>
        <v>41841.536180555559</v>
      </c>
      <c r="U3973">
        <f t="shared" si="322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8"/>
        <v>21</v>
      </c>
      <c r="P3974" s="10">
        <f t="shared" si="319"/>
        <v>26.38</v>
      </c>
      <c r="Q3974" s="12" t="s">
        <v>8315</v>
      </c>
      <c r="R3974" t="s">
        <v>8316</v>
      </c>
      <c r="S3974" s="16">
        <f t="shared" si="320"/>
        <v>41981.067523148144</v>
      </c>
      <c r="T3974" s="16">
        <f t="shared" si="321"/>
        <v>42041.067523148144</v>
      </c>
      <c r="U3974">
        <f t="shared" si="322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8"/>
        <v>78</v>
      </c>
      <c r="P3975" s="10">
        <f t="shared" si="319"/>
        <v>105.54</v>
      </c>
      <c r="Q3975" s="12" t="s">
        <v>8315</v>
      </c>
      <c r="R3975" t="s">
        <v>8316</v>
      </c>
      <c r="S3975" s="16">
        <f t="shared" si="320"/>
        <v>42469.68414351852</v>
      </c>
      <c r="T3975" s="16">
        <f t="shared" si="321"/>
        <v>42499.166666666672</v>
      </c>
      <c r="U3975">
        <f t="shared" si="322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8"/>
        <v>32</v>
      </c>
      <c r="P3976" s="10">
        <f t="shared" si="319"/>
        <v>29.09</v>
      </c>
      <c r="Q3976" s="12" t="s">
        <v>8315</v>
      </c>
      <c r="R3976" t="s">
        <v>8316</v>
      </c>
      <c r="S3976" s="16">
        <f t="shared" si="320"/>
        <v>42493.546851851846</v>
      </c>
      <c r="T3976" s="16">
        <f t="shared" si="321"/>
        <v>42523.546851851846</v>
      </c>
      <c r="U3976">
        <f t="shared" si="322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8"/>
        <v>0</v>
      </c>
      <c r="P3977" s="10">
        <f t="shared" si="319"/>
        <v>0</v>
      </c>
      <c r="Q3977" s="12" t="s">
        <v>8315</v>
      </c>
      <c r="R3977" t="s">
        <v>8316</v>
      </c>
      <c r="S3977" s="16">
        <f t="shared" si="320"/>
        <v>42534.866875</v>
      </c>
      <c r="T3977" s="16">
        <f t="shared" si="321"/>
        <v>42564.866875</v>
      </c>
      <c r="U3977">
        <f t="shared" si="322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8"/>
        <v>48</v>
      </c>
      <c r="P3978" s="10">
        <f t="shared" si="319"/>
        <v>62</v>
      </c>
      <c r="Q3978" s="12" t="s">
        <v>8315</v>
      </c>
      <c r="R3978" t="s">
        <v>8316</v>
      </c>
      <c r="S3978" s="16">
        <f t="shared" si="320"/>
        <v>41830.858344907407</v>
      </c>
      <c r="T3978" s="16">
        <f t="shared" si="321"/>
        <v>41852.291666666664</v>
      </c>
      <c r="U3978">
        <f t="shared" si="322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8"/>
        <v>1</v>
      </c>
      <c r="P3979" s="10">
        <f t="shared" si="319"/>
        <v>217.5</v>
      </c>
      <c r="Q3979" s="12" t="s">
        <v>8315</v>
      </c>
      <c r="R3979" t="s">
        <v>8316</v>
      </c>
      <c r="S3979" s="16">
        <f t="shared" si="320"/>
        <v>42543.788564814815</v>
      </c>
      <c r="T3979" s="16">
        <f t="shared" si="321"/>
        <v>42573.788564814815</v>
      </c>
      <c r="U3979">
        <f t="shared" si="322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8"/>
        <v>11</v>
      </c>
      <c r="P3980" s="10">
        <f t="shared" si="319"/>
        <v>26.75</v>
      </c>
      <c r="Q3980" s="12" t="s">
        <v>8315</v>
      </c>
      <c r="R3980" t="s">
        <v>8316</v>
      </c>
      <c r="S3980" s="16">
        <f t="shared" si="320"/>
        <v>41975.642974537041</v>
      </c>
      <c r="T3980" s="16">
        <f t="shared" si="321"/>
        <v>42035.642974537041</v>
      </c>
      <c r="U3980">
        <f t="shared" si="322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8"/>
        <v>2</v>
      </c>
      <c r="P3981" s="10">
        <f t="shared" si="319"/>
        <v>18.329999999999998</v>
      </c>
      <c r="Q3981" s="12" t="s">
        <v>8315</v>
      </c>
      <c r="R3981" t="s">
        <v>8316</v>
      </c>
      <c r="S3981" s="16">
        <f t="shared" si="320"/>
        <v>42069.903437500005</v>
      </c>
      <c r="T3981" s="16">
        <f t="shared" si="321"/>
        <v>42092.833333333328</v>
      </c>
      <c r="U3981">
        <f t="shared" si="322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8"/>
        <v>18</v>
      </c>
      <c r="P3982" s="10">
        <f t="shared" si="319"/>
        <v>64.290000000000006</v>
      </c>
      <c r="Q3982" s="12" t="s">
        <v>8315</v>
      </c>
      <c r="R3982" t="s">
        <v>8316</v>
      </c>
      <c r="S3982" s="16">
        <f t="shared" si="320"/>
        <v>41795.598923611113</v>
      </c>
      <c r="T3982" s="16">
        <f t="shared" si="321"/>
        <v>41825.598923611113</v>
      </c>
      <c r="U3982">
        <f t="shared" si="322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8"/>
        <v>4</v>
      </c>
      <c r="P3983" s="10">
        <f t="shared" si="319"/>
        <v>175</v>
      </c>
      <c r="Q3983" s="12" t="s">
        <v>8315</v>
      </c>
      <c r="R3983" t="s">
        <v>8316</v>
      </c>
      <c r="S3983" s="16">
        <f t="shared" si="320"/>
        <v>42508.179965277777</v>
      </c>
      <c r="T3983" s="16">
        <f t="shared" si="321"/>
        <v>42568.179965277777</v>
      </c>
      <c r="U3983">
        <f t="shared" si="322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8"/>
        <v>20</v>
      </c>
      <c r="P3984" s="10">
        <f t="shared" si="319"/>
        <v>34</v>
      </c>
      <c r="Q3984" s="12" t="s">
        <v>8315</v>
      </c>
      <c r="R3984" t="s">
        <v>8316</v>
      </c>
      <c r="S3984" s="16">
        <f t="shared" si="320"/>
        <v>42132.809953703705</v>
      </c>
      <c r="T3984" s="16">
        <f t="shared" si="321"/>
        <v>42192.809953703705</v>
      </c>
      <c r="U3984">
        <f t="shared" si="322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8"/>
        <v>35</v>
      </c>
      <c r="P3985" s="10">
        <f t="shared" si="319"/>
        <v>84.28</v>
      </c>
      <c r="Q3985" s="12" t="s">
        <v>8315</v>
      </c>
      <c r="R3985" t="s">
        <v>8316</v>
      </c>
      <c r="S3985" s="16">
        <f t="shared" si="320"/>
        <v>41747.86986111111</v>
      </c>
      <c r="T3985" s="16">
        <f t="shared" si="321"/>
        <v>41779.290972222225</v>
      </c>
      <c r="U3985">
        <f t="shared" si="322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8"/>
        <v>6</v>
      </c>
      <c r="P3986" s="10">
        <f t="shared" si="319"/>
        <v>9.5</v>
      </c>
      <c r="Q3986" s="12" t="s">
        <v>8315</v>
      </c>
      <c r="R3986" t="s">
        <v>8316</v>
      </c>
      <c r="S3986" s="16">
        <f t="shared" si="320"/>
        <v>41920.963472222218</v>
      </c>
      <c r="T3986" s="16">
        <f t="shared" si="321"/>
        <v>41951</v>
      </c>
      <c r="U3986">
        <f t="shared" si="322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8"/>
        <v>32</v>
      </c>
      <c r="P3987" s="10">
        <f t="shared" si="319"/>
        <v>33.74</v>
      </c>
      <c r="Q3987" s="12" t="s">
        <v>8315</v>
      </c>
      <c r="R3987" t="s">
        <v>8316</v>
      </c>
      <c r="S3987" s="16">
        <f t="shared" si="320"/>
        <v>42399.707407407404</v>
      </c>
      <c r="T3987" s="16">
        <f t="shared" si="321"/>
        <v>42420.878472222219</v>
      </c>
      <c r="U3987">
        <f t="shared" si="322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8"/>
        <v>10</v>
      </c>
      <c r="P3988" s="10">
        <f t="shared" si="319"/>
        <v>37.54</v>
      </c>
      <c r="Q3988" s="12" t="s">
        <v>8315</v>
      </c>
      <c r="R3988" t="s">
        <v>8316</v>
      </c>
      <c r="S3988" s="16">
        <f t="shared" si="320"/>
        <v>42467.548541666663</v>
      </c>
      <c r="T3988" s="16">
        <f t="shared" si="321"/>
        <v>42496.544444444444</v>
      </c>
      <c r="U3988">
        <f t="shared" si="322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8"/>
        <v>38</v>
      </c>
      <c r="P3989" s="10">
        <f t="shared" si="319"/>
        <v>11.62</v>
      </c>
      <c r="Q3989" s="12" t="s">
        <v>8315</v>
      </c>
      <c r="R3989" t="s">
        <v>8316</v>
      </c>
      <c r="S3989" s="16">
        <f t="shared" si="320"/>
        <v>41765.92465277778</v>
      </c>
      <c r="T3989" s="16">
        <f t="shared" si="321"/>
        <v>41775.92465277778</v>
      </c>
      <c r="U3989">
        <f t="shared" si="322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8"/>
        <v>2</v>
      </c>
      <c r="P3990" s="10">
        <f t="shared" si="319"/>
        <v>8</v>
      </c>
      <c r="Q3990" s="12" t="s">
        <v>8315</v>
      </c>
      <c r="R3990" t="s">
        <v>8316</v>
      </c>
      <c r="S3990" s="16">
        <f t="shared" si="320"/>
        <v>42230.08116898148</v>
      </c>
      <c r="T3990" s="16">
        <f t="shared" si="321"/>
        <v>42245.08116898148</v>
      </c>
      <c r="U3990">
        <f t="shared" si="322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8"/>
        <v>0</v>
      </c>
      <c r="P3991" s="10">
        <f t="shared" si="319"/>
        <v>0</v>
      </c>
      <c r="Q3991" s="12" t="s">
        <v>8315</v>
      </c>
      <c r="R3991" t="s">
        <v>8316</v>
      </c>
      <c r="S3991" s="16">
        <f t="shared" si="320"/>
        <v>42286.749780092592</v>
      </c>
      <c r="T3991" s="16">
        <f t="shared" si="321"/>
        <v>42316.791446759264</v>
      </c>
      <c r="U3991">
        <f t="shared" si="322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8"/>
        <v>4</v>
      </c>
      <c r="P3992" s="10">
        <f t="shared" si="319"/>
        <v>23</v>
      </c>
      <c r="Q3992" s="12" t="s">
        <v>8315</v>
      </c>
      <c r="R3992" t="s">
        <v>8316</v>
      </c>
      <c r="S3992" s="16">
        <f t="shared" si="320"/>
        <v>42401.672372685185</v>
      </c>
      <c r="T3992" s="16">
        <f t="shared" si="321"/>
        <v>42431.672372685185</v>
      </c>
      <c r="U3992">
        <f t="shared" si="322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8"/>
        <v>20</v>
      </c>
      <c r="P3993" s="10">
        <f t="shared" si="319"/>
        <v>100</v>
      </c>
      <c r="Q3993" s="12" t="s">
        <v>8315</v>
      </c>
      <c r="R3993" t="s">
        <v>8316</v>
      </c>
      <c r="S3993" s="16">
        <f t="shared" si="320"/>
        <v>42125.644467592589</v>
      </c>
      <c r="T3993" s="16">
        <f t="shared" si="321"/>
        <v>42155.644467592589</v>
      </c>
      <c r="U3993">
        <f t="shared" si="322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8"/>
        <v>5</v>
      </c>
      <c r="P3994" s="10">
        <f t="shared" si="319"/>
        <v>60.11</v>
      </c>
      <c r="Q3994" s="12" t="s">
        <v>8315</v>
      </c>
      <c r="R3994" t="s">
        <v>8316</v>
      </c>
      <c r="S3994" s="16">
        <f t="shared" si="320"/>
        <v>42289.94049768518</v>
      </c>
      <c r="T3994" s="16">
        <f t="shared" si="321"/>
        <v>42349.982164351852</v>
      </c>
      <c r="U3994">
        <f t="shared" si="322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8"/>
        <v>0</v>
      </c>
      <c r="P3995" s="10">
        <f t="shared" si="319"/>
        <v>3</v>
      </c>
      <c r="Q3995" s="12" t="s">
        <v>8315</v>
      </c>
      <c r="R3995" t="s">
        <v>8316</v>
      </c>
      <c r="S3995" s="16">
        <f t="shared" si="320"/>
        <v>42107.864722222221</v>
      </c>
      <c r="T3995" s="16">
        <f t="shared" si="321"/>
        <v>42137.864722222221</v>
      </c>
      <c r="U3995">
        <f t="shared" si="322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8"/>
        <v>0</v>
      </c>
      <c r="P3996" s="10">
        <f t="shared" si="319"/>
        <v>5</v>
      </c>
      <c r="Q3996" s="12" t="s">
        <v>8315</v>
      </c>
      <c r="R3996" t="s">
        <v>8316</v>
      </c>
      <c r="S3996" s="16">
        <f t="shared" si="320"/>
        <v>41809.389930555553</v>
      </c>
      <c r="T3996" s="16">
        <f t="shared" si="321"/>
        <v>41839.389930555553</v>
      </c>
      <c r="U3996">
        <f t="shared" si="322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8"/>
        <v>35</v>
      </c>
      <c r="P3997" s="10">
        <f t="shared" si="319"/>
        <v>17.5</v>
      </c>
      <c r="Q3997" s="12" t="s">
        <v>8315</v>
      </c>
      <c r="R3997" t="s">
        <v>8316</v>
      </c>
      <c r="S3997" s="16">
        <f t="shared" si="320"/>
        <v>42019.683761574073</v>
      </c>
      <c r="T3997" s="16">
        <f t="shared" si="321"/>
        <v>42049.477083333331</v>
      </c>
      <c r="U3997">
        <f t="shared" si="322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8"/>
        <v>17</v>
      </c>
      <c r="P3998" s="10">
        <f t="shared" si="319"/>
        <v>29.24</v>
      </c>
      <c r="Q3998" s="12" t="s">
        <v>8315</v>
      </c>
      <c r="R3998" t="s">
        <v>8316</v>
      </c>
      <c r="S3998" s="16">
        <f t="shared" si="320"/>
        <v>41950.26694444444</v>
      </c>
      <c r="T3998" s="16">
        <f t="shared" si="321"/>
        <v>41963.669444444444</v>
      </c>
      <c r="U3998">
        <f t="shared" si="322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8"/>
        <v>0</v>
      </c>
      <c r="P3999" s="10">
        <f t="shared" si="319"/>
        <v>0</v>
      </c>
      <c r="Q3999" s="12" t="s">
        <v>8315</v>
      </c>
      <c r="R3999" t="s">
        <v>8316</v>
      </c>
      <c r="S3999" s="16">
        <f t="shared" si="320"/>
        <v>42069.391446759255</v>
      </c>
      <c r="T3999" s="16">
        <f t="shared" si="321"/>
        <v>42099.349780092598</v>
      </c>
      <c r="U3999">
        <f t="shared" si="322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8"/>
        <v>57</v>
      </c>
      <c r="P4000" s="10">
        <f t="shared" si="319"/>
        <v>59.58</v>
      </c>
      <c r="Q4000" s="12" t="s">
        <v>8315</v>
      </c>
      <c r="R4000" t="s">
        <v>8316</v>
      </c>
      <c r="S4000" s="16">
        <f t="shared" si="320"/>
        <v>42061.963263888887</v>
      </c>
      <c r="T4000" s="16">
        <f t="shared" si="321"/>
        <v>42091.921597222223</v>
      </c>
      <c r="U4000">
        <f t="shared" si="322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8"/>
        <v>17</v>
      </c>
      <c r="P4001" s="10">
        <f t="shared" si="319"/>
        <v>82.57</v>
      </c>
      <c r="Q4001" s="12" t="s">
        <v>8315</v>
      </c>
      <c r="R4001" t="s">
        <v>8316</v>
      </c>
      <c r="S4001" s="16">
        <f t="shared" si="320"/>
        <v>41842.828680555554</v>
      </c>
      <c r="T4001" s="16">
        <f t="shared" si="321"/>
        <v>41882.827650462961</v>
      </c>
      <c r="U4001">
        <f t="shared" si="322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8"/>
        <v>0</v>
      </c>
      <c r="P4002" s="10">
        <f t="shared" si="319"/>
        <v>10</v>
      </c>
      <c r="Q4002" s="12" t="s">
        <v>8315</v>
      </c>
      <c r="R4002" t="s">
        <v>8316</v>
      </c>
      <c r="S4002" s="16">
        <f t="shared" si="320"/>
        <v>42437.64534722222</v>
      </c>
      <c r="T4002" s="16">
        <f t="shared" si="321"/>
        <v>42497.603680555556</v>
      </c>
      <c r="U4002">
        <f t="shared" si="322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8"/>
        <v>38</v>
      </c>
      <c r="P4003" s="10">
        <f t="shared" si="319"/>
        <v>32.36</v>
      </c>
      <c r="Q4003" s="12" t="s">
        <v>8315</v>
      </c>
      <c r="R4003" t="s">
        <v>8316</v>
      </c>
      <c r="S4003" s="16">
        <f t="shared" si="320"/>
        <v>42775.964212962965</v>
      </c>
      <c r="T4003" s="16">
        <f t="shared" si="321"/>
        <v>42795.791666666672</v>
      </c>
      <c r="U4003">
        <f t="shared" si="322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8"/>
        <v>2</v>
      </c>
      <c r="P4004" s="10">
        <f t="shared" si="319"/>
        <v>5.75</v>
      </c>
      <c r="Q4004" s="12" t="s">
        <v>8315</v>
      </c>
      <c r="R4004" t="s">
        <v>8316</v>
      </c>
      <c r="S4004" s="16">
        <f t="shared" si="320"/>
        <v>41879.043530092589</v>
      </c>
      <c r="T4004" s="16">
        <f t="shared" si="321"/>
        <v>41909.043530092589</v>
      </c>
      <c r="U4004">
        <f t="shared" si="322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8"/>
        <v>10</v>
      </c>
      <c r="P4005" s="10">
        <f t="shared" si="319"/>
        <v>100.5</v>
      </c>
      <c r="Q4005" s="12" t="s">
        <v>8315</v>
      </c>
      <c r="R4005" t="s">
        <v>8316</v>
      </c>
      <c r="S4005" s="16">
        <f t="shared" si="320"/>
        <v>42020.587349537032</v>
      </c>
      <c r="T4005" s="16">
        <f t="shared" si="321"/>
        <v>42050.587349537032</v>
      </c>
      <c r="U4005">
        <f t="shared" si="322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8"/>
        <v>0</v>
      </c>
      <c r="P4006" s="10">
        <f t="shared" si="319"/>
        <v>1</v>
      </c>
      <c r="Q4006" s="12" t="s">
        <v>8315</v>
      </c>
      <c r="R4006" t="s">
        <v>8316</v>
      </c>
      <c r="S4006" s="16">
        <f t="shared" si="320"/>
        <v>41890.16269675926</v>
      </c>
      <c r="T4006" s="16">
        <f t="shared" si="321"/>
        <v>41920.16269675926</v>
      </c>
      <c r="U4006">
        <f t="shared" si="322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8"/>
        <v>1</v>
      </c>
      <c r="P4007" s="10">
        <f t="shared" si="319"/>
        <v>20</v>
      </c>
      <c r="Q4007" s="12" t="s">
        <v>8315</v>
      </c>
      <c r="R4007" t="s">
        <v>8316</v>
      </c>
      <c r="S4007" s="16">
        <f t="shared" si="320"/>
        <v>41872.807696759257</v>
      </c>
      <c r="T4007" s="16">
        <f t="shared" si="321"/>
        <v>41932.807696759257</v>
      </c>
      <c r="U4007">
        <f t="shared" si="322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8"/>
        <v>0</v>
      </c>
      <c r="P4008" s="10">
        <f t="shared" si="319"/>
        <v>2</v>
      </c>
      <c r="Q4008" s="12" t="s">
        <v>8315</v>
      </c>
      <c r="R4008" t="s">
        <v>8316</v>
      </c>
      <c r="S4008" s="16">
        <f t="shared" si="320"/>
        <v>42391.772997685184</v>
      </c>
      <c r="T4008" s="16">
        <f t="shared" si="321"/>
        <v>42416.772997685184</v>
      </c>
      <c r="U4008">
        <f t="shared" si="322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8"/>
        <v>0</v>
      </c>
      <c r="P4009" s="10">
        <f t="shared" si="319"/>
        <v>5</v>
      </c>
      <c r="Q4009" s="12" t="s">
        <v>8315</v>
      </c>
      <c r="R4009" t="s">
        <v>8316</v>
      </c>
      <c r="S4009" s="16">
        <f t="shared" si="320"/>
        <v>41848.772928240738</v>
      </c>
      <c r="T4009" s="16">
        <f t="shared" si="321"/>
        <v>41877.686111111114</v>
      </c>
      <c r="U4009">
        <f t="shared" si="322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8"/>
        <v>6</v>
      </c>
      <c r="P4010" s="10">
        <f t="shared" si="319"/>
        <v>15</v>
      </c>
      <c r="Q4010" s="12" t="s">
        <v>8315</v>
      </c>
      <c r="R4010" t="s">
        <v>8316</v>
      </c>
      <c r="S4010" s="16">
        <f t="shared" si="320"/>
        <v>42177.964201388888</v>
      </c>
      <c r="T4010" s="16">
        <f t="shared" si="321"/>
        <v>42207.964201388888</v>
      </c>
      <c r="U4010">
        <f t="shared" si="322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8"/>
        <v>4</v>
      </c>
      <c r="P4011" s="10">
        <f t="shared" si="319"/>
        <v>25</v>
      </c>
      <c r="Q4011" s="12" t="s">
        <v>8315</v>
      </c>
      <c r="R4011" t="s">
        <v>8316</v>
      </c>
      <c r="S4011" s="16">
        <f t="shared" si="320"/>
        <v>41851.700925925928</v>
      </c>
      <c r="T4011" s="16">
        <f t="shared" si="321"/>
        <v>41891.700925925928</v>
      </c>
      <c r="U4011">
        <f t="shared" si="322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8"/>
        <v>24</v>
      </c>
      <c r="P4012" s="10">
        <f t="shared" si="319"/>
        <v>45.84</v>
      </c>
      <c r="Q4012" s="12" t="s">
        <v>8315</v>
      </c>
      <c r="R4012" t="s">
        <v>8316</v>
      </c>
      <c r="S4012" s="16">
        <f t="shared" si="320"/>
        <v>41921.770439814813</v>
      </c>
      <c r="T4012" s="16">
        <f t="shared" si="321"/>
        <v>41938.770439814813</v>
      </c>
      <c r="U4012">
        <f t="shared" si="322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8"/>
        <v>8</v>
      </c>
      <c r="P4013" s="10">
        <f t="shared" si="319"/>
        <v>4.75</v>
      </c>
      <c r="Q4013" s="12" t="s">
        <v>8315</v>
      </c>
      <c r="R4013" t="s">
        <v>8316</v>
      </c>
      <c r="S4013" s="16">
        <f t="shared" si="320"/>
        <v>42002.54488425926</v>
      </c>
      <c r="T4013" s="16">
        <f t="shared" si="321"/>
        <v>42032.54488425926</v>
      </c>
      <c r="U4013">
        <f t="shared" si="322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8"/>
        <v>0</v>
      </c>
      <c r="P4014" s="10">
        <f t="shared" si="319"/>
        <v>0</v>
      </c>
      <c r="Q4014" s="12" t="s">
        <v>8315</v>
      </c>
      <c r="R4014" t="s">
        <v>8316</v>
      </c>
      <c r="S4014" s="16">
        <f t="shared" si="320"/>
        <v>42096.544548611113</v>
      </c>
      <c r="T4014" s="16">
        <f t="shared" si="321"/>
        <v>42126.544548611113</v>
      </c>
      <c r="U4014">
        <f t="shared" si="322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8"/>
        <v>1</v>
      </c>
      <c r="P4015" s="10">
        <f t="shared" si="319"/>
        <v>13</v>
      </c>
      <c r="Q4015" s="12" t="s">
        <v>8315</v>
      </c>
      <c r="R4015" t="s">
        <v>8316</v>
      </c>
      <c r="S4015" s="16">
        <f t="shared" si="320"/>
        <v>42021.301192129627</v>
      </c>
      <c r="T4015" s="16">
        <f t="shared" si="321"/>
        <v>42051.301192129627</v>
      </c>
      <c r="U4015">
        <f t="shared" si="322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8"/>
        <v>0</v>
      </c>
      <c r="P4016" s="10">
        <f t="shared" si="319"/>
        <v>0</v>
      </c>
      <c r="Q4016" s="12" t="s">
        <v>8315</v>
      </c>
      <c r="R4016" t="s">
        <v>8316</v>
      </c>
      <c r="S4016" s="16">
        <f t="shared" si="320"/>
        <v>42419.246168981481</v>
      </c>
      <c r="T4016" s="16">
        <f t="shared" si="321"/>
        <v>42434.246168981481</v>
      </c>
      <c r="U4016">
        <f t="shared" si="322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8"/>
        <v>0</v>
      </c>
      <c r="P4017" s="10">
        <f t="shared" si="319"/>
        <v>1</v>
      </c>
      <c r="Q4017" s="12" t="s">
        <v>8315</v>
      </c>
      <c r="R4017" t="s">
        <v>8316</v>
      </c>
      <c r="S4017" s="16">
        <f t="shared" si="320"/>
        <v>42174.780821759254</v>
      </c>
      <c r="T4017" s="16">
        <f t="shared" si="321"/>
        <v>42204.780821759254</v>
      </c>
      <c r="U4017">
        <f t="shared" si="322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8"/>
        <v>14</v>
      </c>
      <c r="P4018" s="10">
        <f t="shared" si="319"/>
        <v>10</v>
      </c>
      <c r="Q4018" s="12" t="s">
        <v>8315</v>
      </c>
      <c r="R4018" t="s">
        <v>8316</v>
      </c>
      <c r="S4018" s="16">
        <f t="shared" si="320"/>
        <v>41869.872685185182</v>
      </c>
      <c r="T4018" s="16">
        <f t="shared" si="321"/>
        <v>41899.872685185182</v>
      </c>
      <c r="U4018">
        <f t="shared" si="322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8"/>
        <v>1</v>
      </c>
      <c r="P4019" s="10">
        <f t="shared" si="319"/>
        <v>52.5</v>
      </c>
      <c r="Q4019" s="12" t="s">
        <v>8315</v>
      </c>
      <c r="R4019" t="s">
        <v>8316</v>
      </c>
      <c r="S4019" s="16">
        <f t="shared" si="320"/>
        <v>41856.672152777777</v>
      </c>
      <c r="T4019" s="16">
        <f t="shared" si="321"/>
        <v>41886.672152777777</v>
      </c>
      <c r="U4019">
        <f t="shared" si="322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8"/>
        <v>9</v>
      </c>
      <c r="P4020" s="10">
        <f t="shared" si="319"/>
        <v>32.5</v>
      </c>
      <c r="Q4020" s="12" t="s">
        <v>8315</v>
      </c>
      <c r="R4020" t="s">
        <v>8316</v>
      </c>
      <c r="S4020" s="16">
        <f t="shared" si="320"/>
        <v>42620.91097222222</v>
      </c>
      <c r="T4020" s="16">
        <f t="shared" si="321"/>
        <v>42650.91097222222</v>
      </c>
      <c r="U4020">
        <f t="shared" si="322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8"/>
        <v>1</v>
      </c>
      <c r="P4021" s="10">
        <f t="shared" si="319"/>
        <v>7.25</v>
      </c>
      <c r="Q4021" s="12" t="s">
        <v>8315</v>
      </c>
      <c r="R4021" t="s">
        <v>8316</v>
      </c>
      <c r="S4021" s="16">
        <f t="shared" si="320"/>
        <v>42417.675879629634</v>
      </c>
      <c r="T4021" s="16">
        <f t="shared" si="321"/>
        <v>42475.686111111107</v>
      </c>
      <c r="U4021">
        <f t="shared" si="322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8"/>
        <v>17</v>
      </c>
      <c r="P4022" s="10">
        <f t="shared" si="319"/>
        <v>33.33</v>
      </c>
      <c r="Q4022" s="12" t="s">
        <v>8315</v>
      </c>
      <c r="R4022" t="s">
        <v>8316</v>
      </c>
      <c r="S4022" s="16">
        <f t="shared" si="320"/>
        <v>42057.190960648149</v>
      </c>
      <c r="T4022" s="16">
        <f t="shared" si="321"/>
        <v>42087.149293981478</v>
      </c>
      <c r="U4022">
        <f t="shared" si="322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8"/>
        <v>1</v>
      </c>
      <c r="P4023" s="10">
        <f t="shared" si="319"/>
        <v>62.5</v>
      </c>
      <c r="Q4023" s="12" t="s">
        <v>8315</v>
      </c>
      <c r="R4023" t="s">
        <v>8316</v>
      </c>
      <c r="S4023" s="16">
        <f t="shared" si="320"/>
        <v>41878.911550925928</v>
      </c>
      <c r="T4023" s="16">
        <f t="shared" si="321"/>
        <v>41938.911550925928</v>
      </c>
      <c r="U4023">
        <f t="shared" si="322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8"/>
        <v>70</v>
      </c>
      <c r="P4024" s="10">
        <f t="shared" si="319"/>
        <v>63.56</v>
      </c>
      <c r="Q4024" s="12" t="s">
        <v>8315</v>
      </c>
      <c r="R4024" t="s">
        <v>8316</v>
      </c>
      <c r="S4024" s="16">
        <f t="shared" si="320"/>
        <v>41990.584108796291</v>
      </c>
      <c r="T4024" s="16">
        <f t="shared" si="321"/>
        <v>42036.120833333334</v>
      </c>
      <c r="U4024">
        <f t="shared" si="322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8"/>
        <v>0</v>
      </c>
      <c r="P4025" s="10">
        <f t="shared" si="319"/>
        <v>0</v>
      </c>
      <c r="Q4025" s="12" t="s">
        <v>8315</v>
      </c>
      <c r="R4025" t="s">
        <v>8316</v>
      </c>
      <c r="S4025" s="16">
        <f t="shared" si="320"/>
        <v>42408.999571759254</v>
      </c>
      <c r="T4025" s="16">
        <f t="shared" si="321"/>
        <v>42453.957905092597</v>
      </c>
      <c r="U4025">
        <f t="shared" si="322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8"/>
        <v>1</v>
      </c>
      <c r="P4026" s="10">
        <f t="shared" si="319"/>
        <v>10</v>
      </c>
      <c r="Q4026" s="12" t="s">
        <v>8315</v>
      </c>
      <c r="R4026" t="s">
        <v>8316</v>
      </c>
      <c r="S4026" s="16">
        <f t="shared" si="320"/>
        <v>42217.670104166667</v>
      </c>
      <c r="T4026" s="16">
        <f t="shared" si="321"/>
        <v>42247.670104166667</v>
      </c>
      <c r="U4026">
        <f t="shared" si="322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8"/>
        <v>5</v>
      </c>
      <c r="P4027" s="10">
        <f t="shared" si="319"/>
        <v>62.5</v>
      </c>
      <c r="Q4027" s="12" t="s">
        <v>8315</v>
      </c>
      <c r="R4027" t="s">
        <v>8316</v>
      </c>
      <c r="S4027" s="16">
        <f t="shared" si="320"/>
        <v>42151.237685185188</v>
      </c>
      <c r="T4027" s="16">
        <f t="shared" si="321"/>
        <v>42211.237685185188</v>
      </c>
      <c r="U4027">
        <f t="shared" si="322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8"/>
        <v>0</v>
      </c>
      <c r="P4028" s="10">
        <f t="shared" si="319"/>
        <v>0</v>
      </c>
      <c r="Q4028" s="12" t="s">
        <v>8315</v>
      </c>
      <c r="R4028" t="s">
        <v>8316</v>
      </c>
      <c r="S4028" s="16">
        <f t="shared" si="320"/>
        <v>42282.655543981484</v>
      </c>
      <c r="T4028" s="16">
        <f t="shared" si="321"/>
        <v>42342.697210648148</v>
      </c>
      <c r="U4028">
        <f t="shared" si="322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8"/>
        <v>7</v>
      </c>
      <c r="P4029" s="10">
        <f t="shared" si="319"/>
        <v>30.71</v>
      </c>
      <c r="Q4029" s="12" t="s">
        <v>8315</v>
      </c>
      <c r="R4029" t="s">
        <v>8316</v>
      </c>
      <c r="S4029" s="16">
        <f t="shared" si="320"/>
        <v>42768.97084490741</v>
      </c>
      <c r="T4029" s="16">
        <f t="shared" si="321"/>
        <v>42789.041666666672</v>
      </c>
      <c r="U4029">
        <f t="shared" si="322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8"/>
        <v>28</v>
      </c>
      <c r="P4030" s="10">
        <f t="shared" si="319"/>
        <v>51</v>
      </c>
      <c r="Q4030" s="12" t="s">
        <v>8315</v>
      </c>
      <c r="R4030" t="s">
        <v>8316</v>
      </c>
      <c r="S4030" s="16">
        <f t="shared" si="320"/>
        <v>41765.938657407409</v>
      </c>
      <c r="T4030" s="16">
        <f t="shared" si="321"/>
        <v>41795.938657407409</v>
      </c>
      <c r="U4030">
        <f t="shared" si="322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8"/>
        <v>0</v>
      </c>
      <c r="P4031" s="10">
        <f t="shared" si="319"/>
        <v>0</v>
      </c>
      <c r="Q4031" s="12" t="s">
        <v>8315</v>
      </c>
      <c r="R4031" t="s">
        <v>8316</v>
      </c>
      <c r="S4031" s="16">
        <f t="shared" si="320"/>
        <v>42322.025115740747</v>
      </c>
      <c r="T4031" s="16">
        <f t="shared" si="321"/>
        <v>42352.025115740747</v>
      </c>
      <c r="U4031">
        <f t="shared" si="322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8"/>
        <v>16</v>
      </c>
      <c r="P4032" s="10">
        <f t="shared" si="319"/>
        <v>66.67</v>
      </c>
      <c r="Q4032" s="12" t="s">
        <v>8315</v>
      </c>
      <c r="R4032" t="s">
        <v>8316</v>
      </c>
      <c r="S4032" s="16">
        <f t="shared" si="320"/>
        <v>42374.655081018514</v>
      </c>
      <c r="T4032" s="16">
        <f t="shared" si="321"/>
        <v>42403.784027777772</v>
      </c>
      <c r="U4032">
        <f t="shared" si="322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8"/>
        <v>0</v>
      </c>
      <c r="P4033" s="10">
        <f t="shared" si="319"/>
        <v>0</v>
      </c>
      <c r="Q4033" s="12" t="s">
        <v>8315</v>
      </c>
      <c r="R4033" t="s">
        <v>8316</v>
      </c>
      <c r="S4033" s="16">
        <f t="shared" si="320"/>
        <v>41941.585231481484</v>
      </c>
      <c r="T4033" s="16">
        <f t="shared" si="321"/>
        <v>41991.626898148148</v>
      </c>
      <c r="U4033">
        <f t="shared" si="322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3">ROUND(E4034/D4034*100,0)</f>
        <v>7</v>
      </c>
      <c r="P4034" s="10">
        <f t="shared" si="319"/>
        <v>59</v>
      </c>
      <c r="Q4034" s="12" t="s">
        <v>8315</v>
      </c>
      <c r="R4034" t="s">
        <v>8316</v>
      </c>
      <c r="S4034" s="16">
        <f t="shared" si="320"/>
        <v>42293.809212962966</v>
      </c>
      <c r="T4034" s="16">
        <f t="shared" si="321"/>
        <v>42353.85087962963</v>
      </c>
      <c r="U4034">
        <f t="shared" si="322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3"/>
        <v>26</v>
      </c>
      <c r="P4035" s="10">
        <f t="shared" ref="P4035:P4098" si="324">IFERROR(ROUND(E4035/L4035,2),0)</f>
        <v>65.34</v>
      </c>
      <c r="Q4035" s="12" t="s">
        <v>8315</v>
      </c>
      <c r="R4035" t="s">
        <v>8316</v>
      </c>
      <c r="S4035" s="16">
        <f t="shared" ref="S4035:S4098" si="325">(((J4035/60)/60)/24)+DATE(1970,1,1)</f>
        <v>42614.268796296295</v>
      </c>
      <c r="T4035" s="16">
        <f t="shared" ref="T4035:T4098" si="326">(((I4035/60)/60)/24)+DATE(1970,1,1)</f>
        <v>42645.375</v>
      </c>
      <c r="U4035">
        <f t="shared" ref="U4035:U4098" si="327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3"/>
        <v>1</v>
      </c>
      <c r="P4036" s="10">
        <f t="shared" si="324"/>
        <v>100</v>
      </c>
      <c r="Q4036" s="12" t="s">
        <v>8315</v>
      </c>
      <c r="R4036" t="s">
        <v>8316</v>
      </c>
      <c r="S4036" s="16">
        <f t="shared" si="325"/>
        <v>42067.947337962964</v>
      </c>
      <c r="T4036" s="16">
        <f t="shared" si="326"/>
        <v>42097.905671296292</v>
      </c>
      <c r="U4036">
        <f t="shared" si="327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3"/>
        <v>37</v>
      </c>
      <c r="P4037" s="10">
        <f t="shared" si="324"/>
        <v>147.4</v>
      </c>
      <c r="Q4037" s="12" t="s">
        <v>8315</v>
      </c>
      <c r="R4037" t="s">
        <v>8316</v>
      </c>
      <c r="S4037" s="16">
        <f t="shared" si="325"/>
        <v>41903.882951388885</v>
      </c>
      <c r="T4037" s="16">
        <f t="shared" si="326"/>
        <v>41933.882951388885</v>
      </c>
      <c r="U4037">
        <f t="shared" si="327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3"/>
        <v>47</v>
      </c>
      <c r="P4038" s="10">
        <f t="shared" si="324"/>
        <v>166.06</v>
      </c>
      <c r="Q4038" s="12" t="s">
        <v>8315</v>
      </c>
      <c r="R4038" t="s">
        <v>8316</v>
      </c>
      <c r="S4038" s="16">
        <f t="shared" si="325"/>
        <v>41804.937083333331</v>
      </c>
      <c r="T4038" s="16">
        <f t="shared" si="326"/>
        <v>41821.9375</v>
      </c>
      <c r="U4038">
        <f t="shared" si="327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3"/>
        <v>11</v>
      </c>
      <c r="P4039" s="10">
        <f t="shared" si="324"/>
        <v>40</v>
      </c>
      <c r="Q4039" s="12" t="s">
        <v>8315</v>
      </c>
      <c r="R4039" t="s">
        <v>8316</v>
      </c>
      <c r="S4039" s="16">
        <f t="shared" si="325"/>
        <v>42497.070775462969</v>
      </c>
      <c r="T4039" s="16">
        <f t="shared" si="326"/>
        <v>42514.600694444445</v>
      </c>
      <c r="U4039">
        <f t="shared" si="327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3"/>
        <v>12</v>
      </c>
      <c r="P4040" s="10">
        <f t="shared" si="324"/>
        <v>75.25</v>
      </c>
      <c r="Q4040" s="12" t="s">
        <v>8315</v>
      </c>
      <c r="R4040" t="s">
        <v>8316</v>
      </c>
      <c r="S4040" s="16">
        <f t="shared" si="325"/>
        <v>41869.798726851855</v>
      </c>
      <c r="T4040" s="16">
        <f t="shared" si="326"/>
        <v>41929.798726851855</v>
      </c>
      <c r="U4040">
        <f t="shared" si="327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3"/>
        <v>60</v>
      </c>
      <c r="P4041" s="10">
        <f t="shared" si="324"/>
        <v>60</v>
      </c>
      <c r="Q4041" s="12" t="s">
        <v>8315</v>
      </c>
      <c r="R4041" t="s">
        <v>8316</v>
      </c>
      <c r="S4041" s="16">
        <f t="shared" si="325"/>
        <v>42305.670914351853</v>
      </c>
      <c r="T4041" s="16">
        <f t="shared" si="326"/>
        <v>42339.249305555553</v>
      </c>
      <c r="U4041">
        <f t="shared" si="327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3"/>
        <v>31</v>
      </c>
      <c r="P4042" s="10">
        <f t="shared" si="324"/>
        <v>1250</v>
      </c>
      <c r="Q4042" s="12" t="s">
        <v>8315</v>
      </c>
      <c r="R4042" t="s">
        <v>8316</v>
      </c>
      <c r="S4042" s="16">
        <f t="shared" si="325"/>
        <v>42144.231527777782</v>
      </c>
      <c r="T4042" s="16">
        <f t="shared" si="326"/>
        <v>42203.125</v>
      </c>
      <c r="U4042">
        <f t="shared" si="327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3"/>
        <v>0</v>
      </c>
      <c r="P4043" s="10">
        <f t="shared" si="324"/>
        <v>10.5</v>
      </c>
      <c r="Q4043" s="12" t="s">
        <v>8315</v>
      </c>
      <c r="R4043" t="s">
        <v>8316</v>
      </c>
      <c r="S4043" s="16">
        <f t="shared" si="325"/>
        <v>42559.474004629628</v>
      </c>
      <c r="T4043" s="16">
        <f t="shared" si="326"/>
        <v>42619.474004629628</v>
      </c>
      <c r="U4043">
        <f t="shared" si="327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3"/>
        <v>0</v>
      </c>
      <c r="P4044" s="10">
        <f t="shared" si="324"/>
        <v>7</v>
      </c>
      <c r="Q4044" s="12" t="s">
        <v>8315</v>
      </c>
      <c r="R4044" t="s">
        <v>8316</v>
      </c>
      <c r="S4044" s="16">
        <f t="shared" si="325"/>
        <v>41995.084074074075</v>
      </c>
      <c r="T4044" s="16">
        <f t="shared" si="326"/>
        <v>42024.802777777775</v>
      </c>
      <c r="U4044">
        <f t="shared" si="327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3"/>
        <v>0</v>
      </c>
      <c r="P4045" s="10">
        <f t="shared" si="324"/>
        <v>0</v>
      </c>
      <c r="Q4045" s="12" t="s">
        <v>8315</v>
      </c>
      <c r="R4045" t="s">
        <v>8316</v>
      </c>
      <c r="S4045" s="16">
        <f t="shared" si="325"/>
        <v>41948.957465277781</v>
      </c>
      <c r="T4045" s="16">
        <f t="shared" si="326"/>
        <v>41963.957465277781</v>
      </c>
      <c r="U4045">
        <f t="shared" si="327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3"/>
        <v>38</v>
      </c>
      <c r="P4046" s="10">
        <f t="shared" si="324"/>
        <v>56.25</v>
      </c>
      <c r="Q4046" s="12" t="s">
        <v>8315</v>
      </c>
      <c r="R4046" t="s">
        <v>8316</v>
      </c>
      <c r="S4046" s="16">
        <f t="shared" si="325"/>
        <v>42074.219699074078</v>
      </c>
      <c r="T4046" s="16">
        <f t="shared" si="326"/>
        <v>42104.208333333328</v>
      </c>
      <c r="U4046">
        <f t="shared" si="327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3"/>
        <v>0</v>
      </c>
      <c r="P4047" s="10">
        <f t="shared" si="324"/>
        <v>1</v>
      </c>
      <c r="Q4047" s="12" t="s">
        <v>8315</v>
      </c>
      <c r="R4047" t="s">
        <v>8316</v>
      </c>
      <c r="S4047" s="16">
        <f t="shared" si="325"/>
        <v>41842.201261574075</v>
      </c>
      <c r="T4047" s="16">
        <f t="shared" si="326"/>
        <v>41872.201261574075</v>
      </c>
      <c r="U4047">
        <f t="shared" si="327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3"/>
        <v>8</v>
      </c>
      <c r="P4048" s="10">
        <f t="shared" si="324"/>
        <v>38.33</v>
      </c>
      <c r="Q4048" s="12" t="s">
        <v>8315</v>
      </c>
      <c r="R4048" t="s">
        <v>8316</v>
      </c>
      <c r="S4048" s="16">
        <f t="shared" si="325"/>
        <v>41904.650578703702</v>
      </c>
      <c r="T4048" s="16">
        <f t="shared" si="326"/>
        <v>41934.650578703702</v>
      </c>
      <c r="U4048">
        <f t="shared" si="327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3"/>
        <v>2</v>
      </c>
      <c r="P4049" s="10">
        <f t="shared" si="324"/>
        <v>27.5</v>
      </c>
      <c r="Q4049" s="12" t="s">
        <v>8315</v>
      </c>
      <c r="R4049" t="s">
        <v>8316</v>
      </c>
      <c r="S4049" s="16">
        <f t="shared" si="325"/>
        <v>41991.022488425922</v>
      </c>
      <c r="T4049" s="16">
        <f t="shared" si="326"/>
        <v>42015.041666666672</v>
      </c>
      <c r="U4049">
        <f t="shared" si="327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3"/>
        <v>18</v>
      </c>
      <c r="P4050" s="10">
        <f t="shared" si="324"/>
        <v>32.979999999999997</v>
      </c>
      <c r="Q4050" s="12" t="s">
        <v>8315</v>
      </c>
      <c r="R4050" t="s">
        <v>8316</v>
      </c>
      <c r="S4050" s="16">
        <f t="shared" si="325"/>
        <v>42436.509108796294</v>
      </c>
      <c r="T4050" s="16">
        <f t="shared" si="326"/>
        <v>42471.467442129629</v>
      </c>
      <c r="U4050">
        <f t="shared" si="327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3"/>
        <v>0</v>
      </c>
      <c r="P4051" s="10">
        <f t="shared" si="324"/>
        <v>16</v>
      </c>
      <c r="Q4051" s="12" t="s">
        <v>8315</v>
      </c>
      <c r="R4051" t="s">
        <v>8316</v>
      </c>
      <c r="S4051" s="16">
        <f t="shared" si="325"/>
        <v>42169.958506944444</v>
      </c>
      <c r="T4051" s="16">
        <f t="shared" si="326"/>
        <v>42199.958506944444</v>
      </c>
      <c r="U4051">
        <f t="shared" si="327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3"/>
        <v>0</v>
      </c>
      <c r="P4052" s="10">
        <f t="shared" si="324"/>
        <v>1</v>
      </c>
      <c r="Q4052" s="12" t="s">
        <v>8315</v>
      </c>
      <c r="R4052" t="s">
        <v>8316</v>
      </c>
      <c r="S4052" s="16">
        <f t="shared" si="325"/>
        <v>41905.636469907404</v>
      </c>
      <c r="T4052" s="16">
        <f t="shared" si="326"/>
        <v>41935.636469907404</v>
      </c>
      <c r="U4052">
        <f t="shared" si="327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3"/>
        <v>0</v>
      </c>
      <c r="P4053" s="10">
        <f t="shared" si="324"/>
        <v>0</v>
      </c>
      <c r="Q4053" s="12" t="s">
        <v>8315</v>
      </c>
      <c r="R4053" t="s">
        <v>8316</v>
      </c>
      <c r="S4053" s="16">
        <f t="shared" si="325"/>
        <v>41761.810150462967</v>
      </c>
      <c r="T4053" s="16">
        <f t="shared" si="326"/>
        <v>41768.286805555559</v>
      </c>
      <c r="U4053">
        <f t="shared" si="327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3"/>
        <v>38</v>
      </c>
      <c r="P4054" s="10">
        <f t="shared" si="324"/>
        <v>86.62</v>
      </c>
      <c r="Q4054" s="12" t="s">
        <v>8315</v>
      </c>
      <c r="R4054" t="s">
        <v>8316</v>
      </c>
      <c r="S4054" s="16">
        <f t="shared" si="325"/>
        <v>41865.878657407404</v>
      </c>
      <c r="T4054" s="16">
        <f t="shared" si="326"/>
        <v>41925.878657407404</v>
      </c>
      <c r="U4054">
        <f t="shared" si="327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3"/>
        <v>22</v>
      </c>
      <c r="P4055" s="10">
        <f t="shared" si="324"/>
        <v>55</v>
      </c>
      <c r="Q4055" s="12" t="s">
        <v>8315</v>
      </c>
      <c r="R4055" t="s">
        <v>8316</v>
      </c>
      <c r="S4055" s="16">
        <f t="shared" si="325"/>
        <v>41928.690138888887</v>
      </c>
      <c r="T4055" s="16">
        <f t="shared" si="326"/>
        <v>41958.833333333328</v>
      </c>
      <c r="U4055">
        <f t="shared" si="327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3"/>
        <v>0</v>
      </c>
      <c r="P4056" s="10">
        <f t="shared" si="324"/>
        <v>0</v>
      </c>
      <c r="Q4056" s="12" t="s">
        <v>8315</v>
      </c>
      <c r="R4056" t="s">
        <v>8316</v>
      </c>
      <c r="S4056" s="16">
        <f t="shared" si="325"/>
        <v>42613.841261574074</v>
      </c>
      <c r="T4056" s="16">
        <f t="shared" si="326"/>
        <v>42644.166666666672</v>
      </c>
      <c r="U4056">
        <f t="shared" si="327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3"/>
        <v>18</v>
      </c>
      <c r="P4057" s="10">
        <f t="shared" si="324"/>
        <v>41.95</v>
      </c>
      <c r="Q4057" s="12" t="s">
        <v>8315</v>
      </c>
      <c r="R4057" t="s">
        <v>8316</v>
      </c>
      <c r="S4057" s="16">
        <f t="shared" si="325"/>
        <v>41779.648506944446</v>
      </c>
      <c r="T4057" s="16">
        <f t="shared" si="326"/>
        <v>41809.648506944446</v>
      </c>
      <c r="U4057">
        <f t="shared" si="327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3"/>
        <v>53</v>
      </c>
      <c r="P4058" s="10">
        <f t="shared" si="324"/>
        <v>88.33</v>
      </c>
      <c r="Q4058" s="12" t="s">
        <v>8315</v>
      </c>
      <c r="R4058" t="s">
        <v>8316</v>
      </c>
      <c r="S4058" s="16">
        <f t="shared" si="325"/>
        <v>42534.933321759265</v>
      </c>
      <c r="T4058" s="16">
        <f t="shared" si="326"/>
        <v>42554.832638888889</v>
      </c>
      <c r="U4058">
        <f t="shared" si="327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3"/>
        <v>22</v>
      </c>
      <c r="P4059" s="10">
        <f t="shared" si="324"/>
        <v>129.16999999999999</v>
      </c>
      <c r="Q4059" s="12" t="s">
        <v>8315</v>
      </c>
      <c r="R4059" t="s">
        <v>8316</v>
      </c>
      <c r="S4059" s="16">
        <f t="shared" si="325"/>
        <v>42310.968518518523</v>
      </c>
      <c r="T4059" s="16">
        <f t="shared" si="326"/>
        <v>42333.958333333328</v>
      </c>
      <c r="U4059">
        <f t="shared" si="327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3"/>
        <v>3</v>
      </c>
      <c r="P4060" s="10">
        <f t="shared" si="324"/>
        <v>23.75</v>
      </c>
      <c r="Q4060" s="12" t="s">
        <v>8315</v>
      </c>
      <c r="R4060" t="s">
        <v>8316</v>
      </c>
      <c r="S4060" s="16">
        <f t="shared" si="325"/>
        <v>42446.060694444444</v>
      </c>
      <c r="T4060" s="16">
        <f t="shared" si="326"/>
        <v>42461.165972222225</v>
      </c>
      <c r="U4060">
        <f t="shared" si="327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3"/>
        <v>3</v>
      </c>
      <c r="P4061" s="10">
        <f t="shared" si="324"/>
        <v>35.71</v>
      </c>
      <c r="Q4061" s="12" t="s">
        <v>8315</v>
      </c>
      <c r="R4061" t="s">
        <v>8316</v>
      </c>
      <c r="S4061" s="16">
        <f t="shared" si="325"/>
        <v>41866.640648148146</v>
      </c>
      <c r="T4061" s="16">
        <f t="shared" si="326"/>
        <v>41898.125</v>
      </c>
      <c r="U4061">
        <f t="shared" si="327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3"/>
        <v>3</v>
      </c>
      <c r="P4062" s="10">
        <f t="shared" si="324"/>
        <v>57</v>
      </c>
      <c r="Q4062" s="12" t="s">
        <v>8315</v>
      </c>
      <c r="R4062" t="s">
        <v>8316</v>
      </c>
      <c r="S4062" s="16">
        <f t="shared" si="325"/>
        <v>41779.695092592592</v>
      </c>
      <c r="T4062" s="16">
        <f t="shared" si="326"/>
        <v>41813.666666666664</v>
      </c>
      <c r="U4062">
        <f t="shared" si="327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3"/>
        <v>0</v>
      </c>
      <c r="P4063" s="10">
        <f t="shared" si="324"/>
        <v>0</v>
      </c>
      <c r="Q4063" s="12" t="s">
        <v>8315</v>
      </c>
      <c r="R4063" t="s">
        <v>8316</v>
      </c>
      <c r="S4063" s="16">
        <f t="shared" si="325"/>
        <v>42421.141469907408</v>
      </c>
      <c r="T4063" s="16">
        <f t="shared" si="326"/>
        <v>42481.099803240737</v>
      </c>
      <c r="U4063">
        <f t="shared" si="327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3"/>
        <v>2</v>
      </c>
      <c r="P4064" s="10">
        <f t="shared" si="324"/>
        <v>163.33000000000001</v>
      </c>
      <c r="Q4064" s="12" t="s">
        <v>8315</v>
      </c>
      <c r="R4064" t="s">
        <v>8316</v>
      </c>
      <c r="S4064" s="16">
        <f t="shared" si="325"/>
        <v>42523.739212962959</v>
      </c>
      <c r="T4064" s="16">
        <f t="shared" si="326"/>
        <v>42553.739212962959</v>
      </c>
      <c r="U4064">
        <f t="shared" si="327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3"/>
        <v>1</v>
      </c>
      <c r="P4065" s="10">
        <f t="shared" si="324"/>
        <v>15</v>
      </c>
      <c r="Q4065" s="12" t="s">
        <v>8315</v>
      </c>
      <c r="R4065" t="s">
        <v>8316</v>
      </c>
      <c r="S4065" s="16">
        <f t="shared" si="325"/>
        <v>41787.681527777779</v>
      </c>
      <c r="T4065" s="16">
        <f t="shared" si="326"/>
        <v>41817.681527777779</v>
      </c>
      <c r="U4065">
        <f t="shared" si="327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3"/>
        <v>19</v>
      </c>
      <c r="P4066" s="10">
        <f t="shared" si="324"/>
        <v>64.17</v>
      </c>
      <c r="Q4066" s="12" t="s">
        <v>8315</v>
      </c>
      <c r="R4066" t="s">
        <v>8316</v>
      </c>
      <c r="S4066" s="16">
        <f t="shared" si="325"/>
        <v>42093.588263888887</v>
      </c>
      <c r="T4066" s="16">
        <f t="shared" si="326"/>
        <v>42123.588263888887</v>
      </c>
      <c r="U4066">
        <f t="shared" si="327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3"/>
        <v>1</v>
      </c>
      <c r="P4067" s="10">
        <f t="shared" si="324"/>
        <v>6.75</v>
      </c>
      <c r="Q4067" s="12" t="s">
        <v>8315</v>
      </c>
      <c r="R4067" t="s">
        <v>8316</v>
      </c>
      <c r="S4067" s="16">
        <f t="shared" si="325"/>
        <v>41833.951516203706</v>
      </c>
      <c r="T4067" s="16">
        <f t="shared" si="326"/>
        <v>41863.951516203706</v>
      </c>
      <c r="U4067">
        <f t="shared" si="327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3"/>
        <v>0</v>
      </c>
      <c r="P4068" s="10">
        <f t="shared" si="324"/>
        <v>25</v>
      </c>
      <c r="Q4068" s="12" t="s">
        <v>8315</v>
      </c>
      <c r="R4068" t="s">
        <v>8316</v>
      </c>
      <c r="S4068" s="16">
        <f t="shared" si="325"/>
        <v>42479.039212962962</v>
      </c>
      <c r="T4068" s="16">
        <f t="shared" si="326"/>
        <v>42509.039212962962</v>
      </c>
      <c r="U4068">
        <f t="shared" si="327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3"/>
        <v>61</v>
      </c>
      <c r="P4069" s="10">
        <f t="shared" si="324"/>
        <v>179.12</v>
      </c>
      <c r="Q4069" s="12" t="s">
        <v>8315</v>
      </c>
      <c r="R4069" t="s">
        <v>8316</v>
      </c>
      <c r="S4069" s="16">
        <f t="shared" si="325"/>
        <v>42235.117476851854</v>
      </c>
      <c r="T4069" s="16">
        <f t="shared" si="326"/>
        <v>42275.117476851854</v>
      </c>
      <c r="U4069">
        <f t="shared" si="327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3"/>
        <v>1</v>
      </c>
      <c r="P4070" s="10">
        <f t="shared" si="324"/>
        <v>34.950000000000003</v>
      </c>
      <c r="Q4070" s="12" t="s">
        <v>8315</v>
      </c>
      <c r="R4070" t="s">
        <v>8316</v>
      </c>
      <c r="S4070" s="16">
        <f t="shared" si="325"/>
        <v>42718.963599537034</v>
      </c>
      <c r="T4070" s="16">
        <f t="shared" si="326"/>
        <v>42748.961805555555</v>
      </c>
      <c r="U4070">
        <f t="shared" si="327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3"/>
        <v>34</v>
      </c>
      <c r="P4071" s="10">
        <f t="shared" si="324"/>
        <v>33.08</v>
      </c>
      <c r="Q4071" s="12" t="s">
        <v>8315</v>
      </c>
      <c r="R4071" t="s">
        <v>8316</v>
      </c>
      <c r="S4071" s="16">
        <f t="shared" si="325"/>
        <v>42022.661527777775</v>
      </c>
      <c r="T4071" s="16">
        <f t="shared" si="326"/>
        <v>42063.5</v>
      </c>
      <c r="U4071">
        <f t="shared" si="327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3"/>
        <v>17</v>
      </c>
      <c r="P4072" s="10">
        <f t="shared" si="324"/>
        <v>27.5</v>
      </c>
      <c r="Q4072" s="12" t="s">
        <v>8315</v>
      </c>
      <c r="R4072" t="s">
        <v>8316</v>
      </c>
      <c r="S4072" s="16">
        <f t="shared" si="325"/>
        <v>42031.666898148149</v>
      </c>
      <c r="T4072" s="16">
        <f t="shared" si="326"/>
        <v>42064.125</v>
      </c>
      <c r="U4072">
        <f t="shared" si="327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3"/>
        <v>0</v>
      </c>
      <c r="P4073" s="10">
        <f t="shared" si="324"/>
        <v>0</v>
      </c>
      <c r="Q4073" s="12" t="s">
        <v>8315</v>
      </c>
      <c r="R4073" t="s">
        <v>8316</v>
      </c>
      <c r="S4073" s="16">
        <f t="shared" si="325"/>
        <v>42700.804756944446</v>
      </c>
      <c r="T4073" s="16">
        <f t="shared" si="326"/>
        <v>42730.804756944446</v>
      </c>
      <c r="U4073">
        <f t="shared" si="327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3"/>
        <v>0</v>
      </c>
      <c r="P4074" s="10">
        <f t="shared" si="324"/>
        <v>2</v>
      </c>
      <c r="Q4074" s="12" t="s">
        <v>8315</v>
      </c>
      <c r="R4074" t="s">
        <v>8316</v>
      </c>
      <c r="S4074" s="16">
        <f t="shared" si="325"/>
        <v>41812.77443287037</v>
      </c>
      <c r="T4074" s="16">
        <f t="shared" si="326"/>
        <v>41872.77443287037</v>
      </c>
      <c r="U4074">
        <f t="shared" si="327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3"/>
        <v>1</v>
      </c>
      <c r="P4075" s="10">
        <f t="shared" si="324"/>
        <v>18.5</v>
      </c>
      <c r="Q4075" s="12" t="s">
        <v>8315</v>
      </c>
      <c r="R4075" t="s">
        <v>8316</v>
      </c>
      <c r="S4075" s="16">
        <f t="shared" si="325"/>
        <v>42078.34520833334</v>
      </c>
      <c r="T4075" s="16">
        <f t="shared" si="326"/>
        <v>42133.166666666672</v>
      </c>
      <c r="U4075">
        <f t="shared" si="327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3"/>
        <v>27</v>
      </c>
      <c r="P4076" s="10">
        <f t="shared" si="324"/>
        <v>35</v>
      </c>
      <c r="Q4076" s="12" t="s">
        <v>8315</v>
      </c>
      <c r="R4076" t="s">
        <v>8316</v>
      </c>
      <c r="S4076" s="16">
        <f t="shared" si="325"/>
        <v>42283.552951388891</v>
      </c>
      <c r="T4076" s="16">
        <f t="shared" si="326"/>
        <v>42313.594618055555</v>
      </c>
      <c r="U4076">
        <f t="shared" si="327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3"/>
        <v>29</v>
      </c>
      <c r="P4077" s="10">
        <f t="shared" si="324"/>
        <v>44.31</v>
      </c>
      <c r="Q4077" s="12" t="s">
        <v>8315</v>
      </c>
      <c r="R4077" t="s">
        <v>8316</v>
      </c>
      <c r="S4077" s="16">
        <f t="shared" si="325"/>
        <v>41779.045937499999</v>
      </c>
      <c r="T4077" s="16">
        <f t="shared" si="326"/>
        <v>41820.727777777778</v>
      </c>
      <c r="U4077">
        <f t="shared" si="327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3"/>
        <v>0</v>
      </c>
      <c r="P4078" s="10">
        <f t="shared" si="324"/>
        <v>0</v>
      </c>
      <c r="Q4078" s="12" t="s">
        <v>8315</v>
      </c>
      <c r="R4078" t="s">
        <v>8316</v>
      </c>
      <c r="S4078" s="16">
        <f t="shared" si="325"/>
        <v>41905.795706018522</v>
      </c>
      <c r="T4078" s="16">
        <f t="shared" si="326"/>
        <v>41933.82708333333</v>
      </c>
      <c r="U4078">
        <f t="shared" si="327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3"/>
        <v>9</v>
      </c>
      <c r="P4079" s="10">
        <f t="shared" si="324"/>
        <v>222.5</v>
      </c>
      <c r="Q4079" s="12" t="s">
        <v>8315</v>
      </c>
      <c r="R4079" t="s">
        <v>8316</v>
      </c>
      <c r="S4079" s="16">
        <f t="shared" si="325"/>
        <v>42695.7105787037</v>
      </c>
      <c r="T4079" s="16">
        <f t="shared" si="326"/>
        <v>42725.7105787037</v>
      </c>
      <c r="U4079">
        <f t="shared" si="327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3"/>
        <v>0</v>
      </c>
      <c r="P4080" s="10">
        <f t="shared" si="324"/>
        <v>0</v>
      </c>
      <c r="Q4080" s="12" t="s">
        <v>8315</v>
      </c>
      <c r="R4080" t="s">
        <v>8316</v>
      </c>
      <c r="S4080" s="16">
        <f t="shared" si="325"/>
        <v>42732.787523148145</v>
      </c>
      <c r="T4080" s="16">
        <f t="shared" si="326"/>
        <v>42762.787523148145</v>
      </c>
      <c r="U4080">
        <f t="shared" si="327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3"/>
        <v>0</v>
      </c>
      <c r="P4081" s="10">
        <f t="shared" si="324"/>
        <v>5</v>
      </c>
      <c r="Q4081" s="12" t="s">
        <v>8315</v>
      </c>
      <c r="R4081" t="s">
        <v>8316</v>
      </c>
      <c r="S4081" s="16">
        <f t="shared" si="325"/>
        <v>42510.938900462963</v>
      </c>
      <c r="T4081" s="16">
        <f t="shared" si="326"/>
        <v>42540.938900462963</v>
      </c>
      <c r="U4081">
        <f t="shared" si="327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3"/>
        <v>0</v>
      </c>
      <c r="P4082" s="10">
        <f t="shared" si="324"/>
        <v>0</v>
      </c>
      <c r="Q4082" s="12" t="s">
        <v>8315</v>
      </c>
      <c r="R4082" t="s">
        <v>8316</v>
      </c>
      <c r="S4082" s="16">
        <f t="shared" si="325"/>
        <v>42511.698101851856</v>
      </c>
      <c r="T4082" s="16">
        <f t="shared" si="326"/>
        <v>42535.787500000006</v>
      </c>
      <c r="U4082">
        <f t="shared" si="327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3"/>
        <v>16</v>
      </c>
      <c r="P4083" s="10">
        <f t="shared" si="324"/>
        <v>29.17</v>
      </c>
      <c r="Q4083" s="12" t="s">
        <v>8315</v>
      </c>
      <c r="R4083" t="s">
        <v>8316</v>
      </c>
      <c r="S4083" s="16">
        <f t="shared" si="325"/>
        <v>42041.581307870365</v>
      </c>
      <c r="T4083" s="16">
        <f t="shared" si="326"/>
        <v>42071.539641203708</v>
      </c>
      <c r="U4083">
        <f t="shared" si="327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3"/>
        <v>2</v>
      </c>
      <c r="P4084" s="10">
        <f t="shared" si="324"/>
        <v>1.5</v>
      </c>
      <c r="Q4084" s="12" t="s">
        <v>8315</v>
      </c>
      <c r="R4084" t="s">
        <v>8316</v>
      </c>
      <c r="S4084" s="16">
        <f t="shared" si="325"/>
        <v>42307.189270833333</v>
      </c>
      <c r="T4084" s="16">
        <f t="shared" si="326"/>
        <v>42322.958333333328</v>
      </c>
      <c r="U4084">
        <f t="shared" si="327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3"/>
        <v>22</v>
      </c>
      <c r="P4085" s="10">
        <f t="shared" si="324"/>
        <v>126.5</v>
      </c>
      <c r="Q4085" s="12" t="s">
        <v>8315</v>
      </c>
      <c r="R4085" t="s">
        <v>8316</v>
      </c>
      <c r="S4085" s="16">
        <f t="shared" si="325"/>
        <v>42353.761759259258</v>
      </c>
      <c r="T4085" s="16">
        <f t="shared" si="326"/>
        <v>42383.761759259258</v>
      </c>
      <c r="U4085">
        <f t="shared" si="327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3"/>
        <v>0</v>
      </c>
      <c r="P4086" s="10">
        <f t="shared" si="324"/>
        <v>10</v>
      </c>
      <c r="Q4086" s="12" t="s">
        <v>8315</v>
      </c>
      <c r="R4086" t="s">
        <v>8316</v>
      </c>
      <c r="S4086" s="16">
        <f t="shared" si="325"/>
        <v>42622.436412037037</v>
      </c>
      <c r="T4086" s="16">
        <f t="shared" si="326"/>
        <v>42652.436412037037</v>
      </c>
      <c r="U4086">
        <f t="shared" si="327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3"/>
        <v>0</v>
      </c>
      <c r="P4087" s="10">
        <f t="shared" si="324"/>
        <v>10</v>
      </c>
      <c r="Q4087" s="12" t="s">
        <v>8315</v>
      </c>
      <c r="R4087" t="s">
        <v>8316</v>
      </c>
      <c r="S4087" s="16">
        <f t="shared" si="325"/>
        <v>42058.603877314818</v>
      </c>
      <c r="T4087" s="16">
        <f t="shared" si="326"/>
        <v>42087.165972222225</v>
      </c>
      <c r="U4087">
        <f t="shared" si="327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3"/>
        <v>5</v>
      </c>
      <c r="P4088" s="10">
        <f t="shared" si="324"/>
        <v>9.4</v>
      </c>
      <c r="Q4088" s="12" t="s">
        <v>8315</v>
      </c>
      <c r="R4088" t="s">
        <v>8316</v>
      </c>
      <c r="S4088" s="16">
        <f t="shared" si="325"/>
        <v>42304.940960648149</v>
      </c>
      <c r="T4088" s="16">
        <f t="shared" si="326"/>
        <v>42329.166666666672</v>
      </c>
      <c r="U4088">
        <f t="shared" si="327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3"/>
        <v>0</v>
      </c>
      <c r="P4089" s="10">
        <f t="shared" si="324"/>
        <v>0</v>
      </c>
      <c r="Q4089" s="12" t="s">
        <v>8315</v>
      </c>
      <c r="R4089" t="s">
        <v>8316</v>
      </c>
      <c r="S4089" s="16">
        <f t="shared" si="325"/>
        <v>42538.742893518516</v>
      </c>
      <c r="T4089" s="16">
        <f t="shared" si="326"/>
        <v>42568.742893518516</v>
      </c>
      <c r="U4089">
        <f t="shared" si="327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3"/>
        <v>11</v>
      </c>
      <c r="P4090" s="10">
        <f t="shared" si="324"/>
        <v>72</v>
      </c>
      <c r="Q4090" s="12" t="s">
        <v>8315</v>
      </c>
      <c r="R4090" t="s">
        <v>8316</v>
      </c>
      <c r="S4090" s="16">
        <f t="shared" si="325"/>
        <v>41990.612546296295</v>
      </c>
      <c r="T4090" s="16">
        <f t="shared" si="326"/>
        <v>42020.434722222228</v>
      </c>
      <c r="U4090">
        <f t="shared" si="327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3"/>
        <v>5</v>
      </c>
      <c r="P4091" s="10">
        <f t="shared" si="324"/>
        <v>30</v>
      </c>
      <c r="Q4091" s="12" t="s">
        <v>8315</v>
      </c>
      <c r="R4091" t="s">
        <v>8316</v>
      </c>
      <c r="S4091" s="16">
        <f t="shared" si="325"/>
        <v>42122.732499999998</v>
      </c>
      <c r="T4091" s="16">
        <f t="shared" si="326"/>
        <v>42155.732638888891</v>
      </c>
      <c r="U4091">
        <f t="shared" si="327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3"/>
        <v>3</v>
      </c>
      <c r="P4092" s="10">
        <f t="shared" si="324"/>
        <v>10.67</v>
      </c>
      <c r="Q4092" s="12" t="s">
        <v>8315</v>
      </c>
      <c r="R4092" t="s">
        <v>8316</v>
      </c>
      <c r="S4092" s="16">
        <f t="shared" si="325"/>
        <v>42209.67288194444</v>
      </c>
      <c r="T4092" s="16">
        <f t="shared" si="326"/>
        <v>42223.625</v>
      </c>
      <c r="U4092">
        <f t="shared" si="327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3"/>
        <v>13</v>
      </c>
      <c r="P4093" s="10">
        <f t="shared" si="324"/>
        <v>25.5</v>
      </c>
      <c r="Q4093" s="12" t="s">
        <v>8315</v>
      </c>
      <c r="R4093" t="s">
        <v>8316</v>
      </c>
      <c r="S4093" s="16">
        <f t="shared" si="325"/>
        <v>41990.506377314814</v>
      </c>
      <c r="T4093" s="16">
        <f t="shared" si="326"/>
        <v>42020.506377314814</v>
      </c>
      <c r="U4093">
        <f t="shared" si="327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3"/>
        <v>0</v>
      </c>
      <c r="P4094" s="10">
        <f t="shared" si="324"/>
        <v>20</v>
      </c>
      <c r="Q4094" s="12" t="s">
        <v>8315</v>
      </c>
      <c r="R4094" t="s">
        <v>8316</v>
      </c>
      <c r="S4094" s="16">
        <f t="shared" si="325"/>
        <v>42039.194988425923</v>
      </c>
      <c r="T4094" s="16">
        <f t="shared" si="326"/>
        <v>42099.153321759266</v>
      </c>
      <c r="U4094">
        <f t="shared" si="327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3"/>
        <v>2</v>
      </c>
      <c r="P4095" s="10">
        <f t="shared" si="324"/>
        <v>15</v>
      </c>
      <c r="Q4095" s="12" t="s">
        <v>8315</v>
      </c>
      <c r="R4095" t="s">
        <v>8316</v>
      </c>
      <c r="S4095" s="16">
        <f t="shared" si="325"/>
        <v>42178.815891203703</v>
      </c>
      <c r="T4095" s="16">
        <f t="shared" si="326"/>
        <v>42238.815891203703</v>
      </c>
      <c r="U4095">
        <f t="shared" si="327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3"/>
        <v>37</v>
      </c>
      <c r="P4096" s="10">
        <f t="shared" si="324"/>
        <v>91.25</v>
      </c>
      <c r="Q4096" s="12" t="s">
        <v>8315</v>
      </c>
      <c r="R4096" t="s">
        <v>8316</v>
      </c>
      <c r="S4096" s="16">
        <f t="shared" si="325"/>
        <v>41890.086805555555</v>
      </c>
      <c r="T4096" s="16">
        <f t="shared" si="326"/>
        <v>41934.207638888889</v>
      </c>
      <c r="U4096">
        <f t="shared" si="327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3"/>
        <v>3</v>
      </c>
      <c r="P4097" s="10">
        <f t="shared" si="324"/>
        <v>800</v>
      </c>
      <c r="Q4097" s="12" t="s">
        <v>8315</v>
      </c>
      <c r="R4097" t="s">
        <v>8316</v>
      </c>
      <c r="S4097" s="16">
        <f t="shared" si="325"/>
        <v>42693.031828703708</v>
      </c>
      <c r="T4097" s="16">
        <f t="shared" si="326"/>
        <v>42723.031828703708</v>
      </c>
      <c r="U4097">
        <f t="shared" si="327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6" si="328">ROUND(E4098/D4098*100,0)</f>
        <v>11</v>
      </c>
      <c r="P4098" s="10">
        <f t="shared" si="324"/>
        <v>80</v>
      </c>
      <c r="Q4098" s="12" t="s">
        <v>8315</v>
      </c>
      <c r="R4098" t="s">
        <v>8316</v>
      </c>
      <c r="S4098" s="16">
        <f t="shared" si="325"/>
        <v>42750.530312499999</v>
      </c>
      <c r="T4098" s="16">
        <f t="shared" si="326"/>
        <v>42794.368749999994</v>
      </c>
      <c r="U4098">
        <f t="shared" si="327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8"/>
        <v>0</v>
      </c>
      <c r="P4099" s="10">
        <f t="shared" ref="P4099:P4116" si="329">IFERROR(ROUND(E4099/L4099,2),0)</f>
        <v>0</v>
      </c>
      <c r="Q4099" s="12" t="s">
        <v>8315</v>
      </c>
      <c r="R4099" t="s">
        <v>8316</v>
      </c>
      <c r="S4099" s="16">
        <f t="shared" ref="S4099:S4116" si="330">(((J4099/60)/60)/24)+DATE(1970,1,1)</f>
        <v>42344.824502314819</v>
      </c>
      <c r="T4099" s="16">
        <f t="shared" ref="T4099:T4116" si="331">(((I4099/60)/60)/24)+DATE(1970,1,1)</f>
        <v>42400.996527777781</v>
      </c>
      <c r="U4099">
        <f t="shared" ref="U4099:U4116" si="332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8"/>
        <v>0</v>
      </c>
      <c r="P4100" s="10">
        <f t="shared" si="329"/>
        <v>0</v>
      </c>
      <c r="Q4100" s="12" t="s">
        <v>8315</v>
      </c>
      <c r="R4100" t="s">
        <v>8316</v>
      </c>
      <c r="S4100" s="16">
        <f t="shared" si="330"/>
        <v>42495.722187499996</v>
      </c>
      <c r="T4100" s="16">
        <f t="shared" si="331"/>
        <v>42525.722187499996</v>
      </c>
      <c r="U4100">
        <f t="shared" si="332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8"/>
        <v>1</v>
      </c>
      <c r="P4101" s="10">
        <f t="shared" si="329"/>
        <v>50</v>
      </c>
      <c r="Q4101" s="12" t="s">
        <v>8315</v>
      </c>
      <c r="R4101" t="s">
        <v>8316</v>
      </c>
      <c r="S4101" s="16">
        <f t="shared" si="330"/>
        <v>42570.850381944445</v>
      </c>
      <c r="T4101" s="16">
        <f t="shared" si="331"/>
        <v>42615.850381944445</v>
      </c>
      <c r="U4101">
        <f t="shared" si="332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8"/>
        <v>0</v>
      </c>
      <c r="P4102" s="10">
        <f t="shared" si="329"/>
        <v>0</v>
      </c>
      <c r="Q4102" s="12" t="s">
        <v>8315</v>
      </c>
      <c r="R4102" t="s">
        <v>8316</v>
      </c>
      <c r="S4102" s="16">
        <f t="shared" si="330"/>
        <v>41927.124884259261</v>
      </c>
      <c r="T4102" s="16">
        <f t="shared" si="331"/>
        <v>41937.124884259261</v>
      </c>
      <c r="U4102">
        <f t="shared" si="332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8"/>
        <v>0</v>
      </c>
      <c r="P4103" s="10">
        <f t="shared" si="329"/>
        <v>0</v>
      </c>
      <c r="Q4103" s="12" t="s">
        <v>8315</v>
      </c>
      <c r="R4103" t="s">
        <v>8316</v>
      </c>
      <c r="S4103" s="16">
        <f t="shared" si="330"/>
        <v>42730.903726851851</v>
      </c>
      <c r="T4103" s="16">
        <f t="shared" si="331"/>
        <v>42760.903726851851</v>
      </c>
      <c r="U4103">
        <f t="shared" si="332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8"/>
        <v>27</v>
      </c>
      <c r="P4104" s="10">
        <f t="shared" si="329"/>
        <v>22.83</v>
      </c>
      <c r="Q4104" s="12" t="s">
        <v>8315</v>
      </c>
      <c r="R4104" t="s">
        <v>8316</v>
      </c>
      <c r="S4104" s="16">
        <f t="shared" si="330"/>
        <v>42475.848067129627</v>
      </c>
      <c r="T4104" s="16">
        <f t="shared" si="331"/>
        <v>42505.848067129627</v>
      </c>
      <c r="U4104">
        <f t="shared" si="332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8"/>
        <v>10</v>
      </c>
      <c r="P4105" s="10">
        <f t="shared" si="329"/>
        <v>16.670000000000002</v>
      </c>
      <c r="Q4105" s="12" t="s">
        <v>8315</v>
      </c>
      <c r="R4105" t="s">
        <v>8316</v>
      </c>
      <c r="S4105" s="16">
        <f t="shared" si="330"/>
        <v>42188.83293981482</v>
      </c>
      <c r="T4105" s="16">
        <f t="shared" si="331"/>
        <v>42242.772222222222</v>
      </c>
      <c r="U4105">
        <f t="shared" si="332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8"/>
        <v>21</v>
      </c>
      <c r="P4106" s="10">
        <f t="shared" si="329"/>
        <v>45.79</v>
      </c>
      <c r="Q4106" s="12" t="s">
        <v>8315</v>
      </c>
      <c r="R4106" t="s">
        <v>8316</v>
      </c>
      <c r="S4106" s="16">
        <f t="shared" si="330"/>
        <v>42640.278171296297</v>
      </c>
      <c r="T4106" s="16">
        <f t="shared" si="331"/>
        <v>42670.278171296297</v>
      </c>
      <c r="U4106">
        <f t="shared" si="332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8"/>
        <v>7</v>
      </c>
      <c r="P4107" s="10">
        <f t="shared" si="329"/>
        <v>383.33</v>
      </c>
      <c r="Q4107" s="12" t="s">
        <v>8315</v>
      </c>
      <c r="R4107" t="s">
        <v>8316</v>
      </c>
      <c r="S4107" s="16">
        <f t="shared" si="330"/>
        <v>42697.010520833333</v>
      </c>
      <c r="T4107" s="16">
        <f t="shared" si="331"/>
        <v>42730.010520833333</v>
      </c>
      <c r="U4107">
        <f t="shared" si="332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8"/>
        <v>71</v>
      </c>
      <c r="P4108" s="10">
        <f t="shared" si="329"/>
        <v>106.97</v>
      </c>
      <c r="Q4108" s="12" t="s">
        <v>8315</v>
      </c>
      <c r="R4108" t="s">
        <v>8316</v>
      </c>
      <c r="S4108" s="16">
        <f t="shared" si="330"/>
        <v>42053.049375000002</v>
      </c>
      <c r="T4108" s="16">
        <f t="shared" si="331"/>
        <v>42096.041666666672</v>
      </c>
      <c r="U4108">
        <f t="shared" si="332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8"/>
        <v>2</v>
      </c>
      <c r="P4109" s="10">
        <f t="shared" si="329"/>
        <v>10.25</v>
      </c>
      <c r="Q4109" s="12" t="s">
        <v>8315</v>
      </c>
      <c r="R4109" t="s">
        <v>8316</v>
      </c>
      <c r="S4109" s="16">
        <f t="shared" si="330"/>
        <v>41883.916678240741</v>
      </c>
      <c r="T4109" s="16">
        <f t="shared" si="331"/>
        <v>41906.916678240741</v>
      </c>
      <c r="U4109">
        <f t="shared" si="332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8"/>
        <v>2</v>
      </c>
      <c r="P4110" s="10">
        <f t="shared" si="329"/>
        <v>59</v>
      </c>
      <c r="Q4110" s="12" t="s">
        <v>8315</v>
      </c>
      <c r="R4110" t="s">
        <v>8316</v>
      </c>
      <c r="S4110" s="16">
        <f t="shared" si="330"/>
        <v>42767.031678240746</v>
      </c>
      <c r="T4110" s="16">
        <f t="shared" si="331"/>
        <v>42797.208333333328</v>
      </c>
      <c r="U4110">
        <f t="shared" si="332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8"/>
        <v>0</v>
      </c>
      <c r="P4111" s="10">
        <f t="shared" si="329"/>
        <v>0</v>
      </c>
      <c r="Q4111" s="12" t="s">
        <v>8315</v>
      </c>
      <c r="R4111" t="s">
        <v>8316</v>
      </c>
      <c r="S4111" s="16">
        <f t="shared" si="330"/>
        <v>42307.539398148147</v>
      </c>
      <c r="T4111" s="16">
        <f t="shared" si="331"/>
        <v>42337.581064814818</v>
      </c>
      <c r="U4111">
        <f t="shared" si="332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8"/>
        <v>29</v>
      </c>
      <c r="P4112" s="10">
        <f t="shared" si="329"/>
        <v>14.33</v>
      </c>
      <c r="Q4112" s="12" t="s">
        <v>8315</v>
      </c>
      <c r="R4112" t="s">
        <v>8316</v>
      </c>
      <c r="S4112" s="16">
        <f t="shared" si="330"/>
        <v>42512.626747685179</v>
      </c>
      <c r="T4112" s="16">
        <f t="shared" si="331"/>
        <v>42572.626747685179</v>
      </c>
      <c r="U4112">
        <f t="shared" si="332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8"/>
        <v>3</v>
      </c>
      <c r="P4113" s="10">
        <f t="shared" si="329"/>
        <v>15.67</v>
      </c>
      <c r="Q4113" s="12" t="s">
        <v>8315</v>
      </c>
      <c r="R4113" t="s">
        <v>8316</v>
      </c>
      <c r="S4113" s="16">
        <f t="shared" si="330"/>
        <v>42029.135879629626</v>
      </c>
      <c r="T4113" s="16">
        <f t="shared" si="331"/>
        <v>42059.135879629626</v>
      </c>
      <c r="U4113">
        <f t="shared" si="332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8"/>
        <v>0</v>
      </c>
      <c r="P4114" s="10">
        <f t="shared" si="329"/>
        <v>1</v>
      </c>
      <c r="Q4114" s="12" t="s">
        <v>8315</v>
      </c>
      <c r="R4114" t="s">
        <v>8316</v>
      </c>
      <c r="S4114" s="16">
        <f t="shared" si="330"/>
        <v>42400.946597222224</v>
      </c>
      <c r="T4114" s="16">
        <f t="shared" si="331"/>
        <v>42428</v>
      </c>
      <c r="U4114">
        <f t="shared" si="332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8"/>
        <v>0</v>
      </c>
      <c r="P4115" s="10">
        <f t="shared" si="329"/>
        <v>1</v>
      </c>
      <c r="Q4115" s="12" t="s">
        <v>8315</v>
      </c>
      <c r="R4115" t="s">
        <v>8316</v>
      </c>
      <c r="S4115" s="16">
        <f t="shared" si="330"/>
        <v>42358.573182870372</v>
      </c>
      <c r="T4115" s="16">
        <f t="shared" si="331"/>
        <v>42377.273611111115</v>
      </c>
      <c r="U4115">
        <f t="shared" si="332"/>
        <v>2015</v>
      </c>
    </row>
    <row r="4116" spans="1:21" ht="16" x14ac:dyDescent="0.2">
      <c r="O4116" s="10" t="e">
        <f t="shared" si="328"/>
        <v>#DIV/0!</v>
      </c>
      <c r="P4116" s="10">
        <f t="shared" si="329"/>
        <v>0</v>
      </c>
      <c r="S4116" s="16">
        <f t="shared" si="330"/>
        <v>25569</v>
      </c>
      <c r="T4116" s="16">
        <f t="shared" si="331"/>
        <v>25569</v>
      </c>
      <c r="U4116">
        <f t="shared" si="332"/>
        <v>1970</v>
      </c>
    </row>
  </sheetData>
  <autoFilter ref="A1:T4116" xr:uid="{00000000-0001-0000-0000-000000000000}"/>
  <sortState xmlns:xlrd2="http://schemas.microsoft.com/office/spreadsheetml/2017/richdata2" ref="A2:N4118">
    <sortCondition ref="E2:E4118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346AF-B1E7-D047-A5C8-00AA2B5A933D}">
  <sheetPr codeName="Sheet4"/>
  <dimension ref="A1:C14"/>
  <sheetViews>
    <sheetView zoomScale="184" zoomScaleNormal="184" workbookViewId="0">
      <selection activeCell="F4" sqref="F4"/>
    </sheetView>
  </sheetViews>
  <sheetFormatPr baseColWidth="10" defaultRowHeight="15" x14ac:dyDescent="0.2"/>
  <cols>
    <col min="1" max="1" width="21" customWidth="1"/>
    <col min="2" max="2" width="20.33203125" customWidth="1"/>
    <col min="3" max="3" width="19.83203125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5" t="e">
        <f>AVERAGE(#REF!)</f>
        <v>#REF!</v>
      </c>
      <c r="C2" s="25" t="e">
        <f>AVERAGE(#REF!)</f>
        <v>#REF!</v>
      </c>
    </row>
    <row r="3" spans="1:3" x14ac:dyDescent="0.2">
      <c r="A3" t="s">
        <v>8389</v>
      </c>
      <c r="B3" s="25" t="e">
        <f>MEDIAN(#REF!)</f>
        <v>#REF!</v>
      </c>
      <c r="C3" s="25" t="e">
        <f>MEDIAN(#REF!)</f>
        <v>#REF!</v>
      </c>
    </row>
    <row r="4" spans="1:3" ht="32" x14ac:dyDescent="0.2">
      <c r="A4" s="3" t="s">
        <v>8392</v>
      </c>
      <c r="B4" s="25" t="e">
        <f>_xlfn.STDEV.P(#REF!)</f>
        <v>#REF!</v>
      </c>
      <c r="C4" s="25" t="e">
        <f>_xlfn.STDEV.P(#REF!)</f>
        <v>#REF!</v>
      </c>
    </row>
    <row r="5" spans="1:3" ht="16" x14ac:dyDescent="0.2">
      <c r="A5" s="3" t="s">
        <v>8393</v>
      </c>
      <c r="B5" s="25" t="e">
        <f>_xlfn.QUARTILE.EXC(#REF!, 3)</f>
        <v>#REF!</v>
      </c>
      <c r="C5" s="25" t="e">
        <f>_xlfn.QUARTILE.EXC(#REF!,3)</f>
        <v>#REF!</v>
      </c>
    </row>
    <row r="6" spans="1:3" ht="16" x14ac:dyDescent="0.2">
      <c r="A6" s="3" t="s">
        <v>8394</v>
      </c>
      <c r="B6" s="25" t="e">
        <f>_xlfn.QUARTILE.EXC(#REF!, 1)</f>
        <v>#REF!</v>
      </c>
      <c r="C6" s="25" t="e">
        <f>_xlfn.QUARTILE.EXC(#REF!,1)</f>
        <v>#REF!</v>
      </c>
    </row>
    <row r="7" spans="1:3" x14ac:dyDescent="0.2">
      <c r="A7" t="s">
        <v>8395</v>
      </c>
      <c r="B7" s="25" t="e">
        <f>B5-B6</f>
        <v>#REF!</v>
      </c>
      <c r="C7" s="25" t="e">
        <f>C5-C6</f>
        <v>#REF!</v>
      </c>
    </row>
    <row r="8" spans="1:3" x14ac:dyDescent="0.2">
      <c r="B8" s="25"/>
      <c r="C8" s="25"/>
    </row>
    <row r="9" spans="1:3" x14ac:dyDescent="0.2">
      <c r="A9" t="s">
        <v>8391</v>
      </c>
      <c r="B9" s="25" t="e">
        <f>AVERAGE(#REF!)</f>
        <v>#REF!</v>
      </c>
      <c r="C9" s="25" t="e">
        <f>AVERAGE(#REF!)</f>
        <v>#REF!</v>
      </c>
    </row>
    <row r="10" spans="1:3" x14ac:dyDescent="0.2">
      <c r="A10" t="s">
        <v>8390</v>
      </c>
      <c r="B10" s="25" t="e">
        <f>MEDIAN(#REF!)</f>
        <v>#REF!</v>
      </c>
      <c r="C10" s="25" t="e">
        <f>MEDIAN(#REF!)</f>
        <v>#REF!</v>
      </c>
    </row>
    <row r="11" spans="1:3" ht="32" x14ac:dyDescent="0.2">
      <c r="A11" s="3" t="s">
        <v>8396</v>
      </c>
      <c r="B11" s="25" t="e">
        <f>_xlfn.STDEV.P(#REF!)</f>
        <v>#REF!</v>
      </c>
      <c r="C11" s="25" t="e">
        <f>_xlfn.STDEV.P(#REF!)</f>
        <v>#REF!</v>
      </c>
    </row>
    <row r="12" spans="1:3" ht="16" x14ac:dyDescent="0.2">
      <c r="A12" s="3" t="s">
        <v>8397</v>
      </c>
      <c r="B12" s="25" t="e">
        <f>_xlfn.QUARTILE.EXC(#REF!,3)</f>
        <v>#REF!</v>
      </c>
      <c r="C12" s="25" t="e">
        <f>_xlfn.QUARTILE.EXC(#REF!,3)</f>
        <v>#REF!</v>
      </c>
    </row>
    <row r="13" spans="1:3" ht="16" x14ac:dyDescent="0.2">
      <c r="A13" s="3" t="s">
        <v>8398</v>
      </c>
      <c r="B13" s="25" t="e">
        <f>_xlfn.QUARTILE.EXC(#REF!,1)</f>
        <v>#REF!</v>
      </c>
      <c r="C13" s="25" t="e">
        <f>_xlfn.QUARTILE.EXC(#REF!,1)</f>
        <v>#REF!</v>
      </c>
    </row>
    <row r="14" spans="1:3" ht="16" x14ac:dyDescent="0.2">
      <c r="A14" s="3" t="s">
        <v>8399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0348-29AE-C64F-B1ED-5CFA2612ED8F}">
  <sheetPr codeName="Sheet5"/>
  <dimension ref="A1:F6"/>
  <sheetViews>
    <sheetView zoomScale="147" zoomScaleNormal="147" workbookViewId="0">
      <selection activeCell="F2" sqref="F2"/>
    </sheetView>
  </sheetViews>
  <sheetFormatPr baseColWidth="10" defaultRowHeight="15" x14ac:dyDescent="0.2"/>
  <cols>
    <col min="1" max="1" width="29" style="20" customWidth="1"/>
    <col min="2" max="2" width="54.1640625" style="3" customWidth="1"/>
    <col min="3" max="3" width="32.5" customWidth="1"/>
    <col min="4" max="5" width="21.6640625" customWidth="1"/>
    <col min="6" max="6" width="17.6640625" customWidth="1"/>
  </cols>
  <sheetData>
    <row r="1" spans="1:6" ht="16" x14ac:dyDescent="0.2">
      <c r="A1" s="24" t="s">
        <v>8380</v>
      </c>
      <c r="B1" s="22" t="s">
        <v>8381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ht="14" customHeight="1" x14ac:dyDescent="0.2">
      <c r="A2" s="20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10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">
      <c r="A3" s="20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10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x14ac:dyDescent="0.2">
      <c r="A4" s="20" t="s">
        <v>8382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10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">
      <c r="A5" s="20" t="s">
        <v>3329</v>
      </c>
      <c r="B5" s="2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10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">
      <c r="A6" s="20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10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22E8-746D-DA41-9930-525F6F5FBCF8}">
  <sheetPr codeName="Sheet6"/>
  <dimension ref="A1:F6"/>
  <sheetViews>
    <sheetView zoomScale="116" zoomScaleNormal="116" workbookViewId="0">
      <selection activeCell="A7" sqref="A7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33BD8-B25E-D240-B636-CB21E62A53FD}">
  <sheetPr codeName="Sheet7"/>
  <dimension ref="A1:E7"/>
  <sheetViews>
    <sheetView zoomScale="117" zoomScaleNormal="117" workbookViewId="0"/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8358</v>
      </c>
      <c r="B2" t="s">
        <v>8363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5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354E-114F-DE4C-9A3D-F8BE56175874}">
  <sheetPr codeName="Sheet8"/>
  <dimension ref="A1:F18"/>
  <sheetViews>
    <sheetView topLeftCell="B1" zoomScale="106" zoomScaleNormal="106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Launchdate</vt:lpstr>
      <vt:lpstr>Outcomes Based on Goals</vt:lpstr>
      <vt:lpstr>Kickstarter</vt:lpstr>
      <vt:lpstr>Descriptive Statistics</vt:lpstr>
      <vt:lpstr>Edinburg Research</vt:lpstr>
      <vt:lpstr>Category Statisitcs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thomas</cp:lastModifiedBy>
  <dcterms:created xsi:type="dcterms:W3CDTF">2017-04-20T15:17:24Z</dcterms:created>
  <dcterms:modified xsi:type="dcterms:W3CDTF">2022-08-16T23:35:17Z</dcterms:modified>
</cp:coreProperties>
</file>